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NOMINA" sheetId="1" r:id="rId1"/>
  </sheets>
  <definedNames>
    <definedName name="_xlnm._FilterDatabase" localSheetId="0" hidden="1">NOMINA!$A$9:$V$206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/>
  <c r="N12" i="1"/>
  <c r="O12" i="1"/>
  <c r="P12" i="1"/>
  <c r="S12" i="1"/>
  <c r="S206" i="1" s="1"/>
  <c r="T12" i="1"/>
  <c r="T206" i="1" s="1"/>
  <c r="U12" i="1"/>
  <c r="U206" i="1" s="1"/>
  <c r="V12" i="1"/>
  <c r="A13" i="1"/>
  <c r="L13" i="1"/>
  <c r="M13" i="1"/>
  <c r="N13" i="1"/>
  <c r="O13" i="1"/>
  <c r="P13" i="1"/>
  <c r="S13" i="1"/>
  <c r="T13" i="1"/>
  <c r="U13" i="1"/>
  <c r="V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L14" i="1"/>
  <c r="M14" i="1"/>
  <c r="N14" i="1"/>
  <c r="O14" i="1"/>
  <c r="P14" i="1"/>
  <c r="S14" i="1"/>
  <c r="T14" i="1"/>
  <c r="U14" i="1"/>
  <c r="V14" i="1"/>
  <c r="L15" i="1"/>
  <c r="M15" i="1"/>
  <c r="N15" i="1"/>
  <c r="O15" i="1"/>
  <c r="P15" i="1"/>
  <c r="S15" i="1"/>
  <c r="T15" i="1"/>
  <c r="U15" i="1"/>
  <c r="V15" i="1"/>
  <c r="L16" i="1"/>
  <c r="M16" i="1"/>
  <c r="N16" i="1"/>
  <c r="O16" i="1"/>
  <c r="P16" i="1"/>
  <c r="S16" i="1"/>
  <c r="T16" i="1"/>
  <c r="U16" i="1"/>
  <c r="V16" i="1"/>
  <c r="L17" i="1"/>
  <c r="M17" i="1"/>
  <c r="N17" i="1"/>
  <c r="O17" i="1"/>
  <c r="P17" i="1"/>
  <c r="S17" i="1"/>
  <c r="T17" i="1"/>
  <c r="U17" i="1"/>
  <c r="V17" i="1"/>
  <c r="L18" i="1"/>
  <c r="M18" i="1"/>
  <c r="N18" i="1"/>
  <c r="O18" i="1"/>
  <c r="P18" i="1"/>
  <c r="S18" i="1"/>
  <c r="T18" i="1"/>
  <c r="U18" i="1"/>
  <c r="V18" i="1"/>
  <c r="L19" i="1"/>
  <c r="M19" i="1"/>
  <c r="N19" i="1"/>
  <c r="O19" i="1"/>
  <c r="P19" i="1"/>
  <c r="S19" i="1"/>
  <c r="T19" i="1"/>
  <c r="U19" i="1"/>
  <c r="V19" i="1"/>
  <c r="L20" i="1"/>
  <c r="M20" i="1"/>
  <c r="N20" i="1"/>
  <c r="O20" i="1"/>
  <c r="P20" i="1"/>
  <c r="S20" i="1"/>
  <c r="T20" i="1"/>
  <c r="U20" i="1"/>
  <c r="V20" i="1"/>
  <c r="L21" i="1"/>
  <c r="M21" i="1"/>
  <c r="N21" i="1"/>
  <c r="O21" i="1"/>
  <c r="P21" i="1"/>
  <c r="S21" i="1"/>
  <c r="T21" i="1"/>
  <c r="U21" i="1"/>
  <c r="V21" i="1"/>
  <c r="L22" i="1"/>
  <c r="M22" i="1"/>
  <c r="N22" i="1"/>
  <c r="O22" i="1"/>
  <c r="P22" i="1"/>
  <c r="S22" i="1"/>
  <c r="T22" i="1"/>
  <c r="U22" i="1"/>
  <c r="V22" i="1"/>
  <c r="L23" i="1"/>
  <c r="M23" i="1"/>
  <c r="N23" i="1"/>
  <c r="O23" i="1"/>
  <c r="P23" i="1"/>
  <c r="S23" i="1"/>
  <c r="T23" i="1"/>
  <c r="U23" i="1"/>
  <c r="V23" i="1"/>
  <c r="L24" i="1"/>
  <c r="M24" i="1"/>
  <c r="N24" i="1"/>
  <c r="O24" i="1"/>
  <c r="P24" i="1"/>
  <c r="S24" i="1"/>
  <c r="T24" i="1"/>
  <c r="U24" i="1"/>
  <c r="V24" i="1"/>
  <c r="L25" i="1"/>
  <c r="M25" i="1"/>
  <c r="N25" i="1"/>
  <c r="O25" i="1"/>
  <c r="P25" i="1"/>
  <c r="S25" i="1"/>
  <c r="T25" i="1"/>
  <c r="U25" i="1"/>
  <c r="V25" i="1"/>
  <c r="L26" i="1"/>
  <c r="M26" i="1"/>
  <c r="N26" i="1"/>
  <c r="O26" i="1"/>
  <c r="P26" i="1"/>
  <c r="S26" i="1"/>
  <c r="T26" i="1"/>
  <c r="U26" i="1"/>
  <c r="V26" i="1"/>
  <c r="L27" i="1"/>
  <c r="M27" i="1"/>
  <c r="N27" i="1"/>
  <c r="O27" i="1"/>
  <c r="P27" i="1"/>
  <c r="S27" i="1"/>
  <c r="T27" i="1"/>
  <c r="U27" i="1"/>
  <c r="V27" i="1"/>
  <c r="L28" i="1"/>
  <c r="M28" i="1"/>
  <c r="N28" i="1"/>
  <c r="O28" i="1"/>
  <c r="P28" i="1"/>
  <c r="S28" i="1"/>
  <c r="T28" i="1"/>
  <c r="U28" i="1"/>
  <c r="V28" i="1"/>
  <c r="L29" i="1"/>
  <c r="M29" i="1"/>
  <c r="N29" i="1"/>
  <c r="O29" i="1"/>
  <c r="P29" i="1"/>
  <c r="S29" i="1"/>
  <c r="T29" i="1"/>
  <c r="U29" i="1"/>
  <c r="V29" i="1"/>
  <c r="L30" i="1"/>
  <c r="M30" i="1"/>
  <c r="N30" i="1"/>
  <c r="O30" i="1"/>
  <c r="P30" i="1"/>
  <c r="S30" i="1"/>
  <c r="T30" i="1"/>
  <c r="U30" i="1"/>
  <c r="V30" i="1"/>
  <c r="L31" i="1"/>
  <c r="M31" i="1"/>
  <c r="N31" i="1"/>
  <c r="O31" i="1"/>
  <c r="P31" i="1"/>
  <c r="S31" i="1"/>
  <c r="T31" i="1"/>
  <c r="U31" i="1"/>
  <c r="V31" i="1"/>
  <c r="L32" i="1"/>
  <c r="M32" i="1"/>
  <c r="N32" i="1"/>
  <c r="O32" i="1"/>
  <c r="P32" i="1"/>
  <c r="S32" i="1"/>
  <c r="T32" i="1"/>
  <c r="U32" i="1"/>
  <c r="V32" i="1"/>
  <c r="L33" i="1"/>
  <c r="M33" i="1"/>
  <c r="N33" i="1"/>
  <c r="O33" i="1"/>
  <c r="P33" i="1"/>
  <c r="S33" i="1"/>
  <c r="T33" i="1"/>
  <c r="U33" i="1"/>
  <c r="V33" i="1"/>
  <c r="L34" i="1"/>
  <c r="M34" i="1"/>
  <c r="N34" i="1"/>
  <c r="O34" i="1"/>
  <c r="P34" i="1"/>
  <c r="S34" i="1"/>
  <c r="T34" i="1"/>
  <c r="U34" i="1"/>
  <c r="V34" i="1"/>
  <c r="L35" i="1"/>
  <c r="M35" i="1"/>
  <c r="N35" i="1"/>
  <c r="O35" i="1"/>
  <c r="P35" i="1"/>
  <c r="S35" i="1"/>
  <c r="T35" i="1"/>
  <c r="U35" i="1"/>
  <c r="V35" i="1"/>
  <c r="L36" i="1"/>
  <c r="M36" i="1"/>
  <c r="N36" i="1"/>
  <c r="O36" i="1"/>
  <c r="P36" i="1"/>
  <c r="S36" i="1"/>
  <c r="T36" i="1"/>
  <c r="U36" i="1"/>
  <c r="V36" i="1"/>
  <c r="L37" i="1"/>
  <c r="M37" i="1"/>
  <c r="N37" i="1"/>
  <c r="O37" i="1"/>
  <c r="P37" i="1"/>
  <c r="S37" i="1"/>
  <c r="T37" i="1"/>
  <c r="U37" i="1"/>
  <c r="V37" i="1"/>
  <c r="L38" i="1"/>
  <c r="M38" i="1"/>
  <c r="N38" i="1"/>
  <c r="O38" i="1"/>
  <c r="P38" i="1"/>
  <c r="S38" i="1"/>
  <c r="T38" i="1"/>
  <c r="U38" i="1"/>
  <c r="V38" i="1"/>
  <c r="L39" i="1"/>
  <c r="M39" i="1"/>
  <c r="N39" i="1"/>
  <c r="O39" i="1"/>
  <c r="P39" i="1"/>
  <c r="S39" i="1"/>
  <c r="T39" i="1"/>
  <c r="U39" i="1"/>
  <c r="V39" i="1"/>
  <c r="L40" i="1"/>
  <c r="M40" i="1"/>
  <c r="N40" i="1"/>
  <c r="O40" i="1"/>
  <c r="P40" i="1"/>
  <c r="S40" i="1"/>
  <c r="T40" i="1"/>
  <c r="U40" i="1"/>
  <c r="V40" i="1"/>
  <c r="L41" i="1"/>
  <c r="M41" i="1"/>
  <c r="N41" i="1"/>
  <c r="O41" i="1"/>
  <c r="P41" i="1"/>
  <c r="S41" i="1"/>
  <c r="T41" i="1"/>
  <c r="U41" i="1"/>
  <c r="V41" i="1"/>
  <c r="L42" i="1"/>
  <c r="M42" i="1"/>
  <c r="N42" i="1"/>
  <c r="O42" i="1"/>
  <c r="P42" i="1"/>
  <c r="S42" i="1"/>
  <c r="T42" i="1"/>
  <c r="U42" i="1"/>
  <c r="V42" i="1"/>
  <c r="L43" i="1"/>
  <c r="M43" i="1"/>
  <c r="N43" i="1"/>
  <c r="O43" i="1"/>
  <c r="P43" i="1"/>
  <c r="S43" i="1"/>
  <c r="T43" i="1"/>
  <c r="U43" i="1"/>
  <c r="V43" i="1"/>
  <c r="L44" i="1"/>
  <c r="M44" i="1"/>
  <c r="N44" i="1"/>
  <c r="O44" i="1"/>
  <c r="P44" i="1"/>
  <c r="S44" i="1"/>
  <c r="T44" i="1"/>
  <c r="U44" i="1"/>
  <c r="V44" i="1"/>
  <c r="L45" i="1"/>
  <c r="M45" i="1"/>
  <c r="N45" i="1"/>
  <c r="O45" i="1"/>
  <c r="P45" i="1"/>
  <c r="S45" i="1"/>
  <c r="T45" i="1"/>
  <c r="U45" i="1"/>
  <c r="V45" i="1"/>
  <c r="L46" i="1"/>
  <c r="M46" i="1"/>
  <c r="N46" i="1"/>
  <c r="O46" i="1"/>
  <c r="P46" i="1"/>
  <c r="S46" i="1"/>
  <c r="T46" i="1"/>
  <c r="U46" i="1"/>
  <c r="V46" i="1"/>
  <c r="L47" i="1"/>
  <c r="M47" i="1"/>
  <c r="N47" i="1"/>
  <c r="O47" i="1"/>
  <c r="P47" i="1"/>
  <c r="S47" i="1"/>
  <c r="T47" i="1"/>
  <c r="U47" i="1"/>
  <c r="V47" i="1"/>
  <c r="L48" i="1"/>
  <c r="M48" i="1"/>
  <c r="N48" i="1"/>
  <c r="O48" i="1"/>
  <c r="P48" i="1"/>
  <c r="S48" i="1"/>
  <c r="T48" i="1"/>
  <c r="U48" i="1"/>
  <c r="V48" i="1"/>
  <c r="L49" i="1"/>
  <c r="M49" i="1"/>
  <c r="N49" i="1"/>
  <c r="O49" i="1"/>
  <c r="P49" i="1"/>
  <c r="S49" i="1"/>
  <c r="T49" i="1"/>
  <c r="U49" i="1"/>
  <c r="V49" i="1"/>
  <c r="L50" i="1"/>
  <c r="M50" i="1"/>
  <c r="N50" i="1"/>
  <c r="O50" i="1"/>
  <c r="P50" i="1"/>
  <c r="S50" i="1"/>
  <c r="T50" i="1"/>
  <c r="U50" i="1"/>
  <c r="V50" i="1"/>
  <c r="L51" i="1"/>
  <c r="M51" i="1"/>
  <c r="N51" i="1"/>
  <c r="O51" i="1"/>
  <c r="P51" i="1"/>
  <c r="S51" i="1"/>
  <c r="T51" i="1"/>
  <c r="U51" i="1"/>
  <c r="V51" i="1"/>
  <c r="L52" i="1"/>
  <c r="M52" i="1"/>
  <c r="N52" i="1"/>
  <c r="O52" i="1"/>
  <c r="P52" i="1"/>
  <c r="S52" i="1"/>
  <c r="T52" i="1"/>
  <c r="U52" i="1"/>
  <c r="V52" i="1"/>
  <c r="L53" i="1"/>
  <c r="M53" i="1"/>
  <c r="N53" i="1"/>
  <c r="O53" i="1"/>
  <c r="P53" i="1"/>
  <c r="S53" i="1"/>
  <c r="T53" i="1"/>
  <c r="U53" i="1"/>
  <c r="V53" i="1"/>
  <c r="L54" i="1"/>
  <c r="M54" i="1"/>
  <c r="N54" i="1"/>
  <c r="O54" i="1"/>
  <c r="P54" i="1"/>
  <c r="S54" i="1"/>
  <c r="T54" i="1"/>
  <c r="U54" i="1"/>
  <c r="V54" i="1"/>
  <c r="L55" i="1"/>
  <c r="M55" i="1"/>
  <c r="N55" i="1"/>
  <c r="O55" i="1"/>
  <c r="P55" i="1"/>
  <c r="S55" i="1"/>
  <c r="T55" i="1"/>
  <c r="U55" i="1"/>
  <c r="V55" i="1"/>
  <c r="L56" i="1"/>
  <c r="M56" i="1"/>
  <c r="N56" i="1"/>
  <c r="O56" i="1"/>
  <c r="P56" i="1"/>
  <c r="S56" i="1"/>
  <c r="T56" i="1"/>
  <c r="U56" i="1"/>
  <c r="V56" i="1"/>
  <c r="L57" i="1"/>
  <c r="M57" i="1"/>
  <c r="N57" i="1"/>
  <c r="O57" i="1"/>
  <c r="P57" i="1"/>
  <c r="S57" i="1"/>
  <c r="T57" i="1"/>
  <c r="U57" i="1"/>
  <c r="V57" i="1"/>
  <c r="L58" i="1"/>
  <c r="M58" i="1"/>
  <c r="N58" i="1"/>
  <c r="O58" i="1"/>
  <c r="P58" i="1"/>
  <c r="S58" i="1"/>
  <c r="T58" i="1"/>
  <c r="U58" i="1"/>
  <c r="V58" i="1"/>
  <c r="L59" i="1"/>
  <c r="M59" i="1"/>
  <c r="N59" i="1"/>
  <c r="O59" i="1"/>
  <c r="P59" i="1"/>
  <c r="S59" i="1"/>
  <c r="T59" i="1"/>
  <c r="U59" i="1"/>
  <c r="V59" i="1"/>
  <c r="L60" i="1"/>
  <c r="M60" i="1"/>
  <c r="N60" i="1"/>
  <c r="O60" i="1"/>
  <c r="P60" i="1"/>
  <c r="S60" i="1"/>
  <c r="T60" i="1"/>
  <c r="U60" i="1"/>
  <c r="V60" i="1"/>
  <c r="L61" i="1"/>
  <c r="M61" i="1"/>
  <c r="N61" i="1"/>
  <c r="O61" i="1"/>
  <c r="P61" i="1"/>
  <c r="S61" i="1"/>
  <c r="T61" i="1"/>
  <c r="U61" i="1"/>
  <c r="V61" i="1"/>
  <c r="L62" i="1"/>
  <c r="M62" i="1"/>
  <c r="N62" i="1"/>
  <c r="O62" i="1"/>
  <c r="P62" i="1"/>
  <c r="S62" i="1"/>
  <c r="T62" i="1"/>
  <c r="U62" i="1"/>
  <c r="V62" i="1"/>
  <c r="L63" i="1"/>
  <c r="M63" i="1"/>
  <c r="N63" i="1"/>
  <c r="O63" i="1"/>
  <c r="P63" i="1"/>
  <c r="S63" i="1"/>
  <c r="T63" i="1"/>
  <c r="U63" i="1"/>
  <c r="V63" i="1"/>
  <c r="L64" i="1"/>
  <c r="M64" i="1"/>
  <c r="N64" i="1"/>
  <c r="O64" i="1"/>
  <c r="P64" i="1"/>
  <c r="S64" i="1"/>
  <c r="T64" i="1"/>
  <c r="U64" i="1"/>
  <c r="V64" i="1"/>
  <c r="L65" i="1"/>
  <c r="M65" i="1"/>
  <c r="N65" i="1"/>
  <c r="O65" i="1"/>
  <c r="P65" i="1"/>
  <c r="S65" i="1"/>
  <c r="T65" i="1"/>
  <c r="U65" i="1"/>
  <c r="V65" i="1"/>
  <c r="L66" i="1"/>
  <c r="M66" i="1"/>
  <c r="N66" i="1"/>
  <c r="O66" i="1"/>
  <c r="P66" i="1"/>
  <c r="S66" i="1"/>
  <c r="T66" i="1"/>
  <c r="U66" i="1"/>
  <c r="V66" i="1"/>
  <c r="L67" i="1"/>
  <c r="M67" i="1"/>
  <c r="N67" i="1"/>
  <c r="O67" i="1"/>
  <c r="P67" i="1"/>
  <c r="S67" i="1"/>
  <c r="T67" i="1"/>
  <c r="U67" i="1"/>
  <c r="V67" i="1"/>
  <c r="L68" i="1"/>
  <c r="M68" i="1"/>
  <c r="N68" i="1"/>
  <c r="O68" i="1"/>
  <c r="P68" i="1"/>
  <c r="S68" i="1"/>
  <c r="T68" i="1"/>
  <c r="U68" i="1"/>
  <c r="V68" i="1"/>
  <c r="L69" i="1"/>
  <c r="M69" i="1"/>
  <c r="N69" i="1"/>
  <c r="O69" i="1"/>
  <c r="P69" i="1"/>
  <c r="S69" i="1"/>
  <c r="T69" i="1"/>
  <c r="U69" i="1"/>
  <c r="V69" i="1"/>
  <c r="L70" i="1"/>
  <c r="M70" i="1"/>
  <c r="N70" i="1"/>
  <c r="O70" i="1"/>
  <c r="P70" i="1"/>
  <c r="S70" i="1"/>
  <c r="T70" i="1"/>
  <c r="U70" i="1"/>
  <c r="V70" i="1"/>
  <c r="L71" i="1"/>
  <c r="M71" i="1"/>
  <c r="N71" i="1"/>
  <c r="O71" i="1"/>
  <c r="P71" i="1"/>
  <c r="S71" i="1"/>
  <c r="T71" i="1"/>
  <c r="U71" i="1"/>
  <c r="V71" i="1"/>
  <c r="L72" i="1"/>
  <c r="M72" i="1"/>
  <c r="N72" i="1"/>
  <c r="O72" i="1"/>
  <c r="P72" i="1"/>
  <c r="S72" i="1"/>
  <c r="T72" i="1"/>
  <c r="U72" i="1"/>
  <c r="V72" i="1"/>
  <c r="L73" i="1"/>
  <c r="M73" i="1"/>
  <c r="N73" i="1"/>
  <c r="O73" i="1"/>
  <c r="P73" i="1"/>
  <c r="S73" i="1"/>
  <c r="T73" i="1"/>
  <c r="U73" i="1"/>
  <c r="V73" i="1"/>
  <c r="L74" i="1"/>
  <c r="M74" i="1"/>
  <c r="N74" i="1"/>
  <c r="O74" i="1"/>
  <c r="P74" i="1"/>
  <c r="S74" i="1"/>
  <c r="T74" i="1"/>
  <c r="U74" i="1"/>
  <c r="V74" i="1"/>
  <c r="L75" i="1"/>
  <c r="M75" i="1"/>
  <c r="N75" i="1"/>
  <c r="O75" i="1"/>
  <c r="P75" i="1"/>
  <c r="S75" i="1"/>
  <c r="T75" i="1"/>
  <c r="U75" i="1"/>
  <c r="V75" i="1"/>
  <c r="L76" i="1"/>
  <c r="M76" i="1"/>
  <c r="N76" i="1"/>
  <c r="O76" i="1"/>
  <c r="P76" i="1"/>
  <c r="S76" i="1"/>
  <c r="T76" i="1"/>
  <c r="U76" i="1"/>
  <c r="V76" i="1"/>
  <c r="L77" i="1"/>
  <c r="M77" i="1"/>
  <c r="N77" i="1"/>
  <c r="O77" i="1"/>
  <c r="P77" i="1"/>
  <c r="S77" i="1"/>
  <c r="T77" i="1"/>
  <c r="U77" i="1"/>
  <c r="V77" i="1"/>
  <c r="L78" i="1"/>
  <c r="M78" i="1"/>
  <c r="N78" i="1"/>
  <c r="O78" i="1"/>
  <c r="P78" i="1"/>
  <c r="S78" i="1"/>
  <c r="T78" i="1"/>
  <c r="U78" i="1"/>
  <c r="V78" i="1"/>
  <c r="L79" i="1"/>
  <c r="M79" i="1"/>
  <c r="N79" i="1"/>
  <c r="O79" i="1"/>
  <c r="P79" i="1"/>
  <c r="S79" i="1"/>
  <c r="T79" i="1"/>
  <c r="U79" i="1"/>
  <c r="V79" i="1"/>
  <c r="L80" i="1"/>
  <c r="M80" i="1"/>
  <c r="N80" i="1"/>
  <c r="O80" i="1"/>
  <c r="P80" i="1"/>
  <c r="S80" i="1"/>
  <c r="T80" i="1"/>
  <c r="U80" i="1"/>
  <c r="V80" i="1"/>
  <c r="L81" i="1"/>
  <c r="M81" i="1"/>
  <c r="N81" i="1"/>
  <c r="O81" i="1"/>
  <c r="P81" i="1"/>
  <c r="S81" i="1"/>
  <c r="T81" i="1"/>
  <c r="U81" i="1"/>
  <c r="V81" i="1"/>
  <c r="L82" i="1"/>
  <c r="M82" i="1"/>
  <c r="N82" i="1"/>
  <c r="O82" i="1"/>
  <c r="P82" i="1"/>
  <c r="S82" i="1"/>
  <c r="T82" i="1"/>
  <c r="U82" i="1"/>
  <c r="V82" i="1"/>
  <c r="L83" i="1"/>
  <c r="M83" i="1"/>
  <c r="N83" i="1"/>
  <c r="O83" i="1"/>
  <c r="P83" i="1"/>
  <c r="S83" i="1"/>
  <c r="T83" i="1"/>
  <c r="U83" i="1"/>
  <c r="V83" i="1"/>
  <c r="L84" i="1"/>
  <c r="M84" i="1"/>
  <c r="N84" i="1"/>
  <c r="O84" i="1"/>
  <c r="P84" i="1"/>
  <c r="S84" i="1"/>
  <c r="T84" i="1"/>
  <c r="U84" i="1"/>
  <c r="V84" i="1"/>
  <c r="L85" i="1"/>
  <c r="M85" i="1"/>
  <c r="N85" i="1"/>
  <c r="O85" i="1"/>
  <c r="P85" i="1"/>
  <c r="S85" i="1"/>
  <c r="T85" i="1"/>
  <c r="U85" i="1"/>
  <c r="V85" i="1"/>
  <c r="L86" i="1"/>
  <c r="M86" i="1"/>
  <c r="N86" i="1"/>
  <c r="O86" i="1"/>
  <c r="P86" i="1"/>
  <c r="S86" i="1"/>
  <c r="T86" i="1"/>
  <c r="U86" i="1"/>
  <c r="V86" i="1"/>
  <c r="L87" i="1"/>
  <c r="M87" i="1"/>
  <c r="N87" i="1"/>
  <c r="O87" i="1"/>
  <c r="P87" i="1"/>
  <c r="S87" i="1"/>
  <c r="T87" i="1"/>
  <c r="U87" i="1"/>
  <c r="V87" i="1"/>
  <c r="L88" i="1"/>
  <c r="M88" i="1"/>
  <c r="N88" i="1"/>
  <c r="O88" i="1"/>
  <c r="P88" i="1"/>
  <c r="S88" i="1"/>
  <c r="T88" i="1"/>
  <c r="U88" i="1"/>
  <c r="V88" i="1"/>
  <c r="L89" i="1"/>
  <c r="M89" i="1"/>
  <c r="N89" i="1"/>
  <c r="O89" i="1"/>
  <c r="P89" i="1"/>
  <c r="S89" i="1"/>
  <c r="T89" i="1"/>
  <c r="U89" i="1"/>
  <c r="V89" i="1"/>
  <c r="L90" i="1"/>
  <c r="M90" i="1"/>
  <c r="N90" i="1"/>
  <c r="O90" i="1"/>
  <c r="P90" i="1"/>
  <c r="S90" i="1"/>
  <c r="T90" i="1"/>
  <c r="U90" i="1"/>
  <c r="V90" i="1"/>
  <c r="L91" i="1"/>
  <c r="M91" i="1"/>
  <c r="N91" i="1"/>
  <c r="O91" i="1"/>
  <c r="P91" i="1"/>
  <c r="S91" i="1"/>
  <c r="T91" i="1"/>
  <c r="U91" i="1"/>
  <c r="V91" i="1"/>
  <c r="L92" i="1"/>
  <c r="M92" i="1"/>
  <c r="N92" i="1"/>
  <c r="O92" i="1"/>
  <c r="P92" i="1"/>
  <c r="S92" i="1"/>
  <c r="T92" i="1"/>
  <c r="U92" i="1"/>
  <c r="V92" i="1"/>
  <c r="L93" i="1"/>
  <c r="M93" i="1"/>
  <c r="N93" i="1"/>
  <c r="O93" i="1"/>
  <c r="P93" i="1"/>
  <c r="S93" i="1"/>
  <c r="T93" i="1"/>
  <c r="U93" i="1"/>
  <c r="V93" i="1"/>
  <c r="L94" i="1"/>
  <c r="M94" i="1"/>
  <c r="N94" i="1"/>
  <c r="O94" i="1"/>
  <c r="P94" i="1"/>
  <c r="S94" i="1"/>
  <c r="T94" i="1"/>
  <c r="U94" i="1"/>
  <c r="V94" i="1"/>
  <c r="L95" i="1"/>
  <c r="M95" i="1"/>
  <c r="N95" i="1"/>
  <c r="O95" i="1"/>
  <c r="P95" i="1"/>
  <c r="S95" i="1"/>
  <c r="T95" i="1"/>
  <c r="U95" i="1"/>
  <c r="V95" i="1"/>
  <c r="L96" i="1"/>
  <c r="M96" i="1"/>
  <c r="N96" i="1"/>
  <c r="O96" i="1"/>
  <c r="P96" i="1"/>
  <c r="S96" i="1"/>
  <c r="T96" i="1"/>
  <c r="U96" i="1"/>
  <c r="V96" i="1"/>
  <c r="L97" i="1"/>
  <c r="M97" i="1"/>
  <c r="N97" i="1"/>
  <c r="O97" i="1"/>
  <c r="P97" i="1"/>
  <c r="S97" i="1"/>
  <c r="T97" i="1"/>
  <c r="U97" i="1"/>
  <c r="V97" i="1"/>
  <c r="L98" i="1"/>
  <c r="M98" i="1"/>
  <c r="N98" i="1"/>
  <c r="O98" i="1"/>
  <c r="P98" i="1"/>
  <c r="S98" i="1"/>
  <c r="T98" i="1"/>
  <c r="U98" i="1"/>
  <c r="V98" i="1"/>
  <c r="L99" i="1"/>
  <c r="M99" i="1"/>
  <c r="N99" i="1"/>
  <c r="O99" i="1"/>
  <c r="P99" i="1"/>
  <c r="S99" i="1"/>
  <c r="T99" i="1"/>
  <c r="U99" i="1"/>
  <c r="V99" i="1"/>
  <c r="L100" i="1"/>
  <c r="M100" i="1"/>
  <c r="N100" i="1"/>
  <c r="O100" i="1"/>
  <c r="P100" i="1"/>
  <c r="S100" i="1"/>
  <c r="T100" i="1"/>
  <c r="U100" i="1"/>
  <c r="V100" i="1"/>
  <c r="L101" i="1"/>
  <c r="M101" i="1"/>
  <c r="N101" i="1"/>
  <c r="O101" i="1"/>
  <c r="P101" i="1"/>
  <c r="S101" i="1"/>
  <c r="T101" i="1"/>
  <c r="U101" i="1"/>
  <c r="V101" i="1"/>
  <c r="L102" i="1"/>
  <c r="M102" i="1"/>
  <c r="N102" i="1"/>
  <c r="O102" i="1"/>
  <c r="P102" i="1"/>
  <c r="S102" i="1"/>
  <c r="T102" i="1"/>
  <c r="U102" i="1"/>
  <c r="V102" i="1"/>
  <c r="L103" i="1"/>
  <c r="M103" i="1"/>
  <c r="N103" i="1"/>
  <c r="O103" i="1"/>
  <c r="P103" i="1"/>
  <c r="S103" i="1"/>
  <c r="T103" i="1"/>
  <c r="U103" i="1"/>
  <c r="V103" i="1"/>
  <c r="L104" i="1"/>
  <c r="M104" i="1"/>
  <c r="N104" i="1"/>
  <c r="O104" i="1"/>
  <c r="P104" i="1"/>
  <c r="S104" i="1"/>
  <c r="T104" i="1"/>
  <c r="U104" i="1"/>
  <c r="V104" i="1"/>
  <c r="L105" i="1"/>
  <c r="M105" i="1"/>
  <c r="N105" i="1"/>
  <c r="O105" i="1"/>
  <c r="P105" i="1"/>
  <c r="S105" i="1"/>
  <c r="T105" i="1"/>
  <c r="U105" i="1"/>
  <c r="V105" i="1"/>
  <c r="L106" i="1"/>
  <c r="M106" i="1"/>
  <c r="N106" i="1"/>
  <c r="O106" i="1"/>
  <c r="P106" i="1"/>
  <c r="S106" i="1"/>
  <c r="T106" i="1"/>
  <c r="U106" i="1"/>
  <c r="V106" i="1"/>
  <c r="L107" i="1"/>
  <c r="M107" i="1"/>
  <c r="N107" i="1"/>
  <c r="O107" i="1"/>
  <c r="P107" i="1"/>
  <c r="S107" i="1"/>
  <c r="T107" i="1"/>
  <c r="U107" i="1"/>
  <c r="V107" i="1"/>
  <c r="L108" i="1"/>
  <c r="M108" i="1"/>
  <c r="N108" i="1"/>
  <c r="O108" i="1"/>
  <c r="P108" i="1"/>
  <c r="S108" i="1"/>
  <c r="T108" i="1"/>
  <c r="U108" i="1"/>
  <c r="V108" i="1"/>
  <c r="L109" i="1"/>
  <c r="M109" i="1"/>
  <c r="N109" i="1"/>
  <c r="O109" i="1"/>
  <c r="P109" i="1"/>
  <c r="S109" i="1"/>
  <c r="T109" i="1"/>
  <c r="U109" i="1"/>
  <c r="V109" i="1"/>
  <c r="L110" i="1"/>
  <c r="M110" i="1"/>
  <c r="N110" i="1"/>
  <c r="O110" i="1"/>
  <c r="P110" i="1"/>
  <c r="S110" i="1"/>
  <c r="T110" i="1"/>
  <c r="U110" i="1"/>
  <c r="V110" i="1"/>
  <c r="L111" i="1"/>
  <c r="M111" i="1"/>
  <c r="N111" i="1"/>
  <c r="O111" i="1"/>
  <c r="P111" i="1"/>
  <c r="S111" i="1"/>
  <c r="T111" i="1"/>
  <c r="U111" i="1"/>
  <c r="V111" i="1"/>
  <c r="L112" i="1"/>
  <c r="M112" i="1"/>
  <c r="N112" i="1"/>
  <c r="O112" i="1"/>
  <c r="P112" i="1"/>
  <c r="S112" i="1"/>
  <c r="T112" i="1"/>
  <c r="U112" i="1"/>
  <c r="V112" i="1"/>
  <c r="L113" i="1"/>
  <c r="M113" i="1"/>
  <c r="N113" i="1"/>
  <c r="O113" i="1"/>
  <c r="P113" i="1"/>
  <c r="S113" i="1"/>
  <c r="T113" i="1"/>
  <c r="U113" i="1"/>
  <c r="V113" i="1"/>
  <c r="L114" i="1"/>
  <c r="M114" i="1"/>
  <c r="N114" i="1"/>
  <c r="O114" i="1"/>
  <c r="P114" i="1"/>
  <c r="S114" i="1"/>
  <c r="T114" i="1"/>
  <c r="U114" i="1"/>
  <c r="V114" i="1"/>
  <c r="L115" i="1"/>
  <c r="M115" i="1"/>
  <c r="N115" i="1"/>
  <c r="O115" i="1"/>
  <c r="P115" i="1"/>
  <c r="S115" i="1"/>
  <c r="T115" i="1"/>
  <c r="U115" i="1"/>
  <c r="V115" i="1"/>
  <c r="L116" i="1"/>
  <c r="M116" i="1"/>
  <c r="N116" i="1"/>
  <c r="O116" i="1"/>
  <c r="P116" i="1"/>
  <c r="S116" i="1"/>
  <c r="T116" i="1"/>
  <c r="U116" i="1"/>
  <c r="V116" i="1"/>
  <c r="L117" i="1"/>
  <c r="M117" i="1"/>
  <c r="N117" i="1"/>
  <c r="O117" i="1"/>
  <c r="P117" i="1"/>
  <c r="S117" i="1"/>
  <c r="T117" i="1"/>
  <c r="U117" i="1"/>
  <c r="V117" i="1"/>
  <c r="L118" i="1"/>
  <c r="M118" i="1"/>
  <c r="N118" i="1"/>
  <c r="O118" i="1"/>
  <c r="P118" i="1"/>
  <c r="S118" i="1"/>
  <c r="T118" i="1"/>
  <c r="U118" i="1"/>
  <c r="V118" i="1"/>
  <c r="L119" i="1"/>
  <c r="M119" i="1"/>
  <c r="N119" i="1"/>
  <c r="O119" i="1"/>
  <c r="P119" i="1"/>
  <c r="S119" i="1"/>
  <c r="T119" i="1"/>
  <c r="U119" i="1"/>
  <c r="V119" i="1"/>
  <c r="L120" i="1"/>
  <c r="M120" i="1"/>
  <c r="N120" i="1"/>
  <c r="O120" i="1"/>
  <c r="P120" i="1"/>
  <c r="S120" i="1"/>
  <c r="T120" i="1"/>
  <c r="U120" i="1"/>
  <c r="V120" i="1"/>
  <c r="L121" i="1"/>
  <c r="M121" i="1"/>
  <c r="N121" i="1"/>
  <c r="O121" i="1"/>
  <c r="P121" i="1"/>
  <c r="S121" i="1"/>
  <c r="T121" i="1"/>
  <c r="U121" i="1"/>
  <c r="V121" i="1"/>
  <c r="L122" i="1"/>
  <c r="M122" i="1"/>
  <c r="N122" i="1"/>
  <c r="O122" i="1"/>
  <c r="P122" i="1"/>
  <c r="S122" i="1"/>
  <c r="T122" i="1"/>
  <c r="U122" i="1"/>
  <c r="V122" i="1"/>
  <c r="L123" i="1"/>
  <c r="M123" i="1"/>
  <c r="N123" i="1"/>
  <c r="O123" i="1"/>
  <c r="P123" i="1"/>
  <c r="S123" i="1"/>
  <c r="T123" i="1"/>
  <c r="U123" i="1"/>
  <c r="V123" i="1"/>
  <c r="L124" i="1"/>
  <c r="M124" i="1"/>
  <c r="N124" i="1"/>
  <c r="O124" i="1"/>
  <c r="P124" i="1"/>
  <c r="S124" i="1"/>
  <c r="T124" i="1"/>
  <c r="U124" i="1"/>
  <c r="V124" i="1"/>
  <c r="L126" i="1"/>
  <c r="M126" i="1"/>
  <c r="N126" i="1"/>
  <c r="O126" i="1"/>
  <c r="P126" i="1"/>
  <c r="S126" i="1"/>
  <c r="T126" i="1"/>
  <c r="U126" i="1"/>
  <c r="V126" i="1"/>
  <c r="L127" i="1"/>
  <c r="M127" i="1"/>
  <c r="N127" i="1"/>
  <c r="O127" i="1"/>
  <c r="P127" i="1"/>
  <c r="S127" i="1"/>
  <c r="T127" i="1"/>
  <c r="U127" i="1"/>
  <c r="V127" i="1"/>
  <c r="L128" i="1"/>
  <c r="M128" i="1"/>
  <c r="N128" i="1"/>
  <c r="O128" i="1"/>
  <c r="P128" i="1"/>
  <c r="S128" i="1"/>
  <c r="T128" i="1"/>
  <c r="U128" i="1"/>
  <c r="V128" i="1"/>
  <c r="L129" i="1"/>
  <c r="M129" i="1"/>
  <c r="N129" i="1"/>
  <c r="O129" i="1"/>
  <c r="P129" i="1"/>
  <c r="S129" i="1"/>
  <c r="T129" i="1"/>
  <c r="U129" i="1"/>
  <c r="V129" i="1"/>
  <c r="L130" i="1"/>
  <c r="M130" i="1"/>
  <c r="N130" i="1"/>
  <c r="O130" i="1"/>
  <c r="P130" i="1"/>
  <c r="S130" i="1"/>
  <c r="T130" i="1"/>
  <c r="U130" i="1"/>
  <c r="V130" i="1"/>
  <c r="L131" i="1"/>
  <c r="M131" i="1"/>
  <c r="N131" i="1"/>
  <c r="O131" i="1"/>
  <c r="P131" i="1"/>
  <c r="S131" i="1"/>
  <c r="T131" i="1"/>
  <c r="U131" i="1"/>
  <c r="V131" i="1"/>
  <c r="L132" i="1"/>
  <c r="M132" i="1"/>
  <c r="N132" i="1"/>
  <c r="O132" i="1"/>
  <c r="P132" i="1"/>
  <c r="S132" i="1"/>
  <c r="T132" i="1"/>
  <c r="U132" i="1"/>
  <c r="V132" i="1"/>
  <c r="L133" i="1"/>
  <c r="M133" i="1"/>
  <c r="N133" i="1"/>
  <c r="O133" i="1"/>
  <c r="P133" i="1"/>
  <c r="S133" i="1"/>
  <c r="T133" i="1"/>
  <c r="U133" i="1"/>
  <c r="V133" i="1"/>
  <c r="L134" i="1"/>
  <c r="M134" i="1"/>
  <c r="N134" i="1"/>
  <c r="O134" i="1"/>
  <c r="P134" i="1"/>
  <c r="S134" i="1"/>
  <c r="T134" i="1"/>
  <c r="U134" i="1"/>
  <c r="V134" i="1"/>
  <c r="L135" i="1"/>
  <c r="M135" i="1"/>
  <c r="N135" i="1"/>
  <c r="O135" i="1"/>
  <c r="P135" i="1"/>
  <c r="S135" i="1"/>
  <c r="T135" i="1"/>
  <c r="U135" i="1"/>
  <c r="V135" i="1"/>
  <c r="L136" i="1"/>
  <c r="M136" i="1"/>
  <c r="N136" i="1"/>
  <c r="O136" i="1"/>
  <c r="P136" i="1"/>
  <c r="S136" i="1"/>
  <c r="T136" i="1"/>
  <c r="U136" i="1"/>
  <c r="V136" i="1"/>
  <c r="L137" i="1"/>
  <c r="M137" i="1"/>
  <c r="N137" i="1"/>
  <c r="O137" i="1"/>
  <c r="P137" i="1"/>
  <c r="S137" i="1"/>
  <c r="T137" i="1"/>
  <c r="U137" i="1"/>
  <c r="V137" i="1"/>
  <c r="L138" i="1"/>
  <c r="M138" i="1"/>
  <c r="N138" i="1"/>
  <c r="O138" i="1"/>
  <c r="P138" i="1"/>
  <c r="S138" i="1"/>
  <c r="T138" i="1"/>
  <c r="U138" i="1"/>
  <c r="V138" i="1"/>
  <c r="L139" i="1"/>
  <c r="M139" i="1"/>
  <c r="N139" i="1"/>
  <c r="O139" i="1"/>
  <c r="P139" i="1"/>
  <c r="S139" i="1"/>
  <c r="T139" i="1"/>
  <c r="U139" i="1"/>
  <c r="V139" i="1"/>
  <c r="L140" i="1"/>
  <c r="M140" i="1"/>
  <c r="N140" i="1"/>
  <c r="O140" i="1"/>
  <c r="P140" i="1"/>
  <c r="S140" i="1"/>
  <c r="T140" i="1"/>
  <c r="U140" i="1"/>
  <c r="V140" i="1"/>
  <c r="L141" i="1"/>
  <c r="M141" i="1"/>
  <c r="N141" i="1"/>
  <c r="O141" i="1"/>
  <c r="P141" i="1"/>
  <c r="S141" i="1"/>
  <c r="T141" i="1"/>
  <c r="U141" i="1"/>
  <c r="V141" i="1"/>
  <c r="L142" i="1"/>
  <c r="M142" i="1"/>
  <c r="N142" i="1"/>
  <c r="O142" i="1"/>
  <c r="P142" i="1"/>
  <c r="S142" i="1"/>
  <c r="T142" i="1"/>
  <c r="U142" i="1"/>
  <c r="V142" i="1"/>
  <c r="L143" i="1"/>
  <c r="M143" i="1"/>
  <c r="N143" i="1"/>
  <c r="O143" i="1"/>
  <c r="P143" i="1"/>
  <c r="S143" i="1"/>
  <c r="T143" i="1"/>
  <c r="U143" i="1"/>
  <c r="V143" i="1"/>
  <c r="L144" i="1"/>
  <c r="M144" i="1"/>
  <c r="N144" i="1"/>
  <c r="O144" i="1"/>
  <c r="P144" i="1"/>
  <c r="S144" i="1"/>
  <c r="T144" i="1"/>
  <c r="U144" i="1"/>
  <c r="V144" i="1"/>
  <c r="L145" i="1"/>
  <c r="M145" i="1"/>
  <c r="N145" i="1"/>
  <c r="O145" i="1"/>
  <c r="P145" i="1"/>
  <c r="S145" i="1"/>
  <c r="T145" i="1"/>
  <c r="U145" i="1"/>
  <c r="V145" i="1"/>
  <c r="L146" i="1"/>
  <c r="M146" i="1"/>
  <c r="N146" i="1"/>
  <c r="O146" i="1"/>
  <c r="P146" i="1"/>
  <c r="S146" i="1"/>
  <c r="T146" i="1"/>
  <c r="U146" i="1"/>
  <c r="V146" i="1"/>
  <c r="L147" i="1"/>
  <c r="M147" i="1"/>
  <c r="N147" i="1"/>
  <c r="O147" i="1"/>
  <c r="P147" i="1"/>
  <c r="S147" i="1"/>
  <c r="T147" i="1"/>
  <c r="U147" i="1"/>
  <c r="V147" i="1"/>
  <c r="L148" i="1"/>
  <c r="M148" i="1"/>
  <c r="N148" i="1"/>
  <c r="O148" i="1"/>
  <c r="P148" i="1"/>
  <c r="S148" i="1"/>
  <c r="T148" i="1"/>
  <c r="U148" i="1"/>
  <c r="V148" i="1"/>
  <c r="L149" i="1"/>
  <c r="M149" i="1"/>
  <c r="N149" i="1"/>
  <c r="O149" i="1"/>
  <c r="P149" i="1"/>
  <c r="S149" i="1"/>
  <c r="T149" i="1"/>
  <c r="U149" i="1"/>
  <c r="V149" i="1"/>
  <c r="L150" i="1"/>
  <c r="M150" i="1"/>
  <c r="N150" i="1"/>
  <c r="O150" i="1"/>
  <c r="P150" i="1"/>
  <c r="S150" i="1"/>
  <c r="T150" i="1"/>
  <c r="U150" i="1"/>
  <c r="V150" i="1"/>
  <c r="L151" i="1"/>
  <c r="M151" i="1"/>
  <c r="N151" i="1"/>
  <c r="O151" i="1"/>
  <c r="P151" i="1"/>
  <c r="S151" i="1"/>
  <c r="T151" i="1"/>
  <c r="U151" i="1"/>
  <c r="V151" i="1"/>
  <c r="L152" i="1"/>
  <c r="M152" i="1"/>
  <c r="N152" i="1"/>
  <c r="O152" i="1"/>
  <c r="P152" i="1"/>
  <c r="S152" i="1"/>
  <c r="T152" i="1"/>
  <c r="U152" i="1"/>
  <c r="V152" i="1"/>
  <c r="L153" i="1"/>
  <c r="M153" i="1"/>
  <c r="N153" i="1"/>
  <c r="O153" i="1"/>
  <c r="P153" i="1"/>
  <c r="S153" i="1"/>
  <c r="T153" i="1"/>
  <c r="U153" i="1"/>
  <c r="V153" i="1"/>
  <c r="L154" i="1"/>
  <c r="M154" i="1"/>
  <c r="N154" i="1"/>
  <c r="O154" i="1"/>
  <c r="P154" i="1"/>
  <c r="S154" i="1"/>
  <c r="T154" i="1"/>
  <c r="U154" i="1"/>
  <c r="V154" i="1"/>
  <c r="L155" i="1"/>
  <c r="M155" i="1"/>
  <c r="N155" i="1"/>
  <c r="O155" i="1"/>
  <c r="P155" i="1"/>
  <c r="S155" i="1"/>
  <c r="T155" i="1"/>
  <c r="U155" i="1"/>
  <c r="V155" i="1"/>
  <c r="L156" i="1"/>
  <c r="M156" i="1"/>
  <c r="N156" i="1"/>
  <c r="O156" i="1"/>
  <c r="P156" i="1"/>
  <c r="S156" i="1"/>
  <c r="T156" i="1"/>
  <c r="U156" i="1"/>
  <c r="V156" i="1"/>
  <c r="L157" i="1"/>
  <c r="M157" i="1"/>
  <c r="N157" i="1"/>
  <c r="O157" i="1"/>
  <c r="P157" i="1"/>
  <c r="S157" i="1"/>
  <c r="T157" i="1"/>
  <c r="U157" i="1"/>
  <c r="V157" i="1"/>
  <c r="L158" i="1"/>
  <c r="M158" i="1"/>
  <c r="N158" i="1"/>
  <c r="O158" i="1"/>
  <c r="P158" i="1"/>
  <c r="S158" i="1"/>
  <c r="T158" i="1"/>
  <c r="U158" i="1"/>
  <c r="V158" i="1"/>
  <c r="L159" i="1"/>
  <c r="M159" i="1"/>
  <c r="N159" i="1"/>
  <c r="O159" i="1"/>
  <c r="P159" i="1"/>
  <c r="S159" i="1"/>
  <c r="T159" i="1"/>
  <c r="U159" i="1"/>
  <c r="V159" i="1"/>
  <c r="L160" i="1"/>
  <c r="M160" i="1"/>
  <c r="N160" i="1"/>
  <c r="O160" i="1"/>
  <c r="P160" i="1"/>
  <c r="S160" i="1"/>
  <c r="T160" i="1"/>
  <c r="U160" i="1"/>
  <c r="V160" i="1"/>
  <c r="L161" i="1"/>
  <c r="M161" i="1"/>
  <c r="N161" i="1"/>
  <c r="O161" i="1"/>
  <c r="P161" i="1"/>
  <c r="S161" i="1"/>
  <c r="T161" i="1"/>
  <c r="U161" i="1"/>
  <c r="V161" i="1"/>
  <c r="L162" i="1"/>
  <c r="M162" i="1"/>
  <c r="N162" i="1"/>
  <c r="O162" i="1"/>
  <c r="P162" i="1"/>
  <c r="S162" i="1"/>
  <c r="T162" i="1"/>
  <c r="U162" i="1"/>
  <c r="V162" i="1"/>
  <c r="L163" i="1"/>
  <c r="M163" i="1"/>
  <c r="N163" i="1"/>
  <c r="O163" i="1"/>
  <c r="P163" i="1"/>
  <c r="S163" i="1"/>
  <c r="T163" i="1"/>
  <c r="U163" i="1"/>
  <c r="V163" i="1"/>
  <c r="L164" i="1"/>
  <c r="M164" i="1"/>
  <c r="N164" i="1"/>
  <c r="O164" i="1"/>
  <c r="P164" i="1"/>
  <c r="S164" i="1"/>
  <c r="T164" i="1"/>
  <c r="U164" i="1"/>
  <c r="V164" i="1"/>
  <c r="L165" i="1"/>
  <c r="M165" i="1"/>
  <c r="N165" i="1"/>
  <c r="O165" i="1"/>
  <c r="P165" i="1"/>
  <c r="S165" i="1"/>
  <c r="T165" i="1"/>
  <c r="U165" i="1"/>
  <c r="V165" i="1"/>
  <c r="L166" i="1"/>
  <c r="M166" i="1"/>
  <c r="N166" i="1"/>
  <c r="O166" i="1"/>
  <c r="P166" i="1"/>
  <c r="S166" i="1"/>
  <c r="T166" i="1"/>
  <c r="U166" i="1"/>
  <c r="V166" i="1"/>
  <c r="L167" i="1"/>
  <c r="M167" i="1"/>
  <c r="N167" i="1"/>
  <c r="O167" i="1"/>
  <c r="P167" i="1"/>
  <c r="S167" i="1"/>
  <c r="T167" i="1"/>
  <c r="U167" i="1"/>
  <c r="V167" i="1"/>
  <c r="L168" i="1"/>
  <c r="M168" i="1"/>
  <c r="N168" i="1"/>
  <c r="O168" i="1"/>
  <c r="P168" i="1"/>
  <c r="S168" i="1"/>
  <c r="T168" i="1"/>
  <c r="U168" i="1"/>
  <c r="V168" i="1"/>
  <c r="L169" i="1"/>
  <c r="M169" i="1"/>
  <c r="N169" i="1"/>
  <c r="O169" i="1"/>
  <c r="P169" i="1"/>
  <c r="S169" i="1"/>
  <c r="T169" i="1"/>
  <c r="U169" i="1"/>
  <c r="V169" i="1"/>
  <c r="L170" i="1"/>
  <c r="M170" i="1"/>
  <c r="N170" i="1"/>
  <c r="O170" i="1"/>
  <c r="P170" i="1"/>
  <c r="S170" i="1"/>
  <c r="T170" i="1"/>
  <c r="U170" i="1"/>
  <c r="V170" i="1"/>
  <c r="L171" i="1"/>
  <c r="M171" i="1"/>
  <c r="N171" i="1"/>
  <c r="O171" i="1"/>
  <c r="P171" i="1"/>
  <c r="S171" i="1"/>
  <c r="T171" i="1"/>
  <c r="U171" i="1"/>
  <c r="V171" i="1"/>
  <c r="L172" i="1"/>
  <c r="M172" i="1"/>
  <c r="N172" i="1"/>
  <c r="O172" i="1"/>
  <c r="P172" i="1"/>
  <c r="S172" i="1"/>
  <c r="T172" i="1"/>
  <c r="U172" i="1"/>
  <c r="V172" i="1"/>
  <c r="L173" i="1"/>
  <c r="M173" i="1"/>
  <c r="N173" i="1"/>
  <c r="O173" i="1"/>
  <c r="P173" i="1"/>
  <c r="S173" i="1"/>
  <c r="T173" i="1"/>
  <c r="U173" i="1"/>
  <c r="V173" i="1"/>
  <c r="L174" i="1"/>
  <c r="M174" i="1"/>
  <c r="N174" i="1"/>
  <c r="O174" i="1"/>
  <c r="P174" i="1"/>
  <c r="S174" i="1"/>
  <c r="T174" i="1"/>
  <c r="U174" i="1"/>
  <c r="V174" i="1"/>
  <c r="L175" i="1"/>
  <c r="M175" i="1"/>
  <c r="N175" i="1"/>
  <c r="O175" i="1"/>
  <c r="P175" i="1"/>
  <c r="S175" i="1"/>
  <c r="T175" i="1"/>
  <c r="U175" i="1"/>
  <c r="V175" i="1"/>
  <c r="L176" i="1"/>
  <c r="M176" i="1"/>
  <c r="N176" i="1"/>
  <c r="O176" i="1"/>
  <c r="P176" i="1"/>
  <c r="S176" i="1"/>
  <c r="T176" i="1"/>
  <c r="U176" i="1"/>
  <c r="V176" i="1"/>
  <c r="L177" i="1"/>
  <c r="M177" i="1"/>
  <c r="N177" i="1"/>
  <c r="O177" i="1"/>
  <c r="P177" i="1"/>
  <c r="S177" i="1"/>
  <c r="T177" i="1"/>
  <c r="U177" i="1"/>
  <c r="V177" i="1"/>
  <c r="L178" i="1"/>
  <c r="M178" i="1"/>
  <c r="N178" i="1"/>
  <c r="O178" i="1"/>
  <c r="P178" i="1"/>
  <c r="S178" i="1"/>
  <c r="T178" i="1"/>
  <c r="U178" i="1"/>
  <c r="V178" i="1"/>
  <c r="L179" i="1"/>
  <c r="M179" i="1"/>
  <c r="N179" i="1"/>
  <c r="O179" i="1"/>
  <c r="P179" i="1"/>
  <c r="S179" i="1"/>
  <c r="T179" i="1"/>
  <c r="U179" i="1"/>
  <c r="V179" i="1"/>
  <c r="L180" i="1"/>
  <c r="M180" i="1"/>
  <c r="N180" i="1"/>
  <c r="O180" i="1"/>
  <c r="P180" i="1"/>
  <c r="S180" i="1"/>
  <c r="T180" i="1"/>
  <c r="U180" i="1"/>
  <c r="V180" i="1"/>
  <c r="L181" i="1"/>
  <c r="M181" i="1"/>
  <c r="N181" i="1"/>
  <c r="O181" i="1"/>
  <c r="P181" i="1"/>
  <c r="S181" i="1"/>
  <c r="T181" i="1"/>
  <c r="U181" i="1"/>
  <c r="V181" i="1"/>
  <c r="L182" i="1"/>
  <c r="M182" i="1"/>
  <c r="N182" i="1"/>
  <c r="O182" i="1"/>
  <c r="P182" i="1"/>
  <c r="S182" i="1"/>
  <c r="T182" i="1"/>
  <c r="U182" i="1"/>
  <c r="V182" i="1"/>
  <c r="L183" i="1"/>
  <c r="M183" i="1"/>
  <c r="N183" i="1"/>
  <c r="O183" i="1"/>
  <c r="P183" i="1"/>
  <c r="S183" i="1"/>
  <c r="T183" i="1"/>
  <c r="U183" i="1"/>
  <c r="V183" i="1"/>
  <c r="L184" i="1"/>
  <c r="M184" i="1"/>
  <c r="N184" i="1"/>
  <c r="O184" i="1"/>
  <c r="P184" i="1"/>
  <c r="S184" i="1"/>
  <c r="T184" i="1"/>
  <c r="U184" i="1"/>
  <c r="V184" i="1"/>
  <c r="L185" i="1"/>
  <c r="M185" i="1"/>
  <c r="N185" i="1"/>
  <c r="O185" i="1"/>
  <c r="P185" i="1"/>
  <c r="S185" i="1"/>
  <c r="T185" i="1"/>
  <c r="U185" i="1"/>
  <c r="V185" i="1"/>
  <c r="L186" i="1"/>
  <c r="M186" i="1"/>
  <c r="N186" i="1"/>
  <c r="O186" i="1"/>
  <c r="P186" i="1"/>
  <c r="S186" i="1"/>
  <c r="T186" i="1"/>
  <c r="U186" i="1"/>
  <c r="V186" i="1"/>
  <c r="L187" i="1"/>
  <c r="M187" i="1"/>
  <c r="N187" i="1"/>
  <c r="O187" i="1"/>
  <c r="P187" i="1"/>
  <c r="S187" i="1"/>
  <c r="T187" i="1"/>
  <c r="U187" i="1"/>
  <c r="V187" i="1"/>
  <c r="L188" i="1"/>
  <c r="M188" i="1"/>
  <c r="N188" i="1"/>
  <c r="O188" i="1"/>
  <c r="P188" i="1"/>
  <c r="S188" i="1"/>
  <c r="T188" i="1"/>
  <c r="U188" i="1"/>
  <c r="V188" i="1"/>
  <c r="L189" i="1"/>
  <c r="M189" i="1"/>
  <c r="N189" i="1"/>
  <c r="O189" i="1"/>
  <c r="P189" i="1"/>
  <c r="S189" i="1"/>
  <c r="T189" i="1"/>
  <c r="U189" i="1"/>
  <c r="V189" i="1"/>
  <c r="L190" i="1"/>
  <c r="M190" i="1"/>
  <c r="N190" i="1"/>
  <c r="O190" i="1"/>
  <c r="P190" i="1"/>
  <c r="S190" i="1"/>
  <c r="T190" i="1"/>
  <c r="U190" i="1"/>
  <c r="V190" i="1"/>
  <c r="L191" i="1"/>
  <c r="M191" i="1"/>
  <c r="N191" i="1"/>
  <c r="O191" i="1"/>
  <c r="P191" i="1"/>
  <c r="S191" i="1"/>
  <c r="T191" i="1"/>
  <c r="U191" i="1"/>
  <c r="V191" i="1"/>
  <c r="L192" i="1"/>
  <c r="M192" i="1"/>
  <c r="N192" i="1"/>
  <c r="O192" i="1"/>
  <c r="P192" i="1"/>
  <c r="S192" i="1"/>
  <c r="T192" i="1"/>
  <c r="U192" i="1"/>
  <c r="V192" i="1"/>
  <c r="L193" i="1"/>
  <c r="M193" i="1"/>
  <c r="N193" i="1"/>
  <c r="O193" i="1"/>
  <c r="P193" i="1"/>
  <c r="S193" i="1"/>
  <c r="T193" i="1"/>
  <c r="U193" i="1"/>
  <c r="V193" i="1"/>
  <c r="L194" i="1"/>
  <c r="M194" i="1"/>
  <c r="N194" i="1"/>
  <c r="O194" i="1"/>
  <c r="P194" i="1"/>
  <c r="S194" i="1"/>
  <c r="T194" i="1"/>
  <c r="U194" i="1"/>
  <c r="V194" i="1"/>
  <c r="L195" i="1"/>
  <c r="M195" i="1"/>
  <c r="N195" i="1"/>
  <c r="O195" i="1"/>
  <c r="P195" i="1"/>
  <c r="S195" i="1"/>
  <c r="T195" i="1"/>
  <c r="U195" i="1"/>
  <c r="V195" i="1"/>
  <c r="L196" i="1"/>
  <c r="M196" i="1"/>
  <c r="N196" i="1"/>
  <c r="O196" i="1"/>
  <c r="P196" i="1"/>
  <c r="S196" i="1"/>
  <c r="T196" i="1"/>
  <c r="U196" i="1"/>
  <c r="V196" i="1"/>
  <c r="L197" i="1"/>
  <c r="M197" i="1"/>
  <c r="N197" i="1"/>
  <c r="O197" i="1"/>
  <c r="P197" i="1"/>
  <c r="S197" i="1"/>
  <c r="T197" i="1"/>
  <c r="U197" i="1"/>
  <c r="V197" i="1"/>
  <c r="L198" i="1"/>
  <c r="M198" i="1"/>
  <c r="N198" i="1"/>
  <c r="O198" i="1"/>
  <c r="P198" i="1"/>
  <c r="S198" i="1"/>
  <c r="T198" i="1"/>
  <c r="U198" i="1"/>
  <c r="V198" i="1"/>
  <c r="L199" i="1"/>
  <c r="M199" i="1"/>
  <c r="N199" i="1"/>
  <c r="O199" i="1"/>
  <c r="P199" i="1"/>
  <c r="S199" i="1"/>
  <c r="T199" i="1"/>
  <c r="U199" i="1"/>
  <c r="V199" i="1"/>
  <c r="L200" i="1"/>
  <c r="M200" i="1"/>
  <c r="N200" i="1"/>
  <c r="O200" i="1"/>
  <c r="P200" i="1"/>
  <c r="S200" i="1"/>
  <c r="T200" i="1"/>
  <c r="U200" i="1"/>
  <c r="V200" i="1"/>
  <c r="L201" i="1"/>
  <c r="M201" i="1"/>
  <c r="N201" i="1"/>
  <c r="O201" i="1"/>
  <c r="P201" i="1"/>
  <c r="S201" i="1"/>
  <c r="T201" i="1"/>
  <c r="U201" i="1"/>
  <c r="V201" i="1"/>
  <c r="L202" i="1"/>
  <c r="M202" i="1"/>
  <c r="N202" i="1"/>
  <c r="O202" i="1"/>
  <c r="P202" i="1"/>
  <c r="S202" i="1"/>
  <c r="T202" i="1"/>
  <c r="U202" i="1"/>
  <c r="V202" i="1"/>
  <c r="L203" i="1"/>
  <c r="M203" i="1"/>
  <c r="N203" i="1"/>
  <c r="O203" i="1"/>
  <c r="P203" i="1"/>
  <c r="S203" i="1"/>
  <c r="T203" i="1"/>
  <c r="U203" i="1"/>
  <c r="V203" i="1"/>
  <c r="K206" i="1"/>
  <c r="L206" i="1"/>
  <c r="M206" i="1"/>
  <c r="N206" i="1"/>
  <c r="O206" i="1"/>
  <c r="P206" i="1"/>
  <c r="Q206" i="1"/>
  <c r="R206" i="1"/>
  <c r="V206" i="1" l="1"/>
</calcChain>
</file>

<file path=xl/comments1.xml><?xml version="1.0" encoding="utf-8"?>
<comments xmlns="http://schemas.openxmlformats.org/spreadsheetml/2006/main">
  <authors>
    <author>Mayelin Mendez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</commentList>
</comments>
</file>

<file path=xl/sharedStrings.xml><?xml version="1.0" encoding="utf-8"?>
<sst xmlns="http://schemas.openxmlformats.org/spreadsheetml/2006/main" count="1379" uniqueCount="820">
  <si>
    <t>TOTAL GENERAL</t>
  </si>
  <si>
    <t>contratado</t>
  </si>
  <si>
    <t>Digitador</t>
  </si>
  <si>
    <t>Gerencia de area</t>
  </si>
  <si>
    <t>GUILLERMO SANTANA</t>
  </si>
  <si>
    <t xml:space="preserve">YULEYCA CASARINA </t>
  </si>
  <si>
    <t>028-0092682-2</t>
  </si>
  <si>
    <t>Contratado</t>
  </si>
  <si>
    <t>Conserje</t>
  </si>
  <si>
    <t xml:space="preserve">Unap Juan Pablo Duarte </t>
  </si>
  <si>
    <t>CRUZ</t>
  </si>
  <si>
    <t xml:space="preserve">JULIANNY </t>
  </si>
  <si>
    <t>402-3367418-9</t>
  </si>
  <si>
    <t>I</t>
  </si>
  <si>
    <t>Unap Los Platanitos</t>
  </si>
  <si>
    <t>MOTA PACHE</t>
  </si>
  <si>
    <t>DOMINGA</t>
  </si>
  <si>
    <t>028-0034619-5</t>
  </si>
  <si>
    <t>Unap laguna de Nisibon</t>
  </si>
  <si>
    <t>VIDO URBAEZ</t>
  </si>
  <si>
    <t>ROSAINA</t>
  </si>
  <si>
    <t>028-0092734-4</t>
  </si>
  <si>
    <t>Unap Villa cerro</t>
  </si>
  <si>
    <t>JUAN</t>
  </si>
  <si>
    <t>STEPHANIE</t>
  </si>
  <si>
    <t>028-0109126-1</t>
  </si>
  <si>
    <t>Seguridad</t>
  </si>
  <si>
    <t>CPN Santana</t>
  </si>
  <si>
    <t>CASTILLO CARABALLO</t>
  </si>
  <si>
    <t>LAUTERIO</t>
  </si>
  <si>
    <t>028-0025002-5</t>
  </si>
  <si>
    <t>Sereno</t>
  </si>
  <si>
    <t>Unap Politur</t>
  </si>
  <si>
    <t>DE LEON ROJAS</t>
  </si>
  <si>
    <t xml:space="preserve">JOSE MANUEL </t>
  </si>
  <si>
    <t>028-004109-2</t>
  </si>
  <si>
    <t>Unap San Francisco</t>
  </si>
  <si>
    <t>CASTILLO DE SANTANA</t>
  </si>
  <si>
    <t xml:space="preserve">FRANCISCA </t>
  </si>
  <si>
    <t>028-0070548-1</t>
  </si>
  <si>
    <t>III</t>
  </si>
  <si>
    <t>Enfermera</t>
  </si>
  <si>
    <t>Hospital de veron</t>
  </si>
  <si>
    <t>BERRY</t>
  </si>
  <si>
    <t xml:space="preserve">GLENNY </t>
  </si>
  <si>
    <t>023-0078294-9</t>
  </si>
  <si>
    <t xml:space="preserve">Conserje </t>
  </si>
  <si>
    <t xml:space="preserve">CPN San Martin </t>
  </si>
  <si>
    <t>LOPEZ DE MORLA</t>
  </si>
  <si>
    <t>MELANIA</t>
  </si>
  <si>
    <t>026-0084140-3</t>
  </si>
  <si>
    <t xml:space="preserve">sereno </t>
  </si>
  <si>
    <t>unap cañada honda</t>
  </si>
  <si>
    <t>LARAS PINALES</t>
  </si>
  <si>
    <t>RAMON</t>
  </si>
  <si>
    <t>028-0018469-5</t>
  </si>
  <si>
    <t>GENAO CASTILLO</t>
  </si>
  <si>
    <t xml:space="preserve">JOSEFA  </t>
  </si>
  <si>
    <t>028-0070552-3</t>
  </si>
  <si>
    <t>unap los Rosales</t>
  </si>
  <si>
    <t>POLANCO</t>
  </si>
  <si>
    <t xml:space="preserve">FIOR DALIZA </t>
  </si>
  <si>
    <t>028-0042397-8</t>
  </si>
  <si>
    <t>II</t>
  </si>
  <si>
    <t>Supervisora de promotores</t>
  </si>
  <si>
    <t>Oficina de area</t>
  </si>
  <si>
    <t>JAQUEZ JIMENEZ</t>
  </si>
  <si>
    <t xml:space="preserve">NICOLA </t>
  </si>
  <si>
    <t>028-0003392-6</t>
  </si>
  <si>
    <t xml:space="preserve">Sereno </t>
  </si>
  <si>
    <t>UNAP Anamuyita</t>
  </si>
  <si>
    <t xml:space="preserve"> PAULINO ZORRILLA</t>
  </si>
  <si>
    <t>VITERBO</t>
  </si>
  <si>
    <t>028-0044964-3</t>
  </si>
  <si>
    <t>CARPIO</t>
  </si>
  <si>
    <t xml:space="preserve">CRISTINA </t>
  </si>
  <si>
    <t>028-0107244-4</t>
  </si>
  <si>
    <t>UNAP Benerito Higuey</t>
  </si>
  <si>
    <t>RIJO SANTANA</t>
  </si>
  <si>
    <t xml:space="preserve">LUISA </t>
  </si>
  <si>
    <t>085-0004486-5</t>
  </si>
  <si>
    <t xml:space="preserve"> UNAP San Pedro</t>
  </si>
  <si>
    <t>GUERRERO CIPRIAN</t>
  </si>
  <si>
    <t xml:space="preserve">FULGENCIA </t>
  </si>
  <si>
    <t>023-0006051-0</t>
  </si>
  <si>
    <t xml:space="preserve"> Clinica Los Sotos</t>
  </si>
  <si>
    <t>PEREZ GUERRERO</t>
  </si>
  <si>
    <t>MARIA</t>
  </si>
  <si>
    <t>028-0030235-4</t>
  </si>
  <si>
    <t xml:space="preserve"> Unap Mamá Tingó </t>
  </si>
  <si>
    <t>RUIZ ORTIZ</t>
  </si>
  <si>
    <t xml:space="preserve">NICAURY </t>
  </si>
  <si>
    <t>028-0080705-5</t>
  </si>
  <si>
    <t xml:space="preserve">conserje </t>
  </si>
  <si>
    <t>Unap Boca de Chavón</t>
  </si>
  <si>
    <t>ESPINALES BAEZ</t>
  </si>
  <si>
    <t xml:space="preserve">TERESA </t>
  </si>
  <si>
    <t>085-0008810-2</t>
  </si>
  <si>
    <t>Clinica Pepe Rosario</t>
  </si>
  <si>
    <t>DE LOS SANTOS</t>
  </si>
  <si>
    <t xml:space="preserve">INES BASTARDO </t>
  </si>
  <si>
    <t>026-0049514-3</t>
  </si>
  <si>
    <t xml:space="preserve">Seguridad </t>
  </si>
  <si>
    <t>Centro Diagnostico</t>
  </si>
  <si>
    <t>PARESON</t>
  </si>
  <si>
    <t>MOISES MANUEL</t>
  </si>
  <si>
    <t>402-23161422-9</t>
  </si>
  <si>
    <t>CONCEPCION</t>
  </si>
  <si>
    <t>RAUL ANTONIO</t>
  </si>
  <si>
    <t>026-0005032-8</t>
  </si>
  <si>
    <t>Oficina area Romana</t>
  </si>
  <si>
    <t>CEDANO REYES</t>
  </si>
  <si>
    <t xml:space="preserve">JOSE OMAR </t>
  </si>
  <si>
    <t>026-0138616-8</t>
  </si>
  <si>
    <t>CPN Zona Franca Romana</t>
  </si>
  <si>
    <t>MARTINEZ REYES</t>
  </si>
  <si>
    <t>GRISEYDA JOSEFINA</t>
  </si>
  <si>
    <t>026-0117059-6</t>
  </si>
  <si>
    <t>SERENO</t>
  </si>
  <si>
    <t>Unap pica piedra</t>
  </si>
  <si>
    <t>LEONARDO</t>
  </si>
  <si>
    <t xml:space="preserve">MANUEL ANTONIO </t>
  </si>
  <si>
    <t>025-0010716-0</t>
  </si>
  <si>
    <t>UNAP Km 14</t>
  </si>
  <si>
    <t>SUAZO BERIHUETE</t>
  </si>
  <si>
    <t>NORMAN D</t>
  </si>
  <si>
    <t>402-2189542-4</t>
  </si>
  <si>
    <t>CPN Villa hermosa</t>
  </si>
  <si>
    <t>MEJIA</t>
  </si>
  <si>
    <t>ANA IRIS</t>
  </si>
  <si>
    <t>026-0108536-4</t>
  </si>
  <si>
    <t xml:space="preserve">Unap villa Hermosa 3  </t>
  </si>
  <si>
    <t>MORALES</t>
  </si>
  <si>
    <t xml:space="preserve">INAGCIO </t>
  </si>
  <si>
    <t>025-0013949-4</t>
  </si>
  <si>
    <t xml:space="preserve">Enfermera </t>
  </si>
  <si>
    <t xml:space="preserve">Unap isla saona </t>
  </si>
  <si>
    <t>CARABALLO</t>
  </si>
  <si>
    <t>FRANCIA</t>
  </si>
  <si>
    <t>026-0036110-5</t>
  </si>
  <si>
    <t xml:space="preserve">Unap villa hermosa </t>
  </si>
  <si>
    <t>YAN</t>
  </si>
  <si>
    <t>LUIS ALBERTO</t>
  </si>
  <si>
    <t>402-4366450-1</t>
  </si>
  <si>
    <t xml:space="preserve"> ANUAL</t>
  </si>
  <si>
    <t>JOSE</t>
  </si>
  <si>
    <t>093-0014276-8</t>
  </si>
  <si>
    <t>Unap caleta</t>
  </si>
  <si>
    <t>GREGORIO SCROGGNS</t>
  </si>
  <si>
    <t xml:space="preserve">FERNANDO ABAD </t>
  </si>
  <si>
    <t>026-0119903-3</t>
  </si>
  <si>
    <t>IV</t>
  </si>
  <si>
    <t xml:space="preserve">Bionalista </t>
  </si>
  <si>
    <t>Hosp. Luis J.Suarez</t>
  </si>
  <si>
    <t>JIMENEZ MEDINA</t>
  </si>
  <si>
    <t xml:space="preserve">GLORIA CHUQUIANA </t>
  </si>
  <si>
    <t>026-0135201-2</t>
  </si>
  <si>
    <t>Unap la caleta</t>
  </si>
  <si>
    <t xml:space="preserve">PADUA </t>
  </si>
  <si>
    <t>026-0123563-9</t>
  </si>
  <si>
    <t>SILVESTRE DE LA CRUZ</t>
  </si>
  <si>
    <t xml:space="preserve"> DEIVI  </t>
  </si>
  <si>
    <t>026-0120654-9</t>
  </si>
  <si>
    <t>Hosp. Guaymate</t>
  </si>
  <si>
    <t>AGUSTIN MIGUEL</t>
  </si>
  <si>
    <t xml:space="preserve">FELICITA </t>
  </si>
  <si>
    <t>103-0000358-8</t>
  </si>
  <si>
    <t xml:space="preserve">Promotora de salud </t>
  </si>
  <si>
    <t>FLORIMON</t>
  </si>
  <si>
    <t>LIDIA S.</t>
  </si>
  <si>
    <t>001-0414442-3</t>
  </si>
  <si>
    <t>Unap villa hermosa</t>
  </si>
  <si>
    <t>DE  LEON FELIX</t>
  </si>
  <si>
    <t>DAISY MARIA</t>
  </si>
  <si>
    <t>023-0088812-6</t>
  </si>
  <si>
    <t>Unap villa verde</t>
  </si>
  <si>
    <t xml:space="preserve">ANTONIO MARTE </t>
  </si>
  <si>
    <t xml:space="preserve">MARIANO  </t>
  </si>
  <si>
    <t>026-0054441-1</t>
  </si>
  <si>
    <t xml:space="preserve">Promotara </t>
  </si>
  <si>
    <t xml:space="preserve">Unap conani </t>
  </si>
  <si>
    <t>026-0079667-2</t>
  </si>
  <si>
    <t xml:space="preserve"> Unap Saona</t>
  </si>
  <si>
    <t>ACOSTA FERMIN</t>
  </si>
  <si>
    <t xml:space="preserve">PROFECTA </t>
  </si>
  <si>
    <t>065-0018087-9</t>
  </si>
  <si>
    <t xml:space="preserve">Aux de farmacia </t>
  </si>
  <si>
    <t>Unap Luis J. Suarez</t>
  </si>
  <si>
    <t>HUNT S.</t>
  </si>
  <si>
    <t xml:space="preserve">RAMONA GERTRUDIS </t>
  </si>
  <si>
    <t>026-0044901-7</t>
  </si>
  <si>
    <t>Clinica Villa Hermosa</t>
  </si>
  <si>
    <t xml:space="preserve"> CUETO ROSARIO</t>
  </si>
  <si>
    <t xml:space="preserve">MARGARITO </t>
  </si>
  <si>
    <t>026-0043627-9</t>
  </si>
  <si>
    <t>Seccretaria</t>
  </si>
  <si>
    <t>RAMIREZ DE LA CRUZ</t>
  </si>
  <si>
    <t>DINORA E.</t>
  </si>
  <si>
    <t>026-0037001-5</t>
  </si>
  <si>
    <t>UNAP Luis J. Suarez</t>
  </si>
  <si>
    <t>RIJO</t>
  </si>
  <si>
    <t xml:space="preserve">FERMIN </t>
  </si>
  <si>
    <t>026-0061107-9</t>
  </si>
  <si>
    <t>UNAP KM 14</t>
  </si>
  <si>
    <t>CORDONES</t>
  </si>
  <si>
    <t xml:space="preserve">CARLOS  ANT. </t>
  </si>
  <si>
    <t>295-0002936-7</t>
  </si>
  <si>
    <t>UNAP Los Coco</t>
  </si>
  <si>
    <t xml:space="preserve"> DE LOS SANTOS</t>
  </si>
  <si>
    <t xml:space="preserve">ENMA </t>
  </si>
  <si>
    <t>026-0039834-7</t>
  </si>
  <si>
    <t xml:space="preserve">Aux. de Oficina </t>
  </si>
  <si>
    <t>DEL ROSARIO</t>
  </si>
  <si>
    <t xml:space="preserve">WANDA YUSIL </t>
  </si>
  <si>
    <t>026-0141280-8</t>
  </si>
  <si>
    <t>Lic.Enfermeria</t>
  </si>
  <si>
    <t>Clinica Higueral</t>
  </si>
  <si>
    <t>MERCEDES ORTIZ</t>
  </si>
  <si>
    <t>ELSA DEONICIA</t>
  </si>
  <si>
    <t>026-0045084-1</t>
  </si>
  <si>
    <t>Unap Los Mulos</t>
  </si>
  <si>
    <t>SOLANO SILVESTRE</t>
  </si>
  <si>
    <t xml:space="preserve">ROGELIO </t>
  </si>
  <si>
    <t>026-0039613-5</t>
  </si>
  <si>
    <t>Unap Cucama</t>
  </si>
  <si>
    <t xml:space="preserve"> CESPEDES PAYANO</t>
  </si>
  <si>
    <t xml:space="preserve">SANDRA </t>
  </si>
  <si>
    <t>026-0079070-9</t>
  </si>
  <si>
    <t>Unap Piedra Linda</t>
  </si>
  <si>
    <t>NOLASCO</t>
  </si>
  <si>
    <t>026-0031430-2</t>
  </si>
  <si>
    <t>Clinica Maria Trinidad Sanchez</t>
  </si>
  <si>
    <t>MATEO VILLAR</t>
  </si>
  <si>
    <t xml:space="preserve">ANGELA </t>
  </si>
  <si>
    <t>026-0128058-5</t>
  </si>
  <si>
    <t xml:space="preserve"> HACEN MENOR</t>
  </si>
  <si>
    <t xml:space="preserve">SONIA MARGARITA </t>
  </si>
  <si>
    <t>103-0005891-3</t>
  </si>
  <si>
    <t>Unap Los Franceses</t>
  </si>
  <si>
    <t>CRUZ BERAS</t>
  </si>
  <si>
    <t xml:space="preserve">OSVALDO ANTONIO </t>
  </si>
  <si>
    <t>4022252146-6</t>
  </si>
  <si>
    <t>Soporte tecnico</t>
  </si>
  <si>
    <t>Gerencia de area el seibo</t>
  </si>
  <si>
    <t>VILORIO BAEZ</t>
  </si>
  <si>
    <t xml:space="preserve">ROCAURIS LINAURIS </t>
  </si>
  <si>
    <t>027-0048830-3</t>
  </si>
  <si>
    <t>VARGAS DE LA CRUZ</t>
  </si>
  <si>
    <t xml:space="preserve">JOHAN EMIL </t>
  </si>
  <si>
    <t>402-0976368-5</t>
  </si>
  <si>
    <t>Digitadora</t>
  </si>
  <si>
    <t>Gerencia de Area</t>
  </si>
  <si>
    <t>DOROTEO VASQUEZ</t>
  </si>
  <si>
    <t>LEIDI ARIELA</t>
  </si>
  <si>
    <t>402-2902338-3</t>
  </si>
  <si>
    <t>Unap la Gina</t>
  </si>
  <si>
    <t>SANTANA MENDOZA</t>
  </si>
  <si>
    <t>VIRGINIA</t>
  </si>
  <si>
    <t>029-0016683-2</t>
  </si>
  <si>
    <t>Unap El Cerrito</t>
  </si>
  <si>
    <t>MEDINA</t>
  </si>
  <si>
    <t>DEMETRIO</t>
  </si>
  <si>
    <t>029-0009483-6</t>
  </si>
  <si>
    <t>Unap Magarin</t>
  </si>
  <si>
    <t>HERNANDEZ</t>
  </si>
  <si>
    <t>ANTONIO</t>
  </si>
  <si>
    <t>025-0015700-9</t>
  </si>
  <si>
    <t>Unap el cedro de miches</t>
  </si>
  <si>
    <t>DE JESUS</t>
  </si>
  <si>
    <t xml:space="preserve">LUCIA </t>
  </si>
  <si>
    <t>029-0007400-2</t>
  </si>
  <si>
    <t>Los Franceses</t>
  </si>
  <si>
    <t>DE LA CRUZ</t>
  </si>
  <si>
    <t xml:space="preserve">CANDIDA </t>
  </si>
  <si>
    <t>065-0019411-0</t>
  </si>
  <si>
    <t>Unap Villa Guerrero</t>
  </si>
  <si>
    <t>GARCIA</t>
  </si>
  <si>
    <t>CARMEN DOLORES</t>
  </si>
  <si>
    <t>023-0075496-3</t>
  </si>
  <si>
    <t xml:space="preserve">Aux. de enfermeria </t>
  </si>
  <si>
    <t xml:space="preserve"> Unap Cañada del Agua</t>
  </si>
  <si>
    <t>BAEZ APONTE</t>
  </si>
  <si>
    <t>MILOSY ARACELIS</t>
  </si>
  <si>
    <t>025-0032466-6</t>
  </si>
  <si>
    <t>Unap Pedro Sanchez</t>
  </si>
  <si>
    <t>ZORRILLA</t>
  </si>
  <si>
    <t>DIONILA</t>
  </si>
  <si>
    <t>025-0009672-8</t>
  </si>
  <si>
    <t xml:space="preserve">Aux. de limpieza </t>
  </si>
  <si>
    <t xml:space="preserve">Unap la mina </t>
  </si>
  <si>
    <t>PEGUERO</t>
  </si>
  <si>
    <t>ANGELINA</t>
  </si>
  <si>
    <t>029-0015408-5</t>
  </si>
  <si>
    <t>Aux. de Farmacia</t>
  </si>
  <si>
    <t>Gerencia de area Seibo</t>
  </si>
  <si>
    <t xml:space="preserve"> AQUINO </t>
  </si>
  <si>
    <t xml:space="preserve">TATATIANA ROSANA </t>
  </si>
  <si>
    <t>402-3486379-9</t>
  </si>
  <si>
    <t>Unap las guajabas</t>
  </si>
  <si>
    <t>MOTA DE LA CRUZ</t>
  </si>
  <si>
    <t xml:space="preserve">LEONIDAS </t>
  </si>
  <si>
    <t>027-0034558-6</t>
  </si>
  <si>
    <t xml:space="preserve"> PAREDES MARTINEZ</t>
  </si>
  <si>
    <t xml:space="preserve">SONIA ELENA </t>
  </si>
  <si>
    <t>025-0008358-5</t>
  </si>
  <si>
    <t>Centro de zona Villa Guerrero</t>
  </si>
  <si>
    <t>MOJICA</t>
  </si>
  <si>
    <t xml:space="preserve">AMPARO </t>
  </si>
  <si>
    <t>029-0010041-9</t>
  </si>
  <si>
    <t xml:space="preserve"> Unap el cerrito del seibo</t>
  </si>
  <si>
    <t xml:space="preserve">YNIRIO MODESTO </t>
  </si>
  <si>
    <t>025-0034927-5</t>
  </si>
  <si>
    <t>Clinica el Guaral</t>
  </si>
  <si>
    <t xml:space="preserve"> DIAZ DIAZ</t>
  </si>
  <si>
    <t>RAFAELA</t>
  </si>
  <si>
    <t>025-0033097-8</t>
  </si>
  <si>
    <t>Clinica las 500</t>
  </si>
  <si>
    <t>VASQUEZ SANTANA</t>
  </si>
  <si>
    <t xml:space="preserve">ANA MARIA </t>
  </si>
  <si>
    <t>025-0041921-9</t>
  </si>
  <si>
    <t xml:space="preserve">Vigilante </t>
  </si>
  <si>
    <t>UNP las caÑitas</t>
  </si>
  <si>
    <t>DE LA ROSA</t>
  </si>
  <si>
    <t xml:space="preserve">PEDRITO </t>
  </si>
  <si>
    <t>067-0008097-8</t>
  </si>
  <si>
    <t>NIEVES CANELA</t>
  </si>
  <si>
    <t xml:space="preserve">CAROLIN FERNANDA </t>
  </si>
  <si>
    <t>4021825057-5</t>
  </si>
  <si>
    <t>Unap yerba buena</t>
  </si>
  <si>
    <t>GARCIA SEVERINO</t>
  </si>
  <si>
    <t>ISMAEL</t>
  </si>
  <si>
    <t>402-1030578-1</t>
  </si>
  <si>
    <t>Unap jaloga</t>
  </si>
  <si>
    <t>JAVIER</t>
  </si>
  <si>
    <t xml:space="preserve">JUAN </t>
  </si>
  <si>
    <t>027-0015148-9</t>
  </si>
  <si>
    <t>Unap Magua</t>
  </si>
  <si>
    <t>DIAZ ACOSTA</t>
  </si>
  <si>
    <t>JULIO ADRIANO</t>
  </si>
  <si>
    <t>067-0013604-4</t>
  </si>
  <si>
    <t>Unap jalonga</t>
  </si>
  <si>
    <t>FLOYD POLICIA</t>
  </si>
  <si>
    <t xml:space="preserve">RAFAEL </t>
  </si>
  <si>
    <t>402-1139481-8</t>
  </si>
  <si>
    <t>Unap la Sierra</t>
  </si>
  <si>
    <t>REYES FELICIANO</t>
  </si>
  <si>
    <t>IRMA GRISEL</t>
  </si>
  <si>
    <t>027-0012399-1</t>
  </si>
  <si>
    <t>Unap Km 15</t>
  </si>
  <si>
    <t>DOMINGUEZ PEÑA</t>
  </si>
  <si>
    <t>DULCE MARIA</t>
  </si>
  <si>
    <t>027-0046696-0</t>
  </si>
  <si>
    <t>JIMENEZ</t>
  </si>
  <si>
    <t>MAGALIS</t>
  </si>
  <si>
    <t>027-0030140-7</t>
  </si>
  <si>
    <t>Unap Morquecho</t>
  </si>
  <si>
    <t>REYES LOPEZ</t>
  </si>
  <si>
    <t>FRANCIASCA</t>
  </si>
  <si>
    <t>027-0017851-6</t>
  </si>
  <si>
    <t>Mensajero</t>
  </si>
  <si>
    <t>SANTANA PADILLA</t>
  </si>
  <si>
    <t xml:space="preserve">RICHARD </t>
  </si>
  <si>
    <t>402-1195588-1</t>
  </si>
  <si>
    <t>Unap ondina</t>
  </si>
  <si>
    <t>CRISOSTOMO</t>
  </si>
  <si>
    <t>GAUDY</t>
  </si>
  <si>
    <t>402-4018039-4</t>
  </si>
  <si>
    <t>VASQUEZ ALEXANDER</t>
  </si>
  <si>
    <t>ISRAEL</t>
  </si>
  <si>
    <t>138-0007689-8</t>
  </si>
  <si>
    <t>Farmaceutica</t>
  </si>
  <si>
    <t>Hospital el valle</t>
  </si>
  <si>
    <t>GONZALEZ</t>
  </si>
  <si>
    <t>TAIRA MARIA</t>
  </si>
  <si>
    <t>100-0004525-1</t>
  </si>
  <si>
    <t xml:space="preserve">Oficina area </t>
  </si>
  <si>
    <t>LOPEZ</t>
  </si>
  <si>
    <t>CARINYS MARIEL</t>
  </si>
  <si>
    <t>402-2032423-6</t>
  </si>
  <si>
    <t>Unap km 15 Hato Mayor</t>
  </si>
  <si>
    <t>027-0024756-8</t>
  </si>
  <si>
    <t xml:space="preserve">Medico asistente </t>
  </si>
  <si>
    <t>Unap la plaza</t>
  </si>
  <si>
    <t xml:space="preserve"> OVALLE VEGA</t>
  </si>
  <si>
    <t>RUDELANIA</t>
  </si>
  <si>
    <t>023-0110894-6</t>
  </si>
  <si>
    <t>GOMEZ REYES</t>
  </si>
  <si>
    <t xml:space="preserve">YARELIS </t>
  </si>
  <si>
    <t>027-0042030-6</t>
  </si>
  <si>
    <t>Unap la Javilla</t>
  </si>
  <si>
    <t xml:space="preserve"> CASTILLO MONEGRO</t>
  </si>
  <si>
    <t xml:space="preserve">YAQUELIN </t>
  </si>
  <si>
    <t>027-0039926-0</t>
  </si>
  <si>
    <t>Unap La China</t>
  </si>
  <si>
    <t xml:space="preserve"> DE LA CRUZ TORREZ</t>
  </si>
  <si>
    <t>CARMEN</t>
  </si>
  <si>
    <t>027-0002151-8</t>
  </si>
  <si>
    <t>UNAP Punta de Garza</t>
  </si>
  <si>
    <t xml:space="preserve">ELSA AURORA </t>
  </si>
  <si>
    <t>027-0028845-5</t>
  </si>
  <si>
    <t xml:space="preserve">Unap Ondina </t>
  </si>
  <si>
    <t>CANARIO</t>
  </si>
  <si>
    <t xml:space="preserve">FELIX </t>
  </si>
  <si>
    <t>027-0003530-2</t>
  </si>
  <si>
    <t>Chofer</t>
  </si>
  <si>
    <t>VASQUEZ</t>
  </si>
  <si>
    <t xml:space="preserve">MIGUEL ISABEL </t>
  </si>
  <si>
    <t>027-0003867-8</t>
  </si>
  <si>
    <t>Villa Navarro</t>
  </si>
  <si>
    <t>TRINIDAD MARTINEZ</t>
  </si>
  <si>
    <t xml:space="preserve">ZENOVIA </t>
  </si>
  <si>
    <t>023-0002962-2</t>
  </si>
  <si>
    <t>Tecnica Farmacia</t>
  </si>
  <si>
    <t>Hospital el  Valle</t>
  </si>
  <si>
    <t>AQUINO JAVIER</t>
  </si>
  <si>
    <t xml:space="preserve">NIURKA A. </t>
  </si>
  <si>
    <t>100-0000180-9</t>
  </si>
  <si>
    <t>Clinica El valle</t>
  </si>
  <si>
    <t xml:space="preserve"> NOLASCO</t>
  </si>
  <si>
    <t>100-0000817-6</t>
  </si>
  <si>
    <t xml:space="preserve">Viglante </t>
  </si>
  <si>
    <t>Clinica Yanigua</t>
  </si>
  <si>
    <t>PEGUERO LUNA</t>
  </si>
  <si>
    <t xml:space="preserve">DOMINGO A. </t>
  </si>
  <si>
    <t>100-0002222-7</t>
  </si>
  <si>
    <t>MOTA DE SALAS</t>
  </si>
  <si>
    <t xml:space="preserve">SULINDA </t>
  </si>
  <si>
    <t>100-0007282-6</t>
  </si>
  <si>
    <t xml:space="preserve"> Clinica Morquecho</t>
  </si>
  <si>
    <t xml:space="preserve"> SANTANA P.</t>
  </si>
  <si>
    <t>CARMEN I.</t>
  </si>
  <si>
    <t>027-0005223-2</t>
  </si>
  <si>
    <t>conserje</t>
  </si>
  <si>
    <t>Unap esperanza</t>
  </si>
  <si>
    <t>BENITEZ BASILIO</t>
  </si>
  <si>
    <t>138-0008474-4</t>
  </si>
  <si>
    <t>CPN Punta de garza</t>
  </si>
  <si>
    <t xml:space="preserve">MARIA VANESSA </t>
  </si>
  <si>
    <t>023-0158598-6</t>
  </si>
  <si>
    <t>Centro de Diagnostico</t>
  </si>
  <si>
    <t>CASTILLO</t>
  </si>
  <si>
    <t>LUISA MARIA</t>
  </si>
  <si>
    <t>402-1142182-7</t>
  </si>
  <si>
    <t>CPN EL BRISAL</t>
  </si>
  <si>
    <t>CASTILLO ROJAS</t>
  </si>
  <si>
    <t>HECTOR JULIO</t>
  </si>
  <si>
    <t>028-0036105-3</t>
  </si>
  <si>
    <t>CPN BATEY ANGELINA</t>
  </si>
  <si>
    <t>WECXS DAVID</t>
  </si>
  <si>
    <t>JUANA LUCRECIA</t>
  </si>
  <si>
    <t>0230124918-7</t>
  </si>
  <si>
    <t>ORTIZ DE LA CRUZ</t>
  </si>
  <si>
    <t>ROSELIS HERENIA</t>
  </si>
  <si>
    <t>023-0026201-7</t>
  </si>
  <si>
    <t>CPN CAMARA JUNIOR</t>
  </si>
  <si>
    <t>VALDEZ MARIA</t>
  </si>
  <si>
    <t xml:space="preserve">BETANIA </t>
  </si>
  <si>
    <t>023-0142481-4</t>
  </si>
  <si>
    <t>Unap barrio Lindo SPM</t>
  </si>
  <si>
    <t>RIVERA DE LA CRUZ</t>
  </si>
  <si>
    <t xml:space="preserve">MIGUEL </t>
  </si>
  <si>
    <t>023-0075532-5</t>
  </si>
  <si>
    <t>UNAP JAPON</t>
  </si>
  <si>
    <t>BAUTISTA O.</t>
  </si>
  <si>
    <t xml:space="preserve">CARMEN MARTINA </t>
  </si>
  <si>
    <t>402-2105368-5</t>
  </si>
  <si>
    <t>CPN Porvenir</t>
  </si>
  <si>
    <t>NAVARRO</t>
  </si>
  <si>
    <t>JULIO</t>
  </si>
  <si>
    <t>027-0011810-8</t>
  </si>
  <si>
    <t>CPN VILLA FARO</t>
  </si>
  <si>
    <t>GONZALEZ FRIAS</t>
  </si>
  <si>
    <t>MARITZA</t>
  </si>
  <si>
    <t>023-0091971-5</t>
  </si>
  <si>
    <t>CPN Las Piedras</t>
  </si>
  <si>
    <t>MARCHENA SABINO</t>
  </si>
  <si>
    <t>PASCUALA ESTEBANIA</t>
  </si>
  <si>
    <t>023-0030748-1</t>
  </si>
  <si>
    <t>CPN Buen Pastor</t>
  </si>
  <si>
    <t>VALENZUELA</t>
  </si>
  <si>
    <t xml:space="preserve">ANGELA ALT. </t>
  </si>
  <si>
    <t>017-0019300-4</t>
  </si>
  <si>
    <t>Centro de Diagnosto SPM</t>
  </si>
  <si>
    <t>CANDELARIO BAEZ</t>
  </si>
  <si>
    <t>ANTELINA ENEROLIZA</t>
  </si>
  <si>
    <t>402-2555106-4</t>
  </si>
  <si>
    <t>CPN Santa Clara</t>
  </si>
  <si>
    <t>SANTANA JIMENEZ</t>
  </si>
  <si>
    <t>DARLENYS MARIA</t>
  </si>
  <si>
    <t>402-1112745-7</t>
  </si>
  <si>
    <t>CPN IDSS Consuelo</t>
  </si>
  <si>
    <t>MELLA WILLIAMS</t>
  </si>
  <si>
    <t xml:space="preserve">ESTEBANIA </t>
  </si>
  <si>
    <t>402-2020200-2</t>
  </si>
  <si>
    <t>Unap las Goutier</t>
  </si>
  <si>
    <t xml:space="preserve"> PEREZ NATERA</t>
  </si>
  <si>
    <t xml:space="preserve">AIDA </t>
  </si>
  <si>
    <t>011-714807-2</t>
  </si>
  <si>
    <t>UNAP Santa Fe</t>
  </si>
  <si>
    <t>ROSARIO JAVIER</t>
  </si>
  <si>
    <t xml:space="preserve">DIGNA </t>
  </si>
  <si>
    <t>023-0143527-3</t>
  </si>
  <si>
    <t>Oficina Regional</t>
  </si>
  <si>
    <t>LORA</t>
  </si>
  <si>
    <t>MANUEL DE JESUS</t>
  </si>
  <si>
    <t>023-0020611-3</t>
  </si>
  <si>
    <t>Unap Villa Faro</t>
  </si>
  <si>
    <t>TOLENTINO</t>
  </si>
  <si>
    <t>HIPOLITO</t>
  </si>
  <si>
    <t>023-0084491-3</t>
  </si>
  <si>
    <t>NUÑEZ MAZARA</t>
  </si>
  <si>
    <t>MIGUEL</t>
  </si>
  <si>
    <t>025-0001585-0</t>
  </si>
  <si>
    <t>Unap Paloma</t>
  </si>
  <si>
    <t>FREANCISCO DANIEL</t>
  </si>
  <si>
    <t>JOSE ANIIBAL</t>
  </si>
  <si>
    <t>024-0027728-7</t>
  </si>
  <si>
    <t>MARTINEZ</t>
  </si>
  <si>
    <t>MANOLO</t>
  </si>
  <si>
    <t>001-1040251-8</t>
  </si>
  <si>
    <t>DE LA CRUZ MOYA</t>
  </si>
  <si>
    <t>ROBERTO ANTONIO</t>
  </si>
  <si>
    <t>023-0004082-7</t>
  </si>
  <si>
    <t>Dpto. de Odontologia</t>
  </si>
  <si>
    <t>DE LA CRUZ CARRASCO</t>
  </si>
  <si>
    <t xml:space="preserve">DOROTEO </t>
  </si>
  <si>
    <t>049-0042143-1</t>
  </si>
  <si>
    <t>Asistente de informacion</t>
  </si>
  <si>
    <t xml:space="preserve">Gerencia de area </t>
  </si>
  <si>
    <t>RODRIGUEZ ORTEGA</t>
  </si>
  <si>
    <t>EMILY PATRICIA</t>
  </si>
  <si>
    <t>402-1141418-6</t>
  </si>
  <si>
    <t>Placer Bonito</t>
  </si>
  <si>
    <t>GUILLEN</t>
  </si>
  <si>
    <t>SADRACK YRBIN</t>
  </si>
  <si>
    <t>023-0116102-8</t>
  </si>
  <si>
    <t>unap alejandro bass</t>
  </si>
  <si>
    <t>BAUTISTA RAMIREZ</t>
  </si>
  <si>
    <t xml:space="preserve">GUILLERMO </t>
  </si>
  <si>
    <t>008-0024361-0</t>
  </si>
  <si>
    <t>unap Monte coca</t>
  </si>
  <si>
    <t>PASCUAL</t>
  </si>
  <si>
    <t>ROLANDO GREGORIO</t>
  </si>
  <si>
    <t>027-00349737</t>
  </si>
  <si>
    <t>2/Enero/2021</t>
  </si>
  <si>
    <t>Unap punta pescadora</t>
  </si>
  <si>
    <t>SOLANO</t>
  </si>
  <si>
    <t>ANA</t>
  </si>
  <si>
    <t>402-2667422-0</t>
  </si>
  <si>
    <t>PORFIRIO</t>
  </si>
  <si>
    <t>024-0010756-7</t>
  </si>
  <si>
    <t>UNAP punta pescadora</t>
  </si>
  <si>
    <t>SANTA</t>
  </si>
  <si>
    <t>023-0164982-4</t>
  </si>
  <si>
    <t>Aux. de farmacia</t>
  </si>
  <si>
    <t>Unap pedro justo carrion</t>
  </si>
  <si>
    <t>DE LA CRUZ CASTRO</t>
  </si>
  <si>
    <t>EUNICE ELAYNE</t>
  </si>
  <si>
    <t>4022056974-9</t>
  </si>
  <si>
    <t>13/10/2020</t>
  </si>
  <si>
    <t>Unap Margarita</t>
  </si>
  <si>
    <t>BENJAMIN</t>
  </si>
  <si>
    <t>MASILLON</t>
  </si>
  <si>
    <t>030-0001180-3</t>
  </si>
  <si>
    <t>CASTILLO MUÑOZ</t>
  </si>
  <si>
    <t>JEANINA</t>
  </si>
  <si>
    <t>023-0135235-3</t>
  </si>
  <si>
    <t xml:space="preserve">Conserje   </t>
  </si>
  <si>
    <t xml:space="preserve">Unap aleman </t>
  </si>
  <si>
    <t>GUERRERO MENDEZ</t>
  </si>
  <si>
    <t>YENI ALT.</t>
  </si>
  <si>
    <t>023-0117014-4</t>
  </si>
  <si>
    <t xml:space="preserve">Uunap cumayasa </t>
  </si>
  <si>
    <t>ORTEGA</t>
  </si>
  <si>
    <t>JACINTO</t>
  </si>
  <si>
    <t>023-0032092-2</t>
  </si>
  <si>
    <t>Licencia a sereno</t>
  </si>
  <si>
    <t xml:space="preserve">Oficina de area </t>
  </si>
  <si>
    <t>GIL</t>
  </si>
  <si>
    <t>023-0007034-5</t>
  </si>
  <si>
    <t xml:space="preserve">Medico Asistente </t>
  </si>
  <si>
    <t>Monte Coca</t>
  </si>
  <si>
    <t>VICTOR MANUEL</t>
  </si>
  <si>
    <t>023-0022044-5</t>
  </si>
  <si>
    <t>UNAP Quisqueya</t>
  </si>
  <si>
    <t>MADRIGAL TEJEDA</t>
  </si>
  <si>
    <t xml:space="preserve"> LICITANIA  </t>
  </si>
  <si>
    <t>024-0016779-3</t>
  </si>
  <si>
    <t>UNAP Don Juan</t>
  </si>
  <si>
    <t>QUEVEDO ENCARNACION</t>
  </si>
  <si>
    <t xml:space="preserve"> MARLENYS RAMONA </t>
  </si>
  <si>
    <t>011-347480-3</t>
  </si>
  <si>
    <t>Promotora</t>
  </si>
  <si>
    <t xml:space="preserve"> unap el puerto</t>
  </si>
  <si>
    <t>I.MORALES</t>
  </si>
  <si>
    <t xml:space="preserve">ESTALIN MARIA </t>
  </si>
  <si>
    <t>024-0026614-0</t>
  </si>
  <si>
    <t>unap Evan Rodriguez</t>
  </si>
  <si>
    <t>A.MEDRANO</t>
  </si>
  <si>
    <t xml:space="preserve">HECTOR MIGUEL </t>
  </si>
  <si>
    <t>023-0012798-8</t>
  </si>
  <si>
    <t>UNAP punta de garza</t>
  </si>
  <si>
    <t xml:space="preserve">DIONICIO MADRIGAL </t>
  </si>
  <si>
    <t>023-0065771-1</t>
  </si>
  <si>
    <t>Unap Bo. Mexico</t>
  </si>
  <si>
    <t>SERRA HERNANDEZ</t>
  </si>
  <si>
    <t xml:space="preserve">ROSMERY </t>
  </si>
  <si>
    <t>023-0138681-5</t>
  </si>
  <si>
    <t>Unap consuelito</t>
  </si>
  <si>
    <t>SEGUIILIS</t>
  </si>
  <si>
    <t xml:space="preserve">ALTAGRACIA MEDISA </t>
  </si>
  <si>
    <t>023-0077279-1</t>
  </si>
  <si>
    <t xml:space="preserve"> PIE BLAKE</t>
  </si>
  <si>
    <t>DARIO FRANCISCO</t>
  </si>
  <si>
    <t>023-0128257-6</t>
  </si>
  <si>
    <t>Unap Hondura</t>
  </si>
  <si>
    <t>DANIEL DELGADO</t>
  </si>
  <si>
    <t>MERCEDES</t>
  </si>
  <si>
    <t>024-0013600-4</t>
  </si>
  <si>
    <t>Unap Juan Dolio</t>
  </si>
  <si>
    <t xml:space="preserve"> NIEVES MARTE</t>
  </si>
  <si>
    <t>023-0084528-1</t>
  </si>
  <si>
    <t>Unap brisal</t>
  </si>
  <si>
    <t>LINARES</t>
  </si>
  <si>
    <t xml:space="preserve">NELCIDA YOLADIS </t>
  </si>
  <si>
    <t>023-0153307-7</t>
  </si>
  <si>
    <t>Unap camara Junior</t>
  </si>
  <si>
    <t>CALDERON MEDINA</t>
  </si>
  <si>
    <t xml:space="preserve">BASILIO </t>
  </si>
  <si>
    <t>027-0018363-1</t>
  </si>
  <si>
    <t>Unap cachena</t>
  </si>
  <si>
    <t>JOSE CIRIACO</t>
  </si>
  <si>
    <t xml:space="preserve">BASILIA E. </t>
  </si>
  <si>
    <t>023-0040467-6</t>
  </si>
  <si>
    <t>Unap San Martin de Porre</t>
  </si>
  <si>
    <t xml:space="preserve"> JIMENEZ GARCIA</t>
  </si>
  <si>
    <t>LICETTE</t>
  </si>
  <si>
    <t>023-0020559-4</t>
  </si>
  <si>
    <t>unap cachena</t>
  </si>
  <si>
    <t xml:space="preserve"> FLEMING HODGE</t>
  </si>
  <si>
    <t xml:space="preserve">YUDELKIS </t>
  </si>
  <si>
    <t>023-0092307-1</t>
  </si>
  <si>
    <t>Unap Quisqueya</t>
  </si>
  <si>
    <t xml:space="preserve"> POLANCO</t>
  </si>
  <si>
    <t>MARIA ALT.</t>
  </si>
  <si>
    <t>024-0011102-3</t>
  </si>
  <si>
    <t>unap San Martin de Pobre</t>
  </si>
  <si>
    <t>SANTANA JABALERA</t>
  </si>
  <si>
    <t xml:space="preserve">CARY ROSEMARY </t>
  </si>
  <si>
    <t>023-0117440-1</t>
  </si>
  <si>
    <t xml:space="preserve">Sonografista </t>
  </si>
  <si>
    <t>VALDEZ LORENZO</t>
  </si>
  <si>
    <t xml:space="preserve">FROILAN </t>
  </si>
  <si>
    <t>011-0028087-2</t>
  </si>
  <si>
    <t xml:space="preserve"> JEAN JOSEPH</t>
  </si>
  <si>
    <t>ANA LUISA</t>
  </si>
  <si>
    <t>027-0039773-6</t>
  </si>
  <si>
    <t xml:space="preserve"> Laboratorio </t>
  </si>
  <si>
    <t>Unap Povenir</t>
  </si>
  <si>
    <t xml:space="preserve">HINOJOSA  </t>
  </si>
  <si>
    <t xml:space="preserve">ESTHER  </t>
  </si>
  <si>
    <t>025-0009474-9</t>
  </si>
  <si>
    <t xml:space="preserve"> Unap Quisquella</t>
  </si>
  <si>
    <t>NATERA</t>
  </si>
  <si>
    <t xml:space="preserve">VICTOR </t>
  </si>
  <si>
    <t>024-0006526-0</t>
  </si>
  <si>
    <t>Diagramador</t>
  </si>
  <si>
    <t>Dpto. Publicidad</t>
  </si>
  <si>
    <t>BUSTAMANTE GUZMAN</t>
  </si>
  <si>
    <t>BIENVENIDO</t>
  </si>
  <si>
    <t>023-0074695-1</t>
  </si>
  <si>
    <t xml:space="preserve"> Clinica Porvenir</t>
  </si>
  <si>
    <t>CABRERA</t>
  </si>
  <si>
    <t xml:space="preserve">ROSA SANCHEZ </t>
  </si>
  <si>
    <t>023-0109901-2</t>
  </si>
  <si>
    <t>Clinica Cayacoa</t>
  </si>
  <si>
    <t xml:space="preserve"> EUSEBIO</t>
  </si>
  <si>
    <t>JOAQUIN</t>
  </si>
  <si>
    <t>024-0013633-5</t>
  </si>
  <si>
    <t xml:space="preserve">Secretaria  </t>
  </si>
  <si>
    <t>clinica Quisqueya</t>
  </si>
  <si>
    <t>POCHE F.</t>
  </si>
  <si>
    <t xml:space="preserve">YERNIS NOEMIS </t>
  </si>
  <si>
    <t>024-0022376-0</t>
  </si>
  <si>
    <t xml:space="preserve">Auxiliar de almacen </t>
  </si>
  <si>
    <t>Almacen Regional</t>
  </si>
  <si>
    <t xml:space="preserve"> MATICH CASTRO</t>
  </si>
  <si>
    <t xml:space="preserve">FRANCISCO DE J. </t>
  </si>
  <si>
    <t>023-0028027-4</t>
  </si>
  <si>
    <t>Clinica Santa fe</t>
  </si>
  <si>
    <t xml:space="preserve"> CALDERON</t>
  </si>
  <si>
    <t>EPIFANIO</t>
  </si>
  <si>
    <t>023-0058958-3</t>
  </si>
  <si>
    <t xml:space="preserve"> ASTACIO PEÑA</t>
  </si>
  <si>
    <t xml:space="preserve">YVELISSE E. </t>
  </si>
  <si>
    <t>023-0003063-8</t>
  </si>
  <si>
    <t>Aux. Enfermera</t>
  </si>
  <si>
    <t>Unap Evangelina Rodriguez</t>
  </si>
  <si>
    <t>MENDEZ BRITO</t>
  </si>
  <si>
    <t xml:space="preserve">ANA JULIA </t>
  </si>
  <si>
    <t>011-0000744-0</t>
  </si>
  <si>
    <t xml:space="preserve">Conseje </t>
  </si>
  <si>
    <t>UNAP Batey Jagual</t>
  </si>
  <si>
    <t xml:space="preserve"> MORLA POLANCO</t>
  </si>
  <si>
    <t>JUANA</t>
  </si>
  <si>
    <t>026-0113870-0</t>
  </si>
  <si>
    <t xml:space="preserve">Aux. de Bioanalisis </t>
  </si>
  <si>
    <t>Unap porvenir</t>
  </si>
  <si>
    <t xml:space="preserve"> MILIAN MCCABE</t>
  </si>
  <si>
    <t>ODILE A.</t>
  </si>
  <si>
    <t>023-0025423-8</t>
  </si>
  <si>
    <t xml:space="preserve"> CASTRO R.</t>
  </si>
  <si>
    <t>FRANCISCO A</t>
  </si>
  <si>
    <t>023-0005830-8</t>
  </si>
  <si>
    <t xml:space="preserve">Sereno Clinica </t>
  </si>
  <si>
    <t>UNAP Barrio Blanco</t>
  </si>
  <si>
    <t xml:space="preserve">PEDRO </t>
  </si>
  <si>
    <t>023-0017693-6</t>
  </si>
  <si>
    <t xml:space="preserve">Enfermera Aux. </t>
  </si>
  <si>
    <t xml:space="preserve">CARIDAD TODMAN </t>
  </si>
  <si>
    <t>023-0041126-7</t>
  </si>
  <si>
    <t xml:space="preserve">Odontologa </t>
  </si>
  <si>
    <t>SEVERINO</t>
  </si>
  <si>
    <t xml:space="preserve">BEATRIZ ALT. </t>
  </si>
  <si>
    <t>023-0084459-0</t>
  </si>
  <si>
    <t>UNAP las colinas</t>
  </si>
  <si>
    <t>CALAZAN CALMONA</t>
  </si>
  <si>
    <t xml:space="preserve">JOSE </t>
  </si>
  <si>
    <t>027-0013504-5</t>
  </si>
  <si>
    <t>Medico General</t>
  </si>
  <si>
    <t>UNAP Uasd</t>
  </si>
  <si>
    <t>MATEO FERRERAS</t>
  </si>
  <si>
    <t xml:space="preserve">EVA </t>
  </si>
  <si>
    <t>023-0011428-3</t>
  </si>
  <si>
    <t xml:space="preserve">Bioanalista </t>
  </si>
  <si>
    <t xml:space="preserve"> Clinica Barrio Lindo</t>
  </si>
  <si>
    <t>MORLA DE A.</t>
  </si>
  <si>
    <t xml:space="preserve">REYNA ISABEL </t>
  </si>
  <si>
    <t>023-0066599-5</t>
  </si>
  <si>
    <t>Clinica Porvenir</t>
  </si>
  <si>
    <t>ROMBLEY</t>
  </si>
  <si>
    <t xml:space="preserve">ALEX </t>
  </si>
  <si>
    <t>023-0126548-0</t>
  </si>
  <si>
    <t xml:space="preserve">Atencion al Usuario </t>
  </si>
  <si>
    <t>MENDEZ</t>
  </si>
  <si>
    <t xml:space="preserve">MARIA DEL C. </t>
  </si>
  <si>
    <t>023-0064326-5</t>
  </si>
  <si>
    <t>Unap Angelina</t>
  </si>
  <si>
    <t>PEGUERO AQUINO</t>
  </si>
  <si>
    <t xml:space="preserve">RAMON A. </t>
  </si>
  <si>
    <t>023-0057845-3</t>
  </si>
  <si>
    <t>Unap Batey Esperanza</t>
  </si>
  <si>
    <t>JUAN JEAN</t>
  </si>
  <si>
    <t xml:space="preserve">JUAN JOSE </t>
  </si>
  <si>
    <t>023-0137052-0</t>
  </si>
  <si>
    <t xml:space="preserve"> Clinica Honduras</t>
  </si>
  <si>
    <t xml:space="preserve"> DE LA CRUZ HERNANDEZ</t>
  </si>
  <si>
    <t xml:space="preserve">LEONEL </t>
  </si>
  <si>
    <t>024-0013605-3</t>
  </si>
  <si>
    <t>Clinica Honduras</t>
  </si>
  <si>
    <t>PEGUERO HERNANDEZ</t>
  </si>
  <si>
    <t xml:space="preserve">SIMONA </t>
  </si>
  <si>
    <t>024-0012760-7</t>
  </si>
  <si>
    <t>Clinica Guayabal</t>
  </si>
  <si>
    <t>POMUCENO SORIANO</t>
  </si>
  <si>
    <t>024-0004970-2</t>
  </si>
  <si>
    <t>Clinica Barrio Blanco</t>
  </si>
  <si>
    <t xml:space="preserve">ANA MERCEDES </t>
  </si>
  <si>
    <t>023-0072812-4</t>
  </si>
  <si>
    <t xml:space="preserve"> Clinica El Puerto</t>
  </si>
  <si>
    <t>GUZMAN</t>
  </si>
  <si>
    <t xml:space="preserve">MARCELINO </t>
  </si>
  <si>
    <t>024-0002608-0</t>
  </si>
  <si>
    <t xml:space="preserve">Aux. Farmacia </t>
  </si>
  <si>
    <t>Clinica Quisqueya</t>
  </si>
  <si>
    <t>PEREZ</t>
  </si>
  <si>
    <t xml:space="preserve">RUTH PRISCILA </t>
  </si>
  <si>
    <t>024-0009931-9</t>
  </si>
  <si>
    <t xml:space="preserve"> Clinica Angelina</t>
  </si>
  <si>
    <t>PAYANO</t>
  </si>
  <si>
    <t>PETRONILA ALT.</t>
  </si>
  <si>
    <t>023-0049840-5</t>
  </si>
  <si>
    <t xml:space="preserve"> Clinica Quisqueya</t>
  </si>
  <si>
    <t xml:space="preserve"> LUIS</t>
  </si>
  <si>
    <t xml:space="preserve">PAULINO </t>
  </si>
  <si>
    <t>024-0008005-3</t>
  </si>
  <si>
    <t xml:space="preserve">SOBRE LA RENTA </t>
  </si>
  <si>
    <t>Patronal (7.09%)</t>
  </si>
  <si>
    <t>Empleado (3.04%)</t>
  </si>
  <si>
    <t>Patronal (7.10%)</t>
  </si>
  <si>
    <t>Empleado (2.87%)</t>
  </si>
  <si>
    <t>Hasta</t>
  </si>
  <si>
    <t>Desde</t>
  </si>
  <si>
    <t>Apellido</t>
  </si>
  <si>
    <t>Nombre</t>
  </si>
  <si>
    <t>Aportes Patronal</t>
  </si>
  <si>
    <t>Deducción Empleado</t>
  </si>
  <si>
    <t>Subtotal TSS</t>
  </si>
  <si>
    <t>IMPUESTO</t>
  </si>
  <si>
    <t>Registro Dependientes Adicionales (4*)</t>
  </si>
  <si>
    <t>Seguro de Salud (10.53%)    (3*)</t>
  </si>
  <si>
    <t>Riesgos Laborales (1.3%) (2*)</t>
  </si>
  <si>
    <t>Seguro de Pensión (9.97%)</t>
  </si>
  <si>
    <t xml:space="preserve">                            Fecha de inicio del contrato</t>
  </si>
  <si>
    <t>Estatus</t>
  </si>
  <si>
    <t xml:space="preserve">Funcion </t>
  </si>
  <si>
    <t>Departamento</t>
  </si>
  <si>
    <t>Sueldo Neto (RD$)</t>
  </si>
  <si>
    <t>Total Retenciones y Aportes</t>
  </si>
  <si>
    <t>Seguridad Social (LEY 87-01)</t>
  </si>
  <si>
    <t>Sueldo Bruto (RD$)</t>
  </si>
  <si>
    <t>Grupo Ocupacional</t>
  </si>
  <si>
    <t>Datos Personales</t>
  </si>
  <si>
    <t xml:space="preserve">Cedula </t>
  </si>
  <si>
    <t xml:space="preserve">Reg. No. </t>
  </si>
  <si>
    <t xml:space="preserve"> </t>
  </si>
  <si>
    <t>Correspondiente al mes de Diciembre del año _2025____________</t>
  </si>
  <si>
    <t xml:space="preserve">Nómina Interna Empleados </t>
  </si>
  <si>
    <t>SERCICO REGIONAL DE SALUD ESTE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</si>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</sst>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[$-409]d\-mmm\-yy;@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3"/>
      <name val="Arial"/>
      <family val="2"/>
    </font>
    <font>
      <sz val="8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94">
    <xf numFmtId="0" fontId="0" fillId="0" borderId="0" xfId="0"/>
    <xf numFmtId="4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5" xfId="0" applyBorder="1"/>
    <xf numFmtId="0" fontId="0" fillId="4" borderId="6" xfId="0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4" fontId="6" fillId="4" borderId="6" xfId="2" applyNumberFormat="1" applyFont="1" applyFill="1" applyBorder="1" applyAlignment="1">
      <alignment horizontal="right"/>
    </xf>
    <xf numFmtId="0" fontId="2" fillId="4" borderId="6" xfId="0" applyFont="1" applyFill="1" applyBorder="1" applyAlignment="1">
      <alignment vertical="center" wrapText="1"/>
    </xf>
    <xf numFmtId="14" fontId="6" fillId="4" borderId="6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/>
    </xf>
    <xf numFmtId="0" fontId="7" fillId="4" borderId="6" xfId="0" applyFont="1" applyFill="1" applyBorder="1" applyAlignment="1" applyProtection="1">
      <alignment vertical="top" readingOrder="1"/>
      <protection locked="0"/>
    </xf>
    <xf numFmtId="0" fontId="7" fillId="4" borderId="6" xfId="0" applyFont="1" applyFill="1" applyBorder="1" applyAlignment="1" applyProtection="1">
      <alignment horizontal="center" vertical="top" readingOrder="1"/>
      <protection locked="0"/>
    </xf>
    <xf numFmtId="0" fontId="0" fillId="0" borderId="6" xfId="0" applyBorder="1"/>
    <xf numFmtId="0" fontId="0" fillId="4" borderId="7" xfId="0" applyFill="1" applyBorder="1"/>
    <xf numFmtId="4" fontId="3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vertical="center" wrapText="1"/>
    </xf>
    <xf numFmtId="2" fontId="3" fillId="3" borderId="7" xfId="0" applyNumberFormat="1" applyFont="1" applyFill="1" applyBorder="1" applyAlignment="1">
      <alignment horizontal="center" vertical="center"/>
    </xf>
    <xf numFmtId="4" fontId="6" fillId="4" borderId="7" xfId="2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vertical="center" wrapText="1"/>
    </xf>
    <xf numFmtId="14" fontId="6" fillId="4" borderId="7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7" fillId="4" borderId="7" xfId="0" applyFont="1" applyFill="1" applyBorder="1" applyAlignment="1" applyProtection="1">
      <alignment vertical="top" readingOrder="1"/>
      <protection locked="0"/>
    </xf>
    <xf numFmtId="0" fontId="7" fillId="4" borderId="7" xfId="0" applyFont="1" applyFill="1" applyBorder="1" applyAlignment="1" applyProtection="1">
      <alignment horizontal="center" vertical="top" readingOrder="1"/>
      <protection locked="0"/>
    </xf>
    <xf numFmtId="0" fontId="0" fillId="0" borderId="7" xfId="0" applyBorder="1"/>
    <xf numFmtId="0" fontId="0" fillId="4" borderId="0" xfId="0" applyFill="1"/>
    <xf numFmtId="0" fontId="2" fillId="4" borderId="4" xfId="0" applyFont="1" applyFill="1" applyBorder="1" applyAlignment="1">
      <alignment vertical="center" wrapText="1"/>
    </xf>
    <xf numFmtId="14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 applyProtection="1">
      <alignment vertical="top" readingOrder="1"/>
      <protection locked="0"/>
    </xf>
    <xf numFmtId="0" fontId="7" fillId="4" borderId="0" xfId="0" applyFont="1" applyFill="1" applyAlignment="1" applyProtection="1">
      <alignment horizontal="center" vertical="top" readingOrder="1"/>
      <protection locked="0"/>
    </xf>
    <xf numFmtId="0" fontId="5" fillId="4" borderId="10" xfId="0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 wrapText="1"/>
    </xf>
    <xf numFmtId="2" fontId="8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4" fontId="8" fillId="3" borderId="6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165" fontId="6" fillId="4" borderId="6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wrapText="1"/>
    </xf>
    <xf numFmtId="14" fontId="9" fillId="0" borderId="6" xfId="0" applyNumberFormat="1" applyFont="1" applyBorder="1" applyAlignment="1">
      <alignment horizontal="center"/>
    </xf>
    <xf numFmtId="0" fontId="6" fillId="0" borderId="6" xfId="0" applyFont="1" applyBorder="1" applyAlignment="1" applyProtection="1">
      <alignment vertical="top" wrapText="1" readingOrder="1"/>
      <protection locked="0"/>
    </xf>
    <xf numFmtId="0" fontId="6" fillId="4" borderId="6" xfId="0" applyFont="1" applyFill="1" applyBorder="1" applyAlignment="1" applyProtection="1">
      <alignment horizontal="center" vertical="top" wrapText="1" readingOrder="1"/>
      <protection locked="0"/>
    </xf>
    <xf numFmtId="4" fontId="6" fillId="0" borderId="6" xfId="0" applyNumberFormat="1" applyFont="1" applyBorder="1"/>
    <xf numFmtId="166" fontId="6" fillId="0" borderId="6" xfId="0" applyNumberFormat="1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right" vertical="center"/>
    </xf>
    <xf numFmtId="2" fontId="8" fillId="4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/>
    <xf numFmtId="0" fontId="11" fillId="4" borderId="6" xfId="0" applyFont="1" applyFill="1" applyBorder="1" applyAlignment="1">
      <alignment horizontal="left"/>
    </xf>
    <xf numFmtId="14" fontId="11" fillId="4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 applyProtection="1">
      <alignment vertical="top" wrapText="1" readingOrder="1"/>
      <protection locked="0"/>
    </xf>
    <xf numFmtId="0" fontId="7" fillId="0" borderId="6" xfId="0" applyFont="1" applyBorder="1" applyAlignment="1" applyProtection="1">
      <alignment vertical="top" wrapText="1" readingOrder="1"/>
      <protection locked="0"/>
    </xf>
    <xf numFmtId="166" fontId="10" fillId="4" borderId="6" xfId="0" applyNumberFormat="1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4" borderId="6" xfId="0" applyFont="1" applyFill="1" applyBorder="1"/>
    <xf numFmtId="4" fontId="10" fillId="4" borderId="6" xfId="0" applyNumberFormat="1" applyFont="1" applyFill="1" applyBorder="1" applyAlignment="1">
      <alignment horizontal="center"/>
    </xf>
    <xf numFmtId="166" fontId="6" fillId="4" borderId="6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right" wrapText="1"/>
    </xf>
    <xf numFmtId="14" fontId="6" fillId="0" borderId="6" xfId="0" applyNumberFormat="1" applyFont="1" applyBorder="1" applyAlignment="1">
      <alignment horizontal="center"/>
    </xf>
    <xf numFmtId="0" fontId="7" fillId="4" borderId="6" xfId="0" applyFont="1" applyFill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vertical="top" wrapText="1" readingOrder="1"/>
      <protection locked="0"/>
    </xf>
    <xf numFmtId="0" fontId="6" fillId="4" borderId="10" xfId="0" applyFont="1" applyFill="1" applyBorder="1" applyAlignment="1">
      <alignment horizontal="left"/>
    </xf>
    <xf numFmtId="4" fontId="6" fillId="0" borderId="6" xfId="0" applyNumberFormat="1" applyFont="1" applyBorder="1" applyAlignment="1">
      <alignment horizontal="right"/>
    </xf>
    <xf numFmtId="4" fontId="6" fillId="0" borderId="6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4" fontId="12" fillId="4" borderId="6" xfId="2" applyNumberFormat="1" applyFont="1" applyFill="1" applyBorder="1" applyAlignment="1">
      <alignment horizontal="right"/>
    </xf>
    <xf numFmtId="14" fontId="6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5" xfId="0" applyFont="1" applyFill="1" applyBorder="1" applyAlignment="1" applyProtection="1">
      <alignment vertical="top" readingOrder="1"/>
      <protection locked="0"/>
    </xf>
    <xf numFmtId="0" fontId="7" fillId="4" borderId="5" xfId="0" applyFont="1" applyFill="1" applyBorder="1" applyAlignment="1" applyProtection="1">
      <alignment horizontal="center" vertical="top" readingOrder="1"/>
      <protection locked="0"/>
    </xf>
    <xf numFmtId="4" fontId="8" fillId="4" borderId="7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right" vertical="center"/>
    </xf>
    <xf numFmtId="2" fontId="8" fillId="4" borderId="7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 wrapText="1"/>
    </xf>
    <xf numFmtId="2" fontId="3" fillId="4" borderId="6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/>
    </xf>
    <xf numFmtId="14" fontId="12" fillId="4" borderId="6" xfId="0" applyNumberFormat="1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166" fontId="12" fillId="0" borderId="6" xfId="0" applyNumberFormat="1" applyFont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4" fontId="10" fillId="0" borderId="6" xfId="0" applyNumberFormat="1" applyFont="1" applyBorder="1" applyAlignment="1">
      <alignment horizontal="right" wrapText="1"/>
    </xf>
    <xf numFmtId="14" fontId="10" fillId="4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14" fontId="10" fillId="0" borderId="6" xfId="0" applyNumberFormat="1" applyFont="1" applyBorder="1" applyAlignment="1">
      <alignment horizontal="center"/>
    </xf>
    <xf numFmtId="0" fontId="6" fillId="0" borderId="7" xfId="0" applyFont="1" applyBorder="1"/>
    <xf numFmtId="166" fontId="11" fillId="0" borderId="6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12" fillId="4" borderId="6" xfId="0" applyFont="1" applyFill="1" applyBorder="1" applyAlignment="1">
      <alignment horizontal="left"/>
    </xf>
    <xf numFmtId="1" fontId="11" fillId="4" borderId="6" xfId="0" applyNumberFormat="1" applyFont="1" applyFill="1" applyBorder="1" applyAlignment="1">
      <alignment horizontal="center"/>
    </xf>
    <xf numFmtId="0" fontId="11" fillId="4" borderId="10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/>
    </xf>
    <xf numFmtId="4" fontId="8" fillId="4" borderId="0" xfId="0" applyNumberFormat="1" applyFont="1" applyFill="1" applyAlignment="1">
      <alignment horizontal="center" vertical="center"/>
    </xf>
    <xf numFmtId="4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vertical="center" wrapText="1"/>
    </xf>
    <xf numFmtId="2" fontId="8" fillId="4" borderId="0" xfId="0" applyNumberFormat="1" applyFont="1" applyFill="1" applyAlignment="1">
      <alignment horizontal="center" vertical="center"/>
    </xf>
    <xf numFmtId="4" fontId="6" fillId="4" borderId="0" xfId="2" applyNumberFormat="1" applyFont="1" applyFill="1" applyBorder="1" applyAlignment="1">
      <alignment horizontal="right"/>
    </xf>
    <xf numFmtId="0" fontId="11" fillId="4" borderId="6" xfId="0" applyFont="1" applyFill="1" applyBorder="1"/>
    <xf numFmtId="0" fontId="11" fillId="0" borderId="6" xfId="0" applyFont="1" applyBorder="1"/>
    <xf numFmtId="14" fontId="11" fillId="0" borderId="6" xfId="0" applyNumberFormat="1" applyFont="1" applyBorder="1" applyAlignment="1">
      <alignment horizontal="center"/>
    </xf>
    <xf numFmtId="165" fontId="11" fillId="4" borderId="6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166" fontId="12" fillId="4" borderId="6" xfId="0" applyNumberFormat="1" applyFont="1" applyFill="1" applyBorder="1" applyAlignment="1">
      <alignment horizontal="center"/>
    </xf>
    <xf numFmtId="4" fontId="12" fillId="0" borderId="6" xfId="0" applyNumberFormat="1" applyFont="1" applyBorder="1" applyAlignment="1">
      <alignment horizontal="right" wrapText="1"/>
    </xf>
    <xf numFmtId="14" fontId="12" fillId="0" borderId="6" xfId="0" applyNumberFormat="1" applyFont="1" applyBorder="1" applyAlignment="1">
      <alignment horizontal="left"/>
    </xf>
    <xf numFmtId="43" fontId="12" fillId="0" borderId="6" xfId="1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 applyProtection="1">
      <alignment vertical="top" wrapText="1" readingOrder="1"/>
      <protection locked="0"/>
    </xf>
    <xf numFmtId="0" fontId="13" fillId="0" borderId="6" xfId="0" applyFont="1" applyBorder="1" applyAlignment="1" applyProtection="1">
      <alignment horizontal="center" vertical="top" wrapText="1" readingOrder="1"/>
      <protection locked="0"/>
    </xf>
    <xf numFmtId="4" fontId="12" fillId="0" borderId="6" xfId="0" applyNumberFormat="1" applyFont="1" applyBorder="1" applyAlignment="1">
      <alignment horizontal="right"/>
    </xf>
    <xf numFmtId="0" fontId="12" fillId="4" borderId="10" xfId="0" applyFont="1" applyFill="1" applyBorder="1" applyAlignment="1">
      <alignment horizontal="left"/>
    </xf>
    <xf numFmtId="0" fontId="12" fillId="4" borderId="6" xfId="0" applyFont="1" applyFill="1" applyBorder="1"/>
    <xf numFmtId="0" fontId="11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right"/>
    </xf>
    <xf numFmtId="4" fontId="12" fillId="0" borderId="6" xfId="1" applyNumberFormat="1" applyFont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1</xdr:row>
      <xdr:rowOff>0</xdr:rowOff>
    </xdr:from>
    <xdr:ext cx="1814036" cy="678657"/>
    <xdr:pic>
      <xdr:nvPicPr>
        <xdr:cNvPr id="2" name="Imagen 1" descr="Resultado de imagen de gobierno de la república dominicana log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10000" r="100000">
                      <a14:foregroundMark x1="50000" y1="9354" x2="50000" y2="9354"/>
                      <a14:foregroundMark x1="50000" y1="6236" x2="50625" y2="7127"/>
                      <a14:foregroundMark x1="47125" y1="14254" x2="52625" y2="13140"/>
                      <a14:foregroundMark x1="43875" y1="24276" x2="36000" y2="44321"/>
                      <a14:foregroundMark x1="38250" y1="29399" x2="62625" y2="37639"/>
                      <a14:foregroundMark x1="35625" y1="52784" x2="64500" y2="57238"/>
                      <a14:foregroundMark x1="34125" y1="65924" x2="65500" y2="64811"/>
                      <a14:foregroundMark x1="15375" y1="74610" x2="83375" y2="72829"/>
                      <a14:foregroundMark x1="34125" y1="85523" x2="64125" y2="86637"/>
                      <a14:foregroundMark x1="60250" y1="86192" x2="64250" y2="85301"/>
                      <a14:foregroundMark x1="34750" y1="62138" x2="65625" y2="66592"/>
                      <a14:foregroundMark x1="49625" y1="6904" x2="50125" y2="7127"/>
                      <a14:foregroundMark x1="50125" y1="7127" x2="50125" y2="7127"/>
                      <a14:foregroundMark x1="44125" y1="76615" x2="43125" y2="76615"/>
                      <a14:foregroundMark x1="57000" y1="75724" x2="57500" y2="77728"/>
                      <a14:foregroundMark x1="78250" y1="75724" x2="78625" y2="79065"/>
                      <a14:foregroundMark x1="48625" y1="7127" x2="50375" y2="8909"/>
                      <a14:foregroundMark x1="63000" y1="66815" x2="33000" y2="665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62" t="3776" r="13970" b="8845"/>
        <a:stretch/>
      </xdr:blipFill>
      <xdr:spPr bwMode="auto">
        <a:xfrm>
          <a:off x="12192000" y="190500"/>
          <a:ext cx="1814036" cy="6786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7"/>
  <sheetViews>
    <sheetView tabSelected="1" topLeftCell="A112" zoomScale="160" zoomScaleNormal="160" workbookViewId="0">
      <selection activeCell="B9" sqref="B9:B11"/>
    </sheetView>
  </sheetViews>
  <sheetFormatPr baseColWidth="10" defaultRowHeight="15" x14ac:dyDescent="0.25"/>
  <cols>
    <col min="1" max="1" width="7" customWidth="1"/>
    <col min="2" max="2" width="15.42578125" hidden="1" customWidth="1"/>
    <col min="3" max="3" width="15.7109375" customWidth="1"/>
    <col min="4" max="4" width="16.42578125" customWidth="1"/>
    <col min="5" max="5" width="18.42578125" customWidth="1"/>
    <col min="6" max="6" width="13.5703125" customWidth="1"/>
    <col min="8" max="8" width="14.140625" customWidth="1"/>
    <col min="9" max="9" width="21.7109375" customWidth="1"/>
    <col min="10" max="10" width="18.7109375" customWidth="1"/>
    <col min="11" max="11" width="17.140625" customWidth="1"/>
    <col min="12" max="12" width="13" customWidth="1"/>
    <col min="13" max="13" width="16.140625" customWidth="1"/>
    <col min="14" max="14" width="13.5703125" customWidth="1"/>
    <col min="15" max="15" width="14.28515625" customWidth="1"/>
    <col min="16" max="16" width="15.5703125" customWidth="1"/>
    <col min="18" max="18" width="14.42578125" customWidth="1"/>
    <col min="19" max="19" width="16.42578125" customWidth="1"/>
    <col min="20" max="20" width="15.7109375" customWidth="1"/>
    <col min="21" max="21" width="14.28515625" customWidth="1"/>
    <col min="22" max="22" width="17" customWidth="1"/>
  </cols>
  <sheetData>
    <row r="1" spans="1:23" x14ac:dyDescent="0.25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4" spans="1:23" ht="23.25" x14ac:dyDescent="0.25">
      <c r="A4" s="193" t="s">
        <v>819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</row>
    <row r="5" spans="1:23" ht="23.25" x14ac:dyDescent="0.25">
      <c r="A5" s="192" t="s">
        <v>818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3" x14ac:dyDescent="0.25">
      <c r="A6" s="191" t="s">
        <v>817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</row>
    <row r="7" spans="1:23" x14ac:dyDescent="0.25">
      <c r="A7" s="190" t="s">
        <v>816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</row>
    <row r="8" spans="1:23" ht="15.75" thickBot="1" x14ac:dyDescent="0.3">
      <c r="A8" s="189" t="s">
        <v>815</v>
      </c>
      <c r="B8" s="189"/>
      <c r="C8" s="189"/>
      <c r="D8" s="189"/>
      <c r="E8" s="189"/>
      <c r="F8" s="189"/>
      <c r="G8" s="189"/>
      <c r="H8" s="189"/>
      <c r="I8" s="189"/>
      <c r="J8" s="189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</row>
    <row r="9" spans="1:23" ht="10.5" customHeight="1" thickBot="1" x14ac:dyDescent="0.3">
      <c r="A9" s="177" t="s">
        <v>814</v>
      </c>
      <c r="B9" s="176" t="s">
        <v>813</v>
      </c>
      <c r="C9" s="187" t="s">
        <v>812</v>
      </c>
      <c r="D9" s="186"/>
      <c r="E9" s="184"/>
      <c r="F9" s="184"/>
      <c r="G9" s="184"/>
      <c r="H9" s="185" t="s">
        <v>811</v>
      </c>
      <c r="I9" s="184"/>
      <c r="J9" s="183"/>
      <c r="K9" s="182" t="s">
        <v>810</v>
      </c>
      <c r="L9" s="181" t="s">
        <v>809</v>
      </c>
      <c r="M9" s="181"/>
      <c r="N9" s="181"/>
      <c r="O9" s="181"/>
      <c r="P9" s="181"/>
      <c r="Q9" s="181"/>
      <c r="R9" s="181"/>
      <c r="S9" s="180"/>
      <c r="T9" s="179" t="s">
        <v>808</v>
      </c>
      <c r="U9" s="178"/>
      <c r="V9" s="177" t="s">
        <v>807</v>
      </c>
    </row>
    <row r="10" spans="1:23" ht="30" customHeight="1" thickBot="1" x14ac:dyDescent="0.3">
      <c r="A10" s="153"/>
      <c r="B10" s="176"/>
      <c r="C10" s="164"/>
      <c r="D10" s="175"/>
      <c r="E10" s="162" t="s">
        <v>806</v>
      </c>
      <c r="F10" s="162" t="s">
        <v>805</v>
      </c>
      <c r="G10" s="162" t="s">
        <v>804</v>
      </c>
      <c r="H10" s="174"/>
      <c r="I10" s="173" t="s">
        <v>803</v>
      </c>
      <c r="J10" s="172"/>
      <c r="K10" s="171"/>
      <c r="L10" s="169" t="s">
        <v>802</v>
      </c>
      <c r="M10" s="169"/>
      <c r="N10" s="158" t="s">
        <v>801</v>
      </c>
      <c r="O10" s="170" t="s">
        <v>800</v>
      </c>
      <c r="P10" s="169"/>
      <c r="Q10" s="168" t="s">
        <v>799</v>
      </c>
      <c r="R10" s="157" t="s">
        <v>798</v>
      </c>
      <c r="S10" s="156" t="s">
        <v>797</v>
      </c>
      <c r="T10" s="167" t="s">
        <v>796</v>
      </c>
      <c r="U10" s="166" t="s">
        <v>795</v>
      </c>
      <c r="V10" s="153"/>
    </row>
    <row r="11" spans="1:23" ht="33" x14ac:dyDescent="0.25">
      <c r="A11" s="153"/>
      <c r="B11" s="165"/>
      <c r="C11" s="164" t="s">
        <v>794</v>
      </c>
      <c r="D11" s="161" t="s">
        <v>793</v>
      </c>
      <c r="E11" s="162"/>
      <c r="F11" s="162"/>
      <c r="G11" s="162"/>
      <c r="H11" s="163"/>
      <c r="I11" s="162" t="s">
        <v>792</v>
      </c>
      <c r="J11" s="161" t="s">
        <v>791</v>
      </c>
      <c r="K11" s="160"/>
      <c r="L11" s="159" t="s">
        <v>790</v>
      </c>
      <c r="M11" s="157" t="s">
        <v>789</v>
      </c>
      <c r="N11" s="158"/>
      <c r="O11" s="159" t="s">
        <v>788</v>
      </c>
      <c r="P11" s="157" t="s">
        <v>787</v>
      </c>
      <c r="Q11" s="158"/>
      <c r="R11" s="157" t="s">
        <v>786</v>
      </c>
      <c r="S11" s="156"/>
      <c r="T11" s="155"/>
      <c r="U11" s="154"/>
      <c r="V11" s="153"/>
    </row>
    <row r="12" spans="1:23" ht="16.5" x14ac:dyDescent="0.25">
      <c r="A12" s="24">
        <v>1</v>
      </c>
      <c r="B12" s="143" t="s">
        <v>785</v>
      </c>
      <c r="C12" s="142" t="s">
        <v>784</v>
      </c>
      <c r="D12" s="142" t="s">
        <v>783</v>
      </c>
      <c r="E12" s="141" t="s">
        <v>782</v>
      </c>
      <c r="F12" s="142" t="s">
        <v>320</v>
      </c>
      <c r="G12" s="20" t="s">
        <v>7</v>
      </c>
      <c r="H12" s="20" t="s">
        <v>13</v>
      </c>
      <c r="I12" s="121">
        <v>39210</v>
      </c>
      <c r="J12" s="69"/>
      <c r="K12" s="152">
        <v>5000</v>
      </c>
      <c r="L12" s="47">
        <f>K12*2.87%</f>
        <v>143.5</v>
      </c>
      <c r="M12" s="47">
        <f>K12*7.1%</f>
        <v>354.99999999999994</v>
      </c>
      <c r="N12" s="50">
        <f>K12*1.3%</f>
        <v>65</v>
      </c>
      <c r="O12" s="47">
        <f>K12*3.04%</f>
        <v>152</v>
      </c>
      <c r="P12" s="47">
        <f>K12*7.09%</f>
        <v>354.5</v>
      </c>
      <c r="Q12" s="53"/>
      <c r="R12" s="53"/>
      <c r="S12" s="47">
        <f>SUM(L12:Q12)</f>
        <v>1070</v>
      </c>
      <c r="T12" s="47">
        <f>SUM(L12+O12)</f>
        <v>295.5</v>
      </c>
      <c r="U12" s="47">
        <f>SUM(S12:T12)</f>
        <v>1365.5</v>
      </c>
      <c r="V12" s="47">
        <f>K12-T12</f>
        <v>4704.5</v>
      </c>
    </row>
    <row r="13" spans="1:23" ht="16.5" x14ac:dyDescent="0.25">
      <c r="A13" s="24">
        <f>A12+1</f>
        <v>2</v>
      </c>
      <c r="B13" s="143" t="s">
        <v>781</v>
      </c>
      <c r="C13" s="142" t="s">
        <v>780</v>
      </c>
      <c r="D13" s="142" t="s">
        <v>779</v>
      </c>
      <c r="E13" s="123" t="s">
        <v>778</v>
      </c>
      <c r="F13" s="142" t="s">
        <v>8</v>
      </c>
      <c r="G13" s="20" t="s">
        <v>7</v>
      </c>
      <c r="H13" s="20" t="s">
        <v>13</v>
      </c>
      <c r="I13" s="137">
        <v>39084</v>
      </c>
      <c r="J13" s="69"/>
      <c r="K13" s="152">
        <v>5000</v>
      </c>
      <c r="L13" s="47">
        <f>K13*2.87%</f>
        <v>143.5</v>
      </c>
      <c r="M13" s="47">
        <f>K13*7.1%</f>
        <v>354.99999999999994</v>
      </c>
      <c r="N13" s="50">
        <f>K13*1.3%</f>
        <v>65</v>
      </c>
      <c r="O13" s="47">
        <f>K13*3.04%</f>
        <v>152</v>
      </c>
      <c r="P13" s="47">
        <f>K13*7.09%</f>
        <v>354.5</v>
      </c>
      <c r="Q13" s="53"/>
      <c r="R13" s="53"/>
      <c r="S13" s="47">
        <f>SUM(L13:Q13)</f>
        <v>1070</v>
      </c>
      <c r="T13" s="47">
        <f>SUM(L13+O13)</f>
        <v>295.5</v>
      </c>
      <c r="U13" s="47">
        <f>SUM(S13:T13)</f>
        <v>1365.5</v>
      </c>
      <c r="V13" s="47">
        <f>K13-T13</f>
        <v>4704.5</v>
      </c>
    </row>
    <row r="14" spans="1:23" ht="16.5" x14ac:dyDescent="0.25">
      <c r="A14" s="24">
        <f>A13+1</f>
        <v>3</v>
      </c>
      <c r="B14" s="143" t="s">
        <v>777</v>
      </c>
      <c r="C14" s="142" t="s">
        <v>776</v>
      </c>
      <c r="D14" s="142" t="s">
        <v>775</v>
      </c>
      <c r="E14" s="123" t="s">
        <v>774</v>
      </c>
      <c r="F14" s="142" t="s">
        <v>773</v>
      </c>
      <c r="G14" s="20" t="s">
        <v>7</v>
      </c>
      <c r="H14" s="20" t="s">
        <v>40</v>
      </c>
      <c r="I14" s="112">
        <v>39142</v>
      </c>
      <c r="J14" s="69"/>
      <c r="K14" s="138">
        <v>18400</v>
      </c>
      <c r="L14" s="47">
        <f>K14*2.87%</f>
        <v>528.08000000000004</v>
      </c>
      <c r="M14" s="47">
        <f>K14*7.1%</f>
        <v>1306.3999999999999</v>
      </c>
      <c r="N14" s="50">
        <f>K14*1.3%</f>
        <v>239.20000000000002</v>
      </c>
      <c r="O14" s="47">
        <f>K14*3.04%</f>
        <v>559.36</v>
      </c>
      <c r="P14" s="47">
        <f>K14*7.09%</f>
        <v>1304.5600000000002</v>
      </c>
      <c r="Q14" s="47">
        <v>1190.1199999999999</v>
      </c>
      <c r="R14" s="47"/>
      <c r="S14" s="47">
        <f>SUM(L14:Q14)</f>
        <v>5127.72</v>
      </c>
      <c r="T14" s="47">
        <f>SUM(L14+O14)</f>
        <v>1087.44</v>
      </c>
      <c r="U14" s="47">
        <f>SUM(S14:T14)</f>
        <v>6215.16</v>
      </c>
      <c r="V14" s="47">
        <f>K14-T14</f>
        <v>17312.560000000001</v>
      </c>
    </row>
    <row r="15" spans="1:23" ht="16.5" x14ac:dyDescent="0.25">
      <c r="A15" s="24">
        <f>A14+1</f>
        <v>4</v>
      </c>
      <c r="B15" s="143" t="s">
        <v>772</v>
      </c>
      <c r="C15" s="142" t="s">
        <v>771</v>
      </c>
      <c r="D15" s="142" t="s">
        <v>770</v>
      </c>
      <c r="E15" s="141" t="s">
        <v>769</v>
      </c>
      <c r="F15" s="142" t="s">
        <v>69</v>
      </c>
      <c r="G15" s="20" t="s">
        <v>7</v>
      </c>
      <c r="H15" s="20" t="s">
        <v>13</v>
      </c>
      <c r="I15" s="112">
        <v>39258</v>
      </c>
      <c r="J15" s="55"/>
      <c r="K15" s="147">
        <v>5000</v>
      </c>
      <c r="L15" s="47">
        <f>K15*2.87%</f>
        <v>143.5</v>
      </c>
      <c r="M15" s="47">
        <f>K15*7.1%</f>
        <v>354.99999999999994</v>
      </c>
      <c r="N15" s="50">
        <f>K15*1.3%</f>
        <v>65</v>
      </c>
      <c r="O15" s="47">
        <f>K15*3.04%</f>
        <v>152</v>
      </c>
      <c r="P15" s="47">
        <f>K15*7.09%</f>
        <v>354.5</v>
      </c>
      <c r="Q15" s="53"/>
      <c r="R15" s="53"/>
      <c r="S15" s="47">
        <f>SUM(L15:Q15)</f>
        <v>1070</v>
      </c>
      <c r="T15" s="47">
        <f>SUM(L15+O15)</f>
        <v>295.5</v>
      </c>
      <c r="U15" s="47">
        <f>SUM(S15:T15)</f>
        <v>1365.5</v>
      </c>
      <c r="V15" s="47">
        <f>K15-T15</f>
        <v>4704.5</v>
      </c>
    </row>
    <row r="16" spans="1:23" ht="16.5" x14ac:dyDescent="0.25">
      <c r="A16" s="24">
        <f>A15+1</f>
        <v>5</v>
      </c>
      <c r="B16" s="143" t="s">
        <v>768</v>
      </c>
      <c r="C16" s="142" t="s">
        <v>767</v>
      </c>
      <c r="D16" s="142" t="s">
        <v>272</v>
      </c>
      <c r="E16" s="141" t="s">
        <v>766</v>
      </c>
      <c r="F16" s="142" t="s">
        <v>46</v>
      </c>
      <c r="G16" s="20" t="s">
        <v>7</v>
      </c>
      <c r="H16" s="20" t="s">
        <v>13</v>
      </c>
      <c r="I16" s="112">
        <v>39234</v>
      </c>
      <c r="J16" s="18"/>
      <c r="K16" s="147">
        <v>5000</v>
      </c>
      <c r="L16" s="47">
        <f>K16*2.87%</f>
        <v>143.5</v>
      </c>
      <c r="M16" s="47">
        <f>K16*7.1%</f>
        <v>354.99999999999994</v>
      </c>
      <c r="N16" s="50">
        <f>K16*1.3%</f>
        <v>65</v>
      </c>
      <c r="O16" s="47">
        <f>K16*3.04%</f>
        <v>152</v>
      </c>
      <c r="P16" s="47">
        <f>K16*7.09%</f>
        <v>354.5</v>
      </c>
      <c r="Q16" s="53"/>
      <c r="R16" s="53"/>
      <c r="S16" s="47">
        <f>SUM(L16:Q16)</f>
        <v>1070</v>
      </c>
      <c r="T16" s="47">
        <f>SUM(L16+O16)</f>
        <v>295.5</v>
      </c>
      <c r="U16" s="47">
        <f>SUM(S16:T16)</f>
        <v>1365.5</v>
      </c>
      <c r="V16" s="47">
        <f>K16-T16</f>
        <v>4704.5</v>
      </c>
    </row>
    <row r="17" spans="1:22" ht="16.5" x14ac:dyDescent="0.25">
      <c r="A17" s="24">
        <f>A16+1</f>
        <v>6</v>
      </c>
      <c r="B17" s="143" t="s">
        <v>765</v>
      </c>
      <c r="C17" s="142" t="s">
        <v>38</v>
      </c>
      <c r="D17" s="142" t="s">
        <v>764</v>
      </c>
      <c r="E17" s="123" t="s">
        <v>763</v>
      </c>
      <c r="F17" s="142" t="s">
        <v>46</v>
      </c>
      <c r="G17" s="20" t="s">
        <v>7</v>
      </c>
      <c r="H17" s="20" t="s">
        <v>13</v>
      </c>
      <c r="I17" s="121">
        <v>39265</v>
      </c>
      <c r="J17" s="55"/>
      <c r="K17" s="152">
        <v>5000</v>
      </c>
      <c r="L17" s="47">
        <f>K17*2.87%</f>
        <v>143.5</v>
      </c>
      <c r="M17" s="47">
        <f>K17*7.1%</f>
        <v>354.99999999999994</v>
      </c>
      <c r="N17" s="50">
        <f>K17*1.3%</f>
        <v>65</v>
      </c>
      <c r="O17" s="47">
        <f>K17*3.04%</f>
        <v>152</v>
      </c>
      <c r="P17" s="47">
        <f>K17*7.09%</f>
        <v>354.5</v>
      </c>
      <c r="Q17" s="53"/>
      <c r="R17" s="53"/>
      <c r="S17" s="47">
        <f>SUM(L17:Q17)</f>
        <v>1070</v>
      </c>
      <c r="T17" s="47">
        <f>SUM(L17+O17)</f>
        <v>295.5</v>
      </c>
      <c r="U17" s="47">
        <f>SUM(S17:T17)</f>
        <v>1365.5</v>
      </c>
      <c r="V17" s="47">
        <f>K17-T17</f>
        <v>4704.5</v>
      </c>
    </row>
    <row r="18" spans="1:22" ht="16.5" x14ac:dyDescent="0.25">
      <c r="A18" s="24">
        <f>A17+1</f>
        <v>7</v>
      </c>
      <c r="B18" s="143" t="s">
        <v>762</v>
      </c>
      <c r="C18" s="142" t="s">
        <v>761</v>
      </c>
      <c r="D18" s="142" t="s">
        <v>760</v>
      </c>
      <c r="E18" s="141" t="s">
        <v>759</v>
      </c>
      <c r="F18" s="142" t="s">
        <v>46</v>
      </c>
      <c r="G18" s="20" t="s">
        <v>7</v>
      </c>
      <c r="H18" s="20" t="s">
        <v>13</v>
      </c>
      <c r="I18" s="112">
        <v>39265</v>
      </c>
      <c r="J18" s="55"/>
      <c r="K18" s="147">
        <v>5000</v>
      </c>
      <c r="L18" s="47">
        <f>K18*2.87%</f>
        <v>143.5</v>
      </c>
      <c r="M18" s="47">
        <f>K18*7.1%</f>
        <v>354.99999999999994</v>
      </c>
      <c r="N18" s="50">
        <f>K18*1.3%</f>
        <v>65</v>
      </c>
      <c r="O18" s="47">
        <f>K18*3.04%</f>
        <v>152</v>
      </c>
      <c r="P18" s="47">
        <f>K18*7.09%</f>
        <v>354.5</v>
      </c>
      <c r="Q18" s="53"/>
      <c r="R18" s="53"/>
      <c r="S18" s="47">
        <f>SUM(L18:Q18)</f>
        <v>1070</v>
      </c>
      <c r="T18" s="47">
        <f>SUM(L18+O18)</f>
        <v>295.5</v>
      </c>
      <c r="U18" s="47">
        <f>SUM(S18:T18)</f>
        <v>1365.5</v>
      </c>
      <c r="V18" s="47">
        <f>K18-T18</f>
        <v>4704.5</v>
      </c>
    </row>
    <row r="19" spans="1:22" ht="16.5" x14ac:dyDescent="0.25">
      <c r="A19" s="24">
        <f>A18+1</f>
        <v>8</v>
      </c>
      <c r="B19" s="143" t="s">
        <v>758</v>
      </c>
      <c r="C19" s="142" t="s">
        <v>757</v>
      </c>
      <c r="D19" s="142" t="s">
        <v>756</v>
      </c>
      <c r="E19" s="141" t="s">
        <v>755</v>
      </c>
      <c r="F19" s="142" t="s">
        <v>69</v>
      </c>
      <c r="G19" s="20" t="s">
        <v>7</v>
      </c>
      <c r="H19" s="20" t="s">
        <v>13</v>
      </c>
      <c r="I19" s="112">
        <v>39265</v>
      </c>
      <c r="J19" s="55"/>
      <c r="K19" s="147">
        <v>5000</v>
      </c>
      <c r="L19" s="47">
        <f>K19*2.87%</f>
        <v>143.5</v>
      </c>
      <c r="M19" s="47">
        <f>K19*7.1%</f>
        <v>354.99999999999994</v>
      </c>
      <c r="N19" s="50">
        <f>K19*1.3%</f>
        <v>65</v>
      </c>
      <c r="O19" s="47">
        <f>K19*3.04%</f>
        <v>152</v>
      </c>
      <c r="P19" s="47">
        <f>K19*7.09%</f>
        <v>354.5</v>
      </c>
      <c r="Q19" s="53"/>
      <c r="R19" s="53"/>
      <c r="S19" s="47">
        <f>SUM(L19:Q19)</f>
        <v>1070</v>
      </c>
      <c r="T19" s="47">
        <f>SUM(L19+O19)</f>
        <v>295.5</v>
      </c>
      <c r="U19" s="47">
        <f>SUM(S19:T19)</f>
        <v>1365.5</v>
      </c>
      <c r="V19" s="47">
        <f>K19-T19</f>
        <v>4704.5</v>
      </c>
    </row>
    <row r="20" spans="1:22" ht="16.5" x14ac:dyDescent="0.25">
      <c r="A20" s="24">
        <f>A19+1</f>
        <v>9</v>
      </c>
      <c r="B20" s="143" t="s">
        <v>754</v>
      </c>
      <c r="C20" s="142" t="s">
        <v>753</v>
      </c>
      <c r="D20" s="142" t="s">
        <v>752</v>
      </c>
      <c r="E20" s="141" t="s">
        <v>751</v>
      </c>
      <c r="F20" s="142" t="s">
        <v>31</v>
      </c>
      <c r="G20" s="20" t="s">
        <v>7</v>
      </c>
      <c r="H20" s="20" t="s">
        <v>13</v>
      </c>
      <c r="I20" s="112">
        <v>39281</v>
      </c>
      <c r="J20" s="18"/>
      <c r="K20" s="147">
        <v>5000</v>
      </c>
      <c r="L20" s="47">
        <f>K20*2.87%</f>
        <v>143.5</v>
      </c>
      <c r="M20" s="47">
        <f>K20*7.1%</f>
        <v>354.99999999999994</v>
      </c>
      <c r="N20" s="50">
        <f>K20*1.3%</f>
        <v>65</v>
      </c>
      <c r="O20" s="47">
        <f>K20*3.04%</f>
        <v>152</v>
      </c>
      <c r="P20" s="47">
        <f>K20*7.09%</f>
        <v>354.5</v>
      </c>
      <c r="Q20" s="53"/>
      <c r="R20" s="53"/>
      <c r="S20" s="47">
        <f>SUM(L20:Q20)</f>
        <v>1070</v>
      </c>
      <c r="T20" s="47">
        <f>SUM(L20+O20)</f>
        <v>295.5</v>
      </c>
      <c r="U20" s="47">
        <f>SUM(S20:T20)</f>
        <v>1365.5</v>
      </c>
      <c r="V20" s="47">
        <f>K20-T20</f>
        <v>4704.5</v>
      </c>
    </row>
    <row r="21" spans="1:22" ht="16.5" x14ac:dyDescent="0.25">
      <c r="A21" s="24">
        <f>A20+1</f>
        <v>10</v>
      </c>
      <c r="B21" s="143" t="s">
        <v>750</v>
      </c>
      <c r="C21" s="142" t="s">
        <v>749</v>
      </c>
      <c r="D21" s="142" t="s">
        <v>748</v>
      </c>
      <c r="E21" s="123" t="s">
        <v>747</v>
      </c>
      <c r="F21" s="142" t="s">
        <v>69</v>
      </c>
      <c r="G21" s="20" t="s">
        <v>7</v>
      </c>
      <c r="H21" s="20" t="s">
        <v>13</v>
      </c>
      <c r="I21" s="112">
        <v>39286</v>
      </c>
      <c r="J21" s="55"/>
      <c r="K21" s="147">
        <v>5000</v>
      </c>
      <c r="L21" s="47">
        <f>K21*2.87%</f>
        <v>143.5</v>
      </c>
      <c r="M21" s="47">
        <f>K21*7.1%</f>
        <v>354.99999999999994</v>
      </c>
      <c r="N21" s="50">
        <f>K21*1.3%</f>
        <v>65</v>
      </c>
      <c r="O21" s="47">
        <f>K21*3.04%</f>
        <v>152</v>
      </c>
      <c r="P21" s="47">
        <f>K21*7.09%</f>
        <v>354.5</v>
      </c>
      <c r="Q21" s="53"/>
      <c r="R21" s="53"/>
      <c r="S21" s="47">
        <f>SUM(L21:Q21)</f>
        <v>1070</v>
      </c>
      <c r="T21" s="47">
        <f>SUM(L21+O21)</f>
        <v>295.5</v>
      </c>
      <c r="U21" s="47">
        <f>SUM(S21:T21)</f>
        <v>1365.5</v>
      </c>
      <c r="V21" s="47">
        <f>K21-T21</f>
        <v>4704.5</v>
      </c>
    </row>
    <row r="22" spans="1:22" ht="16.5" x14ac:dyDescent="0.25">
      <c r="A22" s="24">
        <f>A21+1</f>
        <v>11</v>
      </c>
      <c r="B22" s="143" t="s">
        <v>746</v>
      </c>
      <c r="C22" s="142" t="s">
        <v>745</v>
      </c>
      <c r="D22" s="142" t="s">
        <v>744</v>
      </c>
      <c r="E22" s="141" t="s">
        <v>671</v>
      </c>
      <c r="F22" s="142" t="s">
        <v>743</v>
      </c>
      <c r="G22" s="20" t="s">
        <v>7</v>
      </c>
      <c r="H22" s="20" t="s">
        <v>40</v>
      </c>
      <c r="I22" s="112">
        <v>39295</v>
      </c>
      <c r="J22" s="55"/>
      <c r="K22" s="147">
        <v>7000</v>
      </c>
      <c r="L22" s="47">
        <f>K22*2.87%</f>
        <v>200.9</v>
      </c>
      <c r="M22" s="47">
        <f>K22*7.1%</f>
        <v>496.99999999999994</v>
      </c>
      <c r="N22" s="50">
        <f>K22*1.3%</f>
        <v>91.000000000000014</v>
      </c>
      <c r="O22" s="47">
        <f>K22*3.04%</f>
        <v>212.8</v>
      </c>
      <c r="P22" s="47">
        <f>K22*7.09%</f>
        <v>496.3</v>
      </c>
      <c r="Q22" s="53"/>
      <c r="R22" s="53"/>
      <c r="S22" s="47">
        <f>SUM(L22:Q22)</f>
        <v>1498</v>
      </c>
      <c r="T22" s="47">
        <f>SUM(L22+O22)</f>
        <v>413.70000000000005</v>
      </c>
      <c r="U22" s="47">
        <f>SUM(S22:T22)</f>
        <v>1911.7</v>
      </c>
      <c r="V22" s="47">
        <f>K22-T22</f>
        <v>6586.3</v>
      </c>
    </row>
    <row r="23" spans="1:22" ht="16.5" x14ac:dyDescent="0.25">
      <c r="A23" s="24">
        <f>A22+1</f>
        <v>12</v>
      </c>
      <c r="B23" s="143" t="s">
        <v>742</v>
      </c>
      <c r="C23" s="142" t="s">
        <v>741</v>
      </c>
      <c r="D23" s="142" t="s">
        <v>740</v>
      </c>
      <c r="E23" s="141" t="s">
        <v>739</v>
      </c>
      <c r="F23" s="142" t="s">
        <v>69</v>
      </c>
      <c r="G23" s="20" t="s">
        <v>7</v>
      </c>
      <c r="H23" s="20" t="s">
        <v>13</v>
      </c>
      <c r="I23" s="112">
        <v>39338</v>
      </c>
      <c r="J23" s="18"/>
      <c r="K23" s="138">
        <v>8318.0400000000009</v>
      </c>
      <c r="L23" s="47">
        <f>K23*2.87%</f>
        <v>238.72774800000002</v>
      </c>
      <c r="M23" s="47">
        <f>K23*7.1%</f>
        <v>590.58083999999997</v>
      </c>
      <c r="N23" s="50">
        <f>K23*1.3%</f>
        <v>108.13452000000002</v>
      </c>
      <c r="O23" s="47">
        <f>K23*3.04%</f>
        <v>252.86841600000002</v>
      </c>
      <c r="P23" s="47">
        <f>K23*7.09%</f>
        <v>589.74903600000005</v>
      </c>
      <c r="Q23" s="53"/>
      <c r="R23" s="53"/>
      <c r="S23" s="47">
        <f>SUM(L23:Q23)</f>
        <v>1780.0605600000004</v>
      </c>
      <c r="T23" s="47">
        <f>SUM(L23+O23)</f>
        <v>491.59616400000004</v>
      </c>
      <c r="U23" s="47">
        <f>SUM(S23:T23)</f>
        <v>2271.6567240000004</v>
      </c>
      <c r="V23" s="47">
        <f>K23-T23</f>
        <v>7826.4438360000004</v>
      </c>
    </row>
    <row r="24" spans="1:22" ht="16.5" x14ac:dyDescent="0.25">
      <c r="A24" s="24">
        <f>A23+1</f>
        <v>13</v>
      </c>
      <c r="B24" s="143" t="s">
        <v>738</v>
      </c>
      <c r="C24" s="142" t="s">
        <v>737</v>
      </c>
      <c r="D24" s="142" t="s">
        <v>736</v>
      </c>
      <c r="E24" s="141" t="s">
        <v>735</v>
      </c>
      <c r="F24" s="142" t="s">
        <v>734</v>
      </c>
      <c r="G24" s="20" t="s">
        <v>7</v>
      </c>
      <c r="H24" s="20" t="s">
        <v>151</v>
      </c>
      <c r="I24" s="112">
        <v>39702</v>
      </c>
      <c r="J24" s="55"/>
      <c r="K24" s="138">
        <v>18312</v>
      </c>
      <c r="L24" s="47">
        <f>K24*2.87%</f>
        <v>525.55439999999999</v>
      </c>
      <c r="M24" s="47">
        <f>K24*7.1%</f>
        <v>1300.1519999999998</v>
      </c>
      <c r="N24" s="50">
        <f>K24*1.3%</f>
        <v>238.05600000000001</v>
      </c>
      <c r="O24" s="47">
        <f>K24*3.04%</f>
        <v>556.6848</v>
      </c>
      <c r="P24" s="47">
        <f>K24*7.09%</f>
        <v>1298.3208000000002</v>
      </c>
      <c r="Q24" s="53"/>
      <c r="R24" s="53"/>
      <c r="S24" s="47">
        <f>SUM(L24:Q24)</f>
        <v>3918.768</v>
      </c>
      <c r="T24" s="47">
        <f>SUM(L24+O24)</f>
        <v>1082.2392</v>
      </c>
      <c r="U24" s="47">
        <f>SUM(S24:T24)</f>
        <v>5001.0072</v>
      </c>
      <c r="V24" s="47">
        <f>K24-T24</f>
        <v>17229.7608</v>
      </c>
    </row>
    <row r="25" spans="1:22" ht="16.5" x14ac:dyDescent="0.25">
      <c r="A25" s="24">
        <f>A24+1</f>
        <v>14</v>
      </c>
      <c r="B25" s="143" t="s">
        <v>733</v>
      </c>
      <c r="C25" s="142" t="s">
        <v>732</v>
      </c>
      <c r="D25" s="142" t="s">
        <v>731</v>
      </c>
      <c r="E25" s="149" t="s">
        <v>730</v>
      </c>
      <c r="F25" s="142" t="s">
        <v>729</v>
      </c>
      <c r="G25" s="20" t="s">
        <v>7</v>
      </c>
      <c r="H25" s="20" t="s">
        <v>151</v>
      </c>
      <c r="I25" s="112">
        <v>39302</v>
      </c>
      <c r="J25" s="55"/>
      <c r="K25" s="147">
        <v>28657.01</v>
      </c>
      <c r="L25" s="47">
        <f>K25*2.87%</f>
        <v>822.456187</v>
      </c>
      <c r="M25" s="47">
        <f>K25*7.1%</f>
        <v>2034.6477099999997</v>
      </c>
      <c r="N25" s="50">
        <f>K25*1.3%</f>
        <v>372.54113000000001</v>
      </c>
      <c r="O25" s="47">
        <f>K25*3.04%</f>
        <v>871.17310399999997</v>
      </c>
      <c r="P25" s="47">
        <f>K25*7.09%</f>
        <v>2031.782009</v>
      </c>
      <c r="Q25" s="53"/>
      <c r="R25" s="53"/>
      <c r="S25" s="47">
        <f>SUM(L25:Q25)</f>
        <v>6132.6001400000005</v>
      </c>
      <c r="T25" s="47">
        <f>SUM(L25+O25)</f>
        <v>1693.629291</v>
      </c>
      <c r="U25" s="47">
        <f>SUM(S25:T25)</f>
        <v>7826.2294310000007</v>
      </c>
      <c r="V25" s="47">
        <f>K25-T25</f>
        <v>26963.380708999997</v>
      </c>
    </row>
    <row r="26" spans="1:22" ht="16.5" x14ac:dyDescent="0.25">
      <c r="A26" s="24">
        <f>A25+1</f>
        <v>15</v>
      </c>
      <c r="B26" s="143" t="s">
        <v>728</v>
      </c>
      <c r="C26" s="149" t="s">
        <v>727</v>
      </c>
      <c r="D26" s="149" t="s">
        <v>726</v>
      </c>
      <c r="E26" s="123" t="s">
        <v>725</v>
      </c>
      <c r="F26" s="142" t="s">
        <v>69</v>
      </c>
      <c r="G26" s="20" t="s">
        <v>7</v>
      </c>
      <c r="H26" s="20" t="s">
        <v>13</v>
      </c>
      <c r="I26" s="112">
        <v>39499</v>
      </c>
      <c r="J26" s="55"/>
      <c r="K26" s="147">
        <v>5000</v>
      </c>
      <c r="L26" s="47">
        <f>K26*2.87%</f>
        <v>143.5</v>
      </c>
      <c r="M26" s="47">
        <f>K26*7.1%</f>
        <v>354.99999999999994</v>
      </c>
      <c r="N26" s="50">
        <f>K26*1.3%</f>
        <v>65</v>
      </c>
      <c r="O26" s="47">
        <f>K26*3.04%</f>
        <v>152</v>
      </c>
      <c r="P26" s="47">
        <f>K26*7.09%</f>
        <v>354.5</v>
      </c>
      <c r="Q26" s="53"/>
      <c r="R26" s="53"/>
      <c r="S26" s="47">
        <f>SUM(L26:Q26)</f>
        <v>1070</v>
      </c>
      <c r="T26" s="47">
        <f>SUM(L26+O26)</f>
        <v>295.5</v>
      </c>
      <c r="U26" s="47">
        <f>SUM(S26:T26)</f>
        <v>1365.5</v>
      </c>
      <c r="V26" s="47">
        <f>K26-T26</f>
        <v>4704.5</v>
      </c>
    </row>
    <row r="27" spans="1:22" ht="16.5" x14ac:dyDescent="0.25">
      <c r="A27" s="24">
        <f>A26+1</f>
        <v>16</v>
      </c>
      <c r="B27" s="143" t="s">
        <v>724</v>
      </c>
      <c r="C27" s="149" t="s">
        <v>723</v>
      </c>
      <c r="D27" s="149" t="s">
        <v>722</v>
      </c>
      <c r="E27" s="123" t="s">
        <v>715</v>
      </c>
      <c r="F27" s="141" t="s">
        <v>721</v>
      </c>
      <c r="G27" s="20" t="s">
        <v>7</v>
      </c>
      <c r="H27" s="20" t="s">
        <v>151</v>
      </c>
      <c r="I27" s="121">
        <v>39524</v>
      </c>
      <c r="J27" s="18"/>
      <c r="K27" s="152">
        <v>24000</v>
      </c>
      <c r="L27" s="47">
        <f>K27*2.87%</f>
        <v>688.8</v>
      </c>
      <c r="M27" s="47">
        <f>K27*7.1%</f>
        <v>1703.9999999999998</v>
      </c>
      <c r="N27" s="50">
        <f>K27*1.3%</f>
        <v>312</v>
      </c>
      <c r="O27" s="47">
        <f>K27*3.04%</f>
        <v>729.6</v>
      </c>
      <c r="P27" s="47">
        <f>K27*7.09%</f>
        <v>1701.6000000000001</v>
      </c>
      <c r="Q27" s="53"/>
      <c r="R27" s="53"/>
      <c r="S27" s="47">
        <f>SUM(L27:Q27)</f>
        <v>5136</v>
      </c>
      <c r="T27" s="47">
        <f>SUM(L27+O27)</f>
        <v>1418.4</v>
      </c>
      <c r="U27" s="47">
        <f>SUM(S27:T27)</f>
        <v>6554.4</v>
      </c>
      <c r="V27" s="47">
        <f>K27-T27</f>
        <v>22581.599999999999</v>
      </c>
    </row>
    <row r="28" spans="1:22" ht="16.5" x14ac:dyDescent="0.25">
      <c r="A28" s="24">
        <f>A27+1</f>
        <v>17</v>
      </c>
      <c r="B28" s="143" t="s">
        <v>720</v>
      </c>
      <c r="C28" s="149" t="s">
        <v>719</v>
      </c>
      <c r="D28" s="149" t="s">
        <v>99</v>
      </c>
      <c r="E28" s="149" t="s">
        <v>540</v>
      </c>
      <c r="F28" s="141" t="s">
        <v>718</v>
      </c>
      <c r="G28" s="20" t="s">
        <v>7</v>
      </c>
      <c r="H28" s="20" t="s">
        <v>40</v>
      </c>
      <c r="I28" s="121">
        <v>39539</v>
      </c>
      <c r="J28" s="55"/>
      <c r="K28" s="152">
        <v>11596.6</v>
      </c>
      <c r="L28" s="47">
        <f>K28*2.87%</f>
        <v>332.82242000000002</v>
      </c>
      <c r="M28" s="47">
        <f>K28*7.1%</f>
        <v>823.35859999999991</v>
      </c>
      <c r="N28" s="50">
        <f>K28*1.3%</f>
        <v>150.75580000000002</v>
      </c>
      <c r="O28" s="47">
        <f>K28*3.04%</f>
        <v>352.53664000000003</v>
      </c>
      <c r="P28" s="47">
        <f>K28*7.09%</f>
        <v>822.19894000000011</v>
      </c>
      <c r="Q28" s="53"/>
      <c r="R28" s="53"/>
      <c r="S28" s="47">
        <f>SUM(L28:Q28)</f>
        <v>2481.6723999999999</v>
      </c>
      <c r="T28" s="47">
        <f>SUM(L28+O28)</f>
        <v>685.35906</v>
      </c>
      <c r="U28" s="47">
        <f>SUM(S28:T28)</f>
        <v>3167.0314600000002</v>
      </c>
      <c r="V28" s="47">
        <f>K28-T28</f>
        <v>10911.24094</v>
      </c>
    </row>
    <row r="29" spans="1:22" ht="16.5" x14ac:dyDescent="0.25">
      <c r="A29" s="24">
        <f>A28+1</f>
        <v>18</v>
      </c>
      <c r="B29" s="143" t="s">
        <v>717</v>
      </c>
      <c r="C29" s="149" t="s">
        <v>716</v>
      </c>
      <c r="D29" s="149" t="s">
        <v>285</v>
      </c>
      <c r="E29" s="123" t="s">
        <v>715</v>
      </c>
      <c r="F29" s="141" t="s">
        <v>714</v>
      </c>
      <c r="G29" s="20" t="s">
        <v>7</v>
      </c>
      <c r="H29" s="20" t="s">
        <v>13</v>
      </c>
      <c r="I29" s="121">
        <v>39568</v>
      </c>
      <c r="J29" s="55"/>
      <c r="K29" s="152">
        <v>5000</v>
      </c>
      <c r="L29" s="47">
        <f>K29*2.87%</f>
        <v>143.5</v>
      </c>
      <c r="M29" s="47">
        <f>K29*7.1%</f>
        <v>354.99999999999994</v>
      </c>
      <c r="N29" s="50">
        <f>K29*1.3%</f>
        <v>65</v>
      </c>
      <c r="O29" s="47">
        <f>K29*3.04%</f>
        <v>152</v>
      </c>
      <c r="P29" s="47">
        <f>K29*7.09%</f>
        <v>354.5</v>
      </c>
      <c r="Q29" s="53"/>
      <c r="R29" s="53"/>
      <c r="S29" s="47">
        <f>SUM(L29:Q29)</f>
        <v>1070</v>
      </c>
      <c r="T29" s="47">
        <f>SUM(L29+O29)</f>
        <v>295.5</v>
      </c>
      <c r="U29" s="47">
        <f>SUM(S29:T29)</f>
        <v>1365.5</v>
      </c>
      <c r="V29" s="47">
        <f>K29-T29</f>
        <v>4704.5</v>
      </c>
    </row>
    <row r="30" spans="1:22" ht="16.5" x14ac:dyDescent="0.25">
      <c r="A30" s="24">
        <f>A29+1</f>
        <v>19</v>
      </c>
      <c r="B30" s="150" t="s">
        <v>713</v>
      </c>
      <c r="C30" s="132" t="s">
        <v>712</v>
      </c>
      <c r="D30" s="132" t="s">
        <v>711</v>
      </c>
      <c r="E30" s="132" t="s">
        <v>685</v>
      </c>
      <c r="F30" s="133" t="s">
        <v>684</v>
      </c>
      <c r="G30" s="20" t="s">
        <v>7</v>
      </c>
      <c r="H30" s="20" t="s">
        <v>40</v>
      </c>
      <c r="I30" s="120">
        <v>39661</v>
      </c>
      <c r="J30" s="55"/>
      <c r="K30" s="144">
        <v>9600</v>
      </c>
      <c r="L30" s="47">
        <f>K30*2.87%</f>
        <v>275.52</v>
      </c>
      <c r="M30" s="47">
        <f>K30*7.1%</f>
        <v>681.59999999999991</v>
      </c>
      <c r="N30" s="50">
        <f>K30*1.3%</f>
        <v>124.80000000000001</v>
      </c>
      <c r="O30" s="47">
        <f>K30*3.04%</f>
        <v>291.83999999999997</v>
      </c>
      <c r="P30" s="47">
        <f>K30*7.09%</f>
        <v>680.6400000000001</v>
      </c>
      <c r="Q30" s="53"/>
      <c r="R30" s="53"/>
      <c r="S30" s="47">
        <f>SUM(L30:Q30)</f>
        <v>2054.3999999999996</v>
      </c>
      <c r="T30" s="47">
        <f>SUM(L30+O30)</f>
        <v>567.3599999999999</v>
      </c>
      <c r="U30" s="47">
        <f>SUM(S30:T30)</f>
        <v>2621.7599999999993</v>
      </c>
      <c r="V30" s="47">
        <f>K30-T30</f>
        <v>9032.64</v>
      </c>
    </row>
    <row r="31" spans="1:22" ht="16.5" x14ac:dyDescent="0.25">
      <c r="A31" s="24">
        <f>A30+1</f>
        <v>20</v>
      </c>
      <c r="B31" s="150" t="s">
        <v>710</v>
      </c>
      <c r="C31" s="132" t="s">
        <v>709</v>
      </c>
      <c r="D31" s="132" t="s">
        <v>708</v>
      </c>
      <c r="E31" s="132" t="s">
        <v>707</v>
      </c>
      <c r="F31" s="133" t="s">
        <v>706</v>
      </c>
      <c r="G31" s="20" t="s">
        <v>7</v>
      </c>
      <c r="H31" s="20" t="s">
        <v>40</v>
      </c>
      <c r="I31" s="120">
        <v>39692</v>
      </c>
      <c r="J31" s="55"/>
      <c r="K31" s="144">
        <v>22000</v>
      </c>
      <c r="L31" s="47">
        <f>K31*2.87%</f>
        <v>631.4</v>
      </c>
      <c r="M31" s="47">
        <f>K31*7.1%</f>
        <v>1561.9999999999998</v>
      </c>
      <c r="N31" s="50">
        <f>K31*1.3%</f>
        <v>286</v>
      </c>
      <c r="O31" s="47">
        <f>K31*3.04%</f>
        <v>668.8</v>
      </c>
      <c r="P31" s="47">
        <f>K31*7.09%</f>
        <v>1559.8000000000002</v>
      </c>
      <c r="Q31" s="54">
        <v>2380.2399999999998</v>
      </c>
      <c r="R31" s="53"/>
      <c r="S31" s="47">
        <f>SUM(L31:Q31)</f>
        <v>7088.24</v>
      </c>
      <c r="T31" s="47">
        <f>SUM(L31+O31)</f>
        <v>1300.1999999999998</v>
      </c>
      <c r="U31" s="47">
        <f>SUM(S31:T31)</f>
        <v>8388.4399999999987</v>
      </c>
      <c r="V31" s="47">
        <f>K31-T31</f>
        <v>20699.8</v>
      </c>
    </row>
    <row r="32" spans="1:22" ht="16.5" x14ac:dyDescent="0.25">
      <c r="A32" s="24">
        <f>A31+1</f>
        <v>21</v>
      </c>
      <c r="B32" s="150" t="s">
        <v>705</v>
      </c>
      <c r="C32" s="132" t="s">
        <v>704</v>
      </c>
      <c r="D32" s="132" t="s">
        <v>703</v>
      </c>
      <c r="E32" s="132" t="s">
        <v>702</v>
      </c>
      <c r="F32" s="133" t="s">
        <v>701</v>
      </c>
      <c r="G32" s="20" t="s">
        <v>7</v>
      </c>
      <c r="H32" s="20" t="s">
        <v>13</v>
      </c>
      <c r="I32" s="120">
        <v>39692</v>
      </c>
      <c r="J32" s="55"/>
      <c r="K32" s="151">
        <v>5000</v>
      </c>
      <c r="L32" s="47">
        <f>K32*2.87%</f>
        <v>143.5</v>
      </c>
      <c r="M32" s="47">
        <f>K32*7.1%</f>
        <v>354.99999999999994</v>
      </c>
      <c r="N32" s="50">
        <f>K32*1.3%</f>
        <v>65</v>
      </c>
      <c r="O32" s="47">
        <f>K32*3.04%</f>
        <v>152</v>
      </c>
      <c r="P32" s="47">
        <f>K32*7.09%</f>
        <v>354.5</v>
      </c>
      <c r="Q32" s="54"/>
      <c r="R32" s="53"/>
      <c r="S32" s="47">
        <f>SUM(L32:Q32)</f>
        <v>1070</v>
      </c>
      <c r="T32" s="47">
        <f>SUM(L32+O32)</f>
        <v>295.5</v>
      </c>
      <c r="U32" s="47">
        <f>SUM(S32:T32)</f>
        <v>1365.5</v>
      </c>
      <c r="V32" s="47">
        <f>K32-T32</f>
        <v>4704.5</v>
      </c>
    </row>
    <row r="33" spans="1:22" ht="16.5" x14ac:dyDescent="0.25">
      <c r="A33" s="24">
        <f>A32+1</f>
        <v>22</v>
      </c>
      <c r="B33" s="150" t="s">
        <v>700</v>
      </c>
      <c r="C33" s="132" t="s">
        <v>699</v>
      </c>
      <c r="D33" s="132" t="s">
        <v>698</v>
      </c>
      <c r="E33" s="123" t="s">
        <v>697</v>
      </c>
      <c r="F33" s="133" t="s">
        <v>696</v>
      </c>
      <c r="G33" s="20" t="s">
        <v>7</v>
      </c>
      <c r="H33" s="20" t="s">
        <v>40</v>
      </c>
      <c r="I33" s="120">
        <v>39729</v>
      </c>
      <c r="J33" s="18"/>
      <c r="K33" s="138">
        <v>13000</v>
      </c>
      <c r="L33" s="47">
        <f>K33*2.87%</f>
        <v>373.1</v>
      </c>
      <c r="M33" s="47">
        <f>K33*7.1%</f>
        <v>922.99999999999989</v>
      </c>
      <c r="N33" s="50">
        <f>K33*1.3%</f>
        <v>169.00000000000003</v>
      </c>
      <c r="O33" s="47">
        <f>K33*3.04%</f>
        <v>395.2</v>
      </c>
      <c r="P33" s="47">
        <f>K33*7.09%</f>
        <v>921.7</v>
      </c>
      <c r="Q33" s="49"/>
      <c r="R33" s="53"/>
      <c r="S33" s="47">
        <f>SUM(L33:Q33)</f>
        <v>2782</v>
      </c>
      <c r="T33" s="47">
        <f>SUM(L33+O33)</f>
        <v>768.3</v>
      </c>
      <c r="U33" s="47">
        <f>SUM(S33:T33)</f>
        <v>3550.3</v>
      </c>
      <c r="V33" s="47">
        <f>K33-T33</f>
        <v>12231.7</v>
      </c>
    </row>
    <row r="34" spans="1:22" ht="16.5" x14ac:dyDescent="0.25">
      <c r="A34" s="24">
        <f>A33+1</f>
        <v>23</v>
      </c>
      <c r="B34" s="150" t="s">
        <v>695</v>
      </c>
      <c r="C34" s="132" t="s">
        <v>694</v>
      </c>
      <c r="D34" s="132" t="s">
        <v>693</v>
      </c>
      <c r="E34" s="133" t="s">
        <v>502</v>
      </c>
      <c r="F34" s="133" t="s">
        <v>46</v>
      </c>
      <c r="G34" s="20" t="s">
        <v>7</v>
      </c>
      <c r="H34" s="20" t="s">
        <v>13</v>
      </c>
      <c r="I34" s="120">
        <v>39832</v>
      </c>
      <c r="J34" s="18"/>
      <c r="K34" s="138">
        <v>8050</v>
      </c>
      <c r="L34" s="47">
        <f>K34*2.87%</f>
        <v>231.035</v>
      </c>
      <c r="M34" s="47">
        <f>K34*7.1%</f>
        <v>571.54999999999995</v>
      </c>
      <c r="N34" s="50">
        <f>K34*1.3%</f>
        <v>104.65</v>
      </c>
      <c r="O34" s="47">
        <f>K34*3.04%</f>
        <v>244.72</v>
      </c>
      <c r="P34" s="47">
        <f>K34*7.09%</f>
        <v>570.745</v>
      </c>
      <c r="Q34" s="54">
        <v>1190.1199999999999</v>
      </c>
      <c r="R34" s="48"/>
      <c r="S34" s="47">
        <f>SUM(L34:Q34)</f>
        <v>2912.8199999999997</v>
      </c>
      <c r="T34" s="47">
        <f>SUM(L34+O34)</f>
        <v>475.755</v>
      </c>
      <c r="U34" s="47">
        <f>SUM(S34:T34)</f>
        <v>3388.5749999999998</v>
      </c>
      <c r="V34" s="47">
        <f>K34-T34</f>
        <v>7574.2449999999999</v>
      </c>
    </row>
    <row r="35" spans="1:22" ht="16.5" x14ac:dyDescent="0.25">
      <c r="A35" s="24">
        <f>A34+1</f>
        <v>24</v>
      </c>
      <c r="B35" s="143" t="s">
        <v>692</v>
      </c>
      <c r="C35" s="142" t="s">
        <v>691</v>
      </c>
      <c r="D35" s="142" t="s">
        <v>690</v>
      </c>
      <c r="E35" s="142" t="s">
        <v>689</v>
      </c>
      <c r="F35" s="142" t="s">
        <v>69</v>
      </c>
      <c r="G35" s="20" t="s">
        <v>7</v>
      </c>
      <c r="H35" s="20" t="s">
        <v>13</v>
      </c>
      <c r="I35" s="112">
        <v>39845</v>
      </c>
      <c r="J35" s="18"/>
      <c r="K35" s="147">
        <v>5000</v>
      </c>
      <c r="L35" s="47">
        <f>K35*2.87%</f>
        <v>143.5</v>
      </c>
      <c r="M35" s="47">
        <f>K35*7.1%</f>
        <v>354.99999999999994</v>
      </c>
      <c r="N35" s="50">
        <f>K35*1.3%</f>
        <v>65</v>
      </c>
      <c r="O35" s="47">
        <f>K35*3.04%</f>
        <v>152</v>
      </c>
      <c r="P35" s="47">
        <f>K35*7.09%</f>
        <v>354.5</v>
      </c>
      <c r="Q35" s="49"/>
      <c r="R35" s="48"/>
      <c r="S35" s="47">
        <f>SUM(L35:Q35)</f>
        <v>1070</v>
      </c>
      <c r="T35" s="47">
        <f>SUM(L35+O35)</f>
        <v>295.5</v>
      </c>
      <c r="U35" s="47">
        <f>SUM(S35:T35)</f>
        <v>1365.5</v>
      </c>
      <c r="V35" s="47">
        <f>K35-T35</f>
        <v>4704.5</v>
      </c>
    </row>
    <row r="36" spans="1:22" ht="16.5" x14ac:dyDescent="0.25">
      <c r="A36" s="24">
        <f>A35+1</f>
        <v>25</v>
      </c>
      <c r="B36" s="143" t="s">
        <v>688</v>
      </c>
      <c r="C36" s="142" t="s">
        <v>687</v>
      </c>
      <c r="D36" s="142" t="s">
        <v>686</v>
      </c>
      <c r="E36" s="142" t="s">
        <v>685</v>
      </c>
      <c r="F36" s="142" t="s">
        <v>684</v>
      </c>
      <c r="G36" s="20" t="s">
        <v>7</v>
      </c>
      <c r="H36" s="20" t="s">
        <v>40</v>
      </c>
      <c r="I36" s="112">
        <v>39845</v>
      </c>
      <c r="J36" s="18"/>
      <c r="K36" s="138">
        <v>9600</v>
      </c>
      <c r="L36" s="47">
        <f>K36*2.87%</f>
        <v>275.52</v>
      </c>
      <c r="M36" s="47">
        <f>K36*7.1%</f>
        <v>681.59999999999991</v>
      </c>
      <c r="N36" s="50">
        <f>K36*1.3%</f>
        <v>124.80000000000001</v>
      </c>
      <c r="O36" s="47">
        <f>K36*3.04%</f>
        <v>291.83999999999997</v>
      </c>
      <c r="P36" s="47">
        <f>K36*7.09%</f>
        <v>680.6400000000001</v>
      </c>
      <c r="Q36" s="49"/>
      <c r="R36" s="48"/>
      <c r="S36" s="47">
        <f>SUM(L36:Q36)</f>
        <v>2054.3999999999996</v>
      </c>
      <c r="T36" s="47">
        <f>SUM(L36+O36)</f>
        <v>567.3599999999999</v>
      </c>
      <c r="U36" s="47">
        <f>SUM(S36:T36)</f>
        <v>2621.7599999999993</v>
      </c>
      <c r="V36" s="47">
        <f>K36-T36</f>
        <v>9032.64</v>
      </c>
    </row>
    <row r="37" spans="1:22" ht="16.5" x14ac:dyDescent="0.25">
      <c r="A37" s="24">
        <f>A36+1</f>
        <v>26</v>
      </c>
      <c r="B37" s="143" t="s">
        <v>683</v>
      </c>
      <c r="C37" s="142" t="s">
        <v>682</v>
      </c>
      <c r="D37" s="142" t="s">
        <v>681</v>
      </c>
      <c r="E37" s="142" t="s">
        <v>680</v>
      </c>
      <c r="F37" s="142" t="s">
        <v>679</v>
      </c>
      <c r="G37" s="20" t="s">
        <v>7</v>
      </c>
      <c r="H37" s="20" t="s">
        <v>63</v>
      </c>
      <c r="I37" s="112">
        <v>40028</v>
      </c>
      <c r="J37" s="18"/>
      <c r="K37" s="147">
        <v>8000</v>
      </c>
      <c r="L37" s="47">
        <f>K37*2.87%</f>
        <v>229.6</v>
      </c>
      <c r="M37" s="47">
        <f>K37*7.1%</f>
        <v>568</v>
      </c>
      <c r="N37" s="50">
        <f>K37*1.3%</f>
        <v>104.00000000000001</v>
      </c>
      <c r="O37" s="47">
        <f>K37*3.04%</f>
        <v>243.2</v>
      </c>
      <c r="P37" s="47">
        <f>K37*7.09%</f>
        <v>567.20000000000005</v>
      </c>
      <c r="Q37" s="49"/>
      <c r="R37" s="48"/>
      <c r="S37" s="47">
        <f>SUM(L37:Q37)</f>
        <v>1712</v>
      </c>
      <c r="T37" s="47">
        <f>SUM(L37+O37)</f>
        <v>472.79999999999995</v>
      </c>
      <c r="U37" s="47">
        <f>SUM(S37:T37)</f>
        <v>2184.8000000000002</v>
      </c>
      <c r="V37" s="47">
        <f>K37-T37</f>
        <v>7527.2</v>
      </c>
    </row>
    <row r="38" spans="1:22" ht="16.5" x14ac:dyDescent="0.25">
      <c r="A38" s="24">
        <f>A37+1</f>
        <v>27</v>
      </c>
      <c r="B38" s="143" t="s">
        <v>678</v>
      </c>
      <c r="C38" s="142" t="s">
        <v>677</v>
      </c>
      <c r="D38" s="142" t="s">
        <v>676</v>
      </c>
      <c r="E38" s="141" t="s">
        <v>675</v>
      </c>
      <c r="F38" s="142" t="s">
        <v>31</v>
      </c>
      <c r="G38" s="20" t="s">
        <v>7</v>
      </c>
      <c r="H38" s="20" t="s">
        <v>13</v>
      </c>
      <c r="I38" s="112">
        <v>40148</v>
      </c>
      <c r="J38" s="18"/>
      <c r="K38" s="147">
        <v>5000</v>
      </c>
      <c r="L38" s="47">
        <f>K38*2.87%</f>
        <v>143.5</v>
      </c>
      <c r="M38" s="47">
        <f>K38*7.1%</f>
        <v>354.99999999999994</v>
      </c>
      <c r="N38" s="50">
        <f>K38*1.3%</f>
        <v>65</v>
      </c>
      <c r="O38" s="47">
        <f>K38*3.04%</f>
        <v>152</v>
      </c>
      <c r="P38" s="47">
        <f>K38*7.09%</f>
        <v>354.5</v>
      </c>
      <c r="Q38" s="49"/>
      <c r="R38" s="48"/>
      <c r="S38" s="47">
        <f>SUM(L38:Q38)</f>
        <v>1070</v>
      </c>
      <c r="T38" s="47">
        <f>SUM(L38+O38)</f>
        <v>295.5</v>
      </c>
      <c r="U38" s="47">
        <f>SUM(S38:T38)</f>
        <v>1365.5</v>
      </c>
      <c r="V38" s="47">
        <f>K38-T38</f>
        <v>4704.5</v>
      </c>
    </row>
    <row r="39" spans="1:22" ht="16.5" x14ac:dyDescent="0.25">
      <c r="A39" s="24">
        <f>A38+1</f>
        <v>28</v>
      </c>
      <c r="B39" s="143" t="s">
        <v>674</v>
      </c>
      <c r="C39" s="149" t="s">
        <v>673</v>
      </c>
      <c r="D39" s="149" t="s">
        <v>672</v>
      </c>
      <c r="E39" s="149" t="s">
        <v>671</v>
      </c>
      <c r="F39" s="142" t="s">
        <v>8</v>
      </c>
      <c r="G39" s="20" t="s">
        <v>7</v>
      </c>
      <c r="H39" s="20" t="s">
        <v>13</v>
      </c>
      <c r="I39" s="112">
        <v>40210</v>
      </c>
      <c r="J39" s="18"/>
      <c r="K39" s="147">
        <v>8000</v>
      </c>
      <c r="L39" s="47">
        <f>K39*2.87%</f>
        <v>229.6</v>
      </c>
      <c r="M39" s="47">
        <f>K39*7.1%</f>
        <v>568</v>
      </c>
      <c r="N39" s="50">
        <f>K39*1.3%</f>
        <v>104.00000000000001</v>
      </c>
      <c r="O39" s="47">
        <f>K39*3.04%</f>
        <v>243.2</v>
      </c>
      <c r="P39" s="47">
        <f>K39*7.09%</f>
        <v>567.20000000000005</v>
      </c>
      <c r="Q39" s="49"/>
      <c r="R39" s="48"/>
      <c r="S39" s="47">
        <f>SUM(L39:Q39)</f>
        <v>1712</v>
      </c>
      <c r="T39" s="47">
        <f>SUM(L39+O39)</f>
        <v>472.79999999999995</v>
      </c>
      <c r="U39" s="47">
        <f>SUM(S39:T39)</f>
        <v>2184.8000000000002</v>
      </c>
      <c r="V39" s="47">
        <f>K39-T39</f>
        <v>7527.2</v>
      </c>
    </row>
    <row r="40" spans="1:22" ht="16.5" x14ac:dyDescent="0.25">
      <c r="A40" s="24">
        <f>A39+1</f>
        <v>29</v>
      </c>
      <c r="B40" s="143" t="s">
        <v>670</v>
      </c>
      <c r="C40" s="142" t="s">
        <v>669</v>
      </c>
      <c r="D40" s="142" t="s">
        <v>668</v>
      </c>
      <c r="E40" s="142" t="s">
        <v>667</v>
      </c>
      <c r="F40" s="142" t="s">
        <v>666</v>
      </c>
      <c r="G40" s="20" t="s">
        <v>7</v>
      </c>
      <c r="H40" s="20" t="s">
        <v>40</v>
      </c>
      <c r="I40" s="112">
        <v>40422</v>
      </c>
      <c r="J40" s="18"/>
      <c r="K40" s="147">
        <v>6000</v>
      </c>
      <c r="L40" s="47">
        <f>K40*2.87%</f>
        <v>172.2</v>
      </c>
      <c r="M40" s="47">
        <f>K40*7.1%</f>
        <v>425.99999999999994</v>
      </c>
      <c r="N40" s="50">
        <f>K40*1.3%</f>
        <v>78</v>
      </c>
      <c r="O40" s="47">
        <f>K40*3.04%</f>
        <v>182.4</v>
      </c>
      <c r="P40" s="47">
        <f>K40*7.09%</f>
        <v>425.40000000000003</v>
      </c>
      <c r="Q40" s="49"/>
      <c r="R40" s="48"/>
      <c r="S40" s="47">
        <f>SUM(L40:Q40)</f>
        <v>1284</v>
      </c>
      <c r="T40" s="47">
        <f>SUM(L40+O40)</f>
        <v>354.6</v>
      </c>
      <c r="U40" s="47">
        <f>SUM(S40:T40)</f>
        <v>1638.6</v>
      </c>
      <c r="V40" s="47">
        <f>K40-T40</f>
        <v>5645.4</v>
      </c>
    </row>
    <row r="41" spans="1:22" ht="16.5" x14ac:dyDescent="0.25">
      <c r="A41" s="24">
        <f>A40+1</f>
        <v>30</v>
      </c>
      <c r="B41" s="143" t="s">
        <v>665</v>
      </c>
      <c r="C41" s="142" t="s">
        <v>664</v>
      </c>
      <c r="D41" s="142" t="s">
        <v>663</v>
      </c>
      <c r="E41" s="142" t="s">
        <v>662</v>
      </c>
      <c r="F41" s="142" t="s">
        <v>31</v>
      </c>
      <c r="G41" s="20" t="s">
        <v>7</v>
      </c>
      <c r="H41" s="20" t="s">
        <v>13</v>
      </c>
      <c r="I41" s="112">
        <v>40603</v>
      </c>
      <c r="J41" s="18"/>
      <c r="K41" s="147">
        <v>5000</v>
      </c>
      <c r="L41" s="47">
        <f>K41*2.87%</f>
        <v>143.5</v>
      </c>
      <c r="M41" s="47">
        <f>K41*7.1%</f>
        <v>354.99999999999994</v>
      </c>
      <c r="N41" s="50">
        <f>K41*1.3%</f>
        <v>65</v>
      </c>
      <c r="O41" s="47">
        <f>K41*3.04%</f>
        <v>152</v>
      </c>
      <c r="P41" s="47">
        <f>K41*7.09%</f>
        <v>354.5</v>
      </c>
      <c r="Q41" s="49"/>
      <c r="R41" s="48"/>
      <c r="S41" s="47">
        <f>SUM(L41:Q41)</f>
        <v>1070</v>
      </c>
      <c r="T41" s="47">
        <f>SUM(L41+O41)</f>
        <v>295.5</v>
      </c>
      <c r="U41" s="47">
        <f>SUM(S41:T41)</f>
        <v>1365.5</v>
      </c>
      <c r="V41" s="47">
        <f>K41-T41</f>
        <v>4704.5</v>
      </c>
    </row>
    <row r="42" spans="1:22" ht="16.5" x14ac:dyDescent="0.25">
      <c r="A42" s="24">
        <f>A41+1</f>
        <v>31</v>
      </c>
      <c r="B42" s="143" t="s">
        <v>661</v>
      </c>
      <c r="C42" s="142" t="s">
        <v>660</v>
      </c>
      <c r="D42" s="142" t="s">
        <v>659</v>
      </c>
      <c r="E42" s="142" t="s">
        <v>658</v>
      </c>
      <c r="F42" s="142" t="s">
        <v>657</v>
      </c>
      <c r="G42" s="20" t="s">
        <v>7</v>
      </c>
      <c r="H42" s="20" t="s">
        <v>151</v>
      </c>
      <c r="I42" s="112">
        <v>41187</v>
      </c>
      <c r="J42" s="18"/>
      <c r="K42" s="147">
        <v>13312</v>
      </c>
      <c r="L42" s="47">
        <f>K42*2.87%</f>
        <v>382.05439999999999</v>
      </c>
      <c r="M42" s="47">
        <f>K42*7.1%</f>
        <v>945.15199999999993</v>
      </c>
      <c r="N42" s="50">
        <f>K42*1.3%</f>
        <v>173.05600000000001</v>
      </c>
      <c r="O42" s="47">
        <f>K42*3.04%</f>
        <v>404.6848</v>
      </c>
      <c r="P42" s="47">
        <f>K42*7.09%</f>
        <v>943.82080000000008</v>
      </c>
      <c r="Q42" s="49"/>
      <c r="R42" s="48"/>
      <c r="S42" s="47">
        <f>SUM(L42:Q42)</f>
        <v>2848.768</v>
      </c>
      <c r="T42" s="47">
        <f>SUM(L42+O42)</f>
        <v>786.73919999999998</v>
      </c>
      <c r="U42" s="47">
        <f>SUM(S42:T42)</f>
        <v>3635.5072</v>
      </c>
      <c r="V42" s="47">
        <f>K42-T42</f>
        <v>12525.2608</v>
      </c>
    </row>
    <row r="43" spans="1:22" ht="16.5" x14ac:dyDescent="0.25">
      <c r="A43" s="24">
        <f>A42+1</f>
        <v>32</v>
      </c>
      <c r="B43" s="143" t="s">
        <v>656</v>
      </c>
      <c r="C43" s="142" t="s">
        <v>655</v>
      </c>
      <c r="D43" s="142" t="s">
        <v>654</v>
      </c>
      <c r="E43" s="142" t="s">
        <v>540</v>
      </c>
      <c r="F43" s="142" t="s">
        <v>46</v>
      </c>
      <c r="G43" s="20" t="s">
        <v>7</v>
      </c>
      <c r="H43" s="20" t="s">
        <v>13</v>
      </c>
      <c r="I43" s="112">
        <v>41000</v>
      </c>
      <c r="J43" s="18"/>
      <c r="K43" s="147">
        <v>5000</v>
      </c>
      <c r="L43" s="47">
        <f>K43*2.87%</f>
        <v>143.5</v>
      </c>
      <c r="M43" s="47">
        <f>K43*7.1%</f>
        <v>354.99999999999994</v>
      </c>
      <c r="N43" s="50">
        <f>K43*1.3%</f>
        <v>65</v>
      </c>
      <c r="O43" s="47">
        <f>K43*3.04%</f>
        <v>152</v>
      </c>
      <c r="P43" s="47">
        <f>K43*7.09%</f>
        <v>354.5</v>
      </c>
      <c r="Q43" s="49"/>
      <c r="R43" s="48"/>
      <c r="S43" s="47">
        <f>SUM(L43:Q43)</f>
        <v>1070</v>
      </c>
      <c r="T43" s="47">
        <f>SUM(L43+O43)</f>
        <v>295.5</v>
      </c>
      <c r="U43" s="47">
        <f>SUM(S43:T43)</f>
        <v>1365.5</v>
      </c>
      <c r="V43" s="47">
        <f>K43-T43</f>
        <v>4704.5</v>
      </c>
    </row>
    <row r="44" spans="1:22" ht="16.5" x14ac:dyDescent="0.25">
      <c r="A44" s="24">
        <f>A43+1</f>
        <v>33</v>
      </c>
      <c r="B44" s="143" t="s">
        <v>653</v>
      </c>
      <c r="C44" s="142" t="s">
        <v>652</v>
      </c>
      <c r="D44" s="142" t="s">
        <v>651</v>
      </c>
      <c r="E44" s="142" t="s">
        <v>439</v>
      </c>
      <c r="F44" s="142" t="s">
        <v>650</v>
      </c>
      <c r="G44" s="20" t="s">
        <v>7</v>
      </c>
      <c r="H44" s="20" t="s">
        <v>151</v>
      </c>
      <c r="I44" s="112">
        <v>41276</v>
      </c>
      <c r="J44" s="18"/>
      <c r="K44" s="147">
        <v>30000</v>
      </c>
      <c r="L44" s="47">
        <f>K44*2.87%</f>
        <v>861</v>
      </c>
      <c r="M44" s="47">
        <f>K44*7.1%</f>
        <v>2130</v>
      </c>
      <c r="N44" s="50">
        <f>K44*1.3%</f>
        <v>390.00000000000006</v>
      </c>
      <c r="O44" s="47">
        <f>K44*3.04%</f>
        <v>912</v>
      </c>
      <c r="P44" s="47">
        <f>K44*7.09%</f>
        <v>2127</v>
      </c>
      <c r="Q44" s="49"/>
      <c r="R44" s="48"/>
      <c r="S44" s="47">
        <f>SUM(L44:Q44)</f>
        <v>6420</v>
      </c>
      <c r="T44" s="47">
        <f>SUM(L44+O44)</f>
        <v>1773</v>
      </c>
      <c r="U44" s="47">
        <f>SUM(S44:T44)</f>
        <v>8193</v>
      </c>
      <c r="V44" s="47">
        <f>K44-T44</f>
        <v>28227</v>
      </c>
    </row>
    <row r="45" spans="1:22" ht="16.5" x14ac:dyDescent="0.25">
      <c r="A45" s="24">
        <f>A44+1</f>
        <v>34</v>
      </c>
      <c r="B45" s="143" t="s">
        <v>649</v>
      </c>
      <c r="C45" s="142" t="s">
        <v>648</v>
      </c>
      <c r="D45" s="142" t="s">
        <v>647</v>
      </c>
      <c r="E45" s="142" t="s">
        <v>646</v>
      </c>
      <c r="F45" s="142" t="s">
        <v>135</v>
      </c>
      <c r="G45" s="20" t="s">
        <v>7</v>
      </c>
      <c r="H45" s="20" t="s">
        <v>40</v>
      </c>
      <c r="I45" s="112">
        <v>42095</v>
      </c>
      <c r="J45" s="18"/>
      <c r="K45" s="147">
        <v>8000</v>
      </c>
      <c r="L45" s="47">
        <f>K45*2.87%</f>
        <v>229.6</v>
      </c>
      <c r="M45" s="47">
        <f>K45*7.1%</f>
        <v>568</v>
      </c>
      <c r="N45" s="50">
        <f>K45*1.3%</f>
        <v>104.00000000000001</v>
      </c>
      <c r="O45" s="47">
        <f>K45*3.04%</f>
        <v>243.2</v>
      </c>
      <c r="P45" s="47">
        <f>K45*7.09%</f>
        <v>567.20000000000005</v>
      </c>
      <c r="Q45" s="49"/>
      <c r="R45" s="48"/>
      <c r="S45" s="47">
        <f>SUM(L45:Q45)</f>
        <v>1712</v>
      </c>
      <c r="T45" s="47">
        <f>SUM(L45+O45)</f>
        <v>472.79999999999995</v>
      </c>
      <c r="U45" s="47">
        <f>SUM(S45:T45)</f>
        <v>2184.8000000000002</v>
      </c>
      <c r="V45" s="47">
        <f>K45-T45</f>
        <v>7527.2</v>
      </c>
    </row>
    <row r="46" spans="1:22" ht="16.5" x14ac:dyDescent="0.25">
      <c r="A46" s="24">
        <f>A45+1</f>
        <v>35</v>
      </c>
      <c r="B46" s="143" t="s">
        <v>645</v>
      </c>
      <c r="C46" s="142" t="s">
        <v>644</v>
      </c>
      <c r="D46" s="142" t="s">
        <v>643</v>
      </c>
      <c r="E46" s="142" t="s">
        <v>642</v>
      </c>
      <c r="F46" s="142" t="s">
        <v>46</v>
      </c>
      <c r="G46" s="20" t="s">
        <v>7</v>
      </c>
      <c r="H46" s="20" t="s">
        <v>13</v>
      </c>
      <c r="I46" s="112">
        <v>41883</v>
      </c>
      <c r="J46" s="18"/>
      <c r="K46" s="147">
        <v>5000</v>
      </c>
      <c r="L46" s="47">
        <f>K46*2.87%</f>
        <v>143.5</v>
      </c>
      <c r="M46" s="47">
        <f>K46*7.1%</f>
        <v>354.99999999999994</v>
      </c>
      <c r="N46" s="50">
        <f>K46*1.3%</f>
        <v>65</v>
      </c>
      <c r="O46" s="47">
        <f>K46*3.04%</f>
        <v>152</v>
      </c>
      <c r="P46" s="47">
        <f>K46*7.09%</f>
        <v>354.5</v>
      </c>
      <c r="Q46" s="49"/>
      <c r="R46" s="48"/>
      <c r="S46" s="47">
        <f>SUM(L46:Q46)</f>
        <v>1070</v>
      </c>
      <c r="T46" s="47">
        <f>SUM(L46+O46)</f>
        <v>295.5</v>
      </c>
      <c r="U46" s="47">
        <f>SUM(S46:T46)</f>
        <v>1365.5</v>
      </c>
      <c r="V46" s="47">
        <f>K46-T46</f>
        <v>4704.5</v>
      </c>
    </row>
    <row r="47" spans="1:22" ht="16.5" x14ac:dyDescent="0.25">
      <c r="A47" s="24">
        <f>A46+1</f>
        <v>36</v>
      </c>
      <c r="B47" s="143" t="s">
        <v>641</v>
      </c>
      <c r="C47" s="142" t="s">
        <v>640</v>
      </c>
      <c r="D47" s="142" t="s">
        <v>639</v>
      </c>
      <c r="E47" s="142" t="s">
        <v>638</v>
      </c>
      <c r="F47" s="142" t="s">
        <v>46</v>
      </c>
      <c r="G47" s="20" t="s">
        <v>7</v>
      </c>
      <c r="H47" s="20" t="s">
        <v>13</v>
      </c>
      <c r="I47" s="112">
        <v>41944</v>
      </c>
      <c r="J47" s="18"/>
      <c r="K47" s="147">
        <v>5000</v>
      </c>
      <c r="L47" s="47">
        <f>K47*2.87%</f>
        <v>143.5</v>
      </c>
      <c r="M47" s="47">
        <f>K47*7.1%</f>
        <v>354.99999999999994</v>
      </c>
      <c r="N47" s="50">
        <f>K47*1.3%</f>
        <v>65</v>
      </c>
      <c r="O47" s="47">
        <f>K47*3.04%</f>
        <v>152</v>
      </c>
      <c r="P47" s="47">
        <f>K47*7.09%</f>
        <v>354.5</v>
      </c>
      <c r="Q47" s="49"/>
      <c r="R47" s="48"/>
      <c r="S47" s="47">
        <f>SUM(L47:Q47)</f>
        <v>1070</v>
      </c>
      <c r="T47" s="47">
        <f>SUM(L47+O47)</f>
        <v>295.5</v>
      </c>
      <c r="U47" s="47">
        <f>SUM(S47:T47)</f>
        <v>1365.5</v>
      </c>
      <c r="V47" s="47">
        <f>K47-T47</f>
        <v>4704.5</v>
      </c>
    </row>
    <row r="48" spans="1:22" ht="16.5" x14ac:dyDescent="0.25">
      <c r="A48" s="24">
        <f>A47+1</f>
        <v>37</v>
      </c>
      <c r="B48" s="143" t="s">
        <v>637</v>
      </c>
      <c r="C48" s="142" t="s">
        <v>636</v>
      </c>
      <c r="D48" s="142" t="s">
        <v>635</v>
      </c>
      <c r="E48" s="142" t="s">
        <v>634</v>
      </c>
      <c r="F48" s="142" t="s">
        <v>46</v>
      </c>
      <c r="G48" s="20" t="s">
        <v>7</v>
      </c>
      <c r="H48" s="20" t="s">
        <v>13</v>
      </c>
      <c r="I48" s="112">
        <v>42125</v>
      </c>
      <c r="J48" s="18"/>
      <c r="K48" s="147">
        <v>5000</v>
      </c>
      <c r="L48" s="47">
        <f>K48*2.87%</f>
        <v>143.5</v>
      </c>
      <c r="M48" s="47">
        <f>K48*7.1%</f>
        <v>354.99999999999994</v>
      </c>
      <c r="N48" s="50">
        <f>K48*1.3%</f>
        <v>65</v>
      </c>
      <c r="O48" s="47">
        <f>K48*3.04%</f>
        <v>152</v>
      </c>
      <c r="P48" s="47">
        <f>K48*7.09%</f>
        <v>354.5</v>
      </c>
      <c r="Q48" s="49"/>
      <c r="R48" s="48"/>
      <c r="S48" s="47">
        <f>SUM(L48:Q48)</f>
        <v>1070</v>
      </c>
      <c r="T48" s="47">
        <f>SUM(L48+O48)</f>
        <v>295.5</v>
      </c>
      <c r="U48" s="47">
        <f>SUM(S48:T48)</f>
        <v>1365.5</v>
      </c>
      <c r="V48" s="47">
        <f>K48-T48</f>
        <v>4704.5</v>
      </c>
    </row>
    <row r="49" spans="1:22" ht="16.5" x14ac:dyDescent="0.25">
      <c r="A49" s="24">
        <f>A48+1</f>
        <v>38</v>
      </c>
      <c r="B49" s="143" t="s">
        <v>633</v>
      </c>
      <c r="C49" s="142" t="s">
        <v>632</v>
      </c>
      <c r="D49" s="142" t="s">
        <v>631</v>
      </c>
      <c r="E49" s="142" t="s">
        <v>630</v>
      </c>
      <c r="F49" s="142" t="s">
        <v>46</v>
      </c>
      <c r="G49" s="20" t="s">
        <v>7</v>
      </c>
      <c r="H49" s="20" t="s">
        <v>13</v>
      </c>
      <c r="I49" s="112">
        <v>42156</v>
      </c>
      <c r="J49" s="18"/>
      <c r="K49" s="147">
        <v>5000</v>
      </c>
      <c r="L49" s="47">
        <f>K49*2.87%</f>
        <v>143.5</v>
      </c>
      <c r="M49" s="47">
        <f>K49*7.1%</f>
        <v>354.99999999999994</v>
      </c>
      <c r="N49" s="50">
        <f>K49*1.3%</f>
        <v>65</v>
      </c>
      <c r="O49" s="47">
        <f>K49*3.04%</f>
        <v>152</v>
      </c>
      <c r="P49" s="47">
        <f>K49*7.09%</f>
        <v>354.5</v>
      </c>
      <c r="Q49" s="49"/>
      <c r="R49" s="48"/>
      <c r="S49" s="47">
        <f>SUM(L49:Q49)</f>
        <v>1070</v>
      </c>
      <c r="T49" s="47">
        <f>SUM(L49+O49)</f>
        <v>295.5</v>
      </c>
      <c r="U49" s="47">
        <f>SUM(S49:T49)</f>
        <v>1365.5</v>
      </c>
      <c r="V49" s="47">
        <f>K49-T49</f>
        <v>4704.5</v>
      </c>
    </row>
    <row r="50" spans="1:22" ht="16.5" x14ac:dyDescent="0.25">
      <c r="A50" s="24">
        <f>A49+1</f>
        <v>39</v>
      </c>
      <c r="B50" s="143" t="s">
        <v>629</v>
      </c>
      <c r="C50" s="149" t="s">
        <v>628</v>
      </c>
      <c r="D50" s="142" t="s">
        <v>627</v>
      </c>
      <c r="E50" s="142" t="s">
        <v>626</v>
      </c>
      <c r="F50" s="142" t="s">
        <v>69</v>
      </c>
      <c r="G50" s="20" t="s">
        <v>7</v>
      </c>
      <c r="H50" s="20" t="s">
        <v>13</v>
      </c>
      <c r="I50" s="112">
        <v>42402</v>
      </c>
      <c r="J50" s="18"/>
      <c r="K50" s="147">
        <v>5000</v>
      </c>
      <c r="L50" s="47">
        <f>K50*2.87%</f>
        <v>143.5</v>
      </c>
      <c r="M50" s="47">
        <f>K50*7.1%</f>
        <v>354.99999999999994</v>
      </c>
      <c r="N50" s="50">
        <f>K50*1.3%</f>
        <v>65</v>
      </c>
      <c r="O50" s="47">
        <f>K50*3.04%</f>
        <v>152</v>
      </c>
      <c r="P50" s="47">
        <f>K50*7.09%</f>
        <v>354.5</v>
      </c>
      <c r="Q50" s="49"/>
      <c r="R50" s="48"/>
      <c r="S50" s="47">
        <f>SUM(L50:Q50)</f>
        <v>1070</v>
      </c>
      <c r="T50" s="47">
        <f>SUM(L50+O50)</f>
        <v>295.5</v>
      </c>
      <c r="U50" s="47">
        <f>SUM(S50:T50)</f>
        <v>1365.5</v>
      </c>
      <c r="V50" s="47">
        <f>K50-T50</f>
        <v>4704.5</v>
      </c>
    </row>
    <row r="51" spans="1:22" ht="16.5" x14ac:dyDescent="0.25">
      <c r="A51" s="24">
        <f>A50+1</f>
        <v>40</v>
      </c>
      <c r="B51" s="143" t="s">
        <v>625</v>
      </c>
      <c r="C51" s="142" t="s">
        <v>624</v>
      </c>
      <c r="D51" s="142" t="s">
        <v>623</v>
      </c>
      <c r="E51" s="142" t="s">
        <v>622</v>
      </c>
      <c r="F51" s="142" t="s">
        <v>41</v>
      </c>
      <c r="G51" s="20" t="s">
        <v>7</v>
      </c>
      <c r="H51" s="20" t="s">
        <v>40</v>
      </c>
      <c r="I51" s="112">
        <v>42370</v>
      </c>
      <c r="J51" s="18"/>
      <c r="K51" s="147">
        <v>8000</v>
      </c>
      <c r="L51" s="47">
        <f>K51*2.87%</f>
        <v>229.6</v>
      </c>
      <c r="M51" s="47">
        <f>K51*7.1%</f>
        <v>568</v>
      </c>
      <c r="N51" s="50">
        <f>K51*1.3%</f>
        <v>104.00000000000001</v>
      </c>
      <c r="O51" s="47">
        <f>K51*3.04%</f>
        <v>243.2</v>
      </c>
      <c r="P51" s="47">
        <f>K51*7.09%</f>
        <v>567.20000000000005</v>
      </c>
      <c r="Q51" s="49"/>
      <c r="R51" s="48"/>
      <c r="S51" s="47">
        <f>SUM(L51:Q51)</f>
        <v>1712</v>
      </c>
      <c r="T51" s="47">
        <f>SUM(L51+O51)</f>
        <v>472.79999999999995</v>
      </c>
      <c r="U51" s="47">
        <f>SUM(S51:T51)</f>
        <v>2184.8000000000002</v>
      </c>
      <c r="V51" s="47">
        <f>K51-T51</f>
        <v>7527.2</v>
      </c>
    </row>
    <row r="52" spans="1:22" ht="16.5" x14ac:dyDescent="0.25">
      <c r="A52" s="24">
        <f>A51+1</f>
        <v>41</v>
      </c>
      <c r="B52" s="143" t="s">
        <v>621</v>
      </c>
      <c r="C52" s="142" t="s">
        <v>87</v>
      </c>
      <c r="D52" s="142" t="s">
        <v>620</v>
      </c>
      <c r="E52" s="142" t="s">
        <v>619</v>
      </c>
      <c r="F52" s="142" t="s">
        <v>46</v>
      </c>
      <c r="G52" s="20" t="s">
        <v>7</v>
      </c>
      <c r="H52" s="20" t="s">
        <v>13</v>
      </c>
      <c r="I52" s="112">
        <v>41730</v>
      </c>
      <c r="J52" s="18"/>
      <c r="K52" s="147">
        <v>5000</v>
      </c>
      <c r="L52" s="47">
        <f>K52*2.87%</f>
        <v>143.5</v>
      </c>
      <c r="M52" s="47">
        <f>K52*7.1%</f>
        <v>354.99999999999994</v>
      </c>
      <c r="N52" s="50">
        <f>K52*1.3%</f>
        <v>65</v>
      </c>
      <c r="O52" s="47">
        <f>K52*3.04%</f>
        <v>152</v>
      </c>
      <c r="P52" s="47">
        <f>K52*7.09%</f>
        <v>354.5</v>
      </c>
      <c r="Q52" s="49"/>
      <c r="R52" s="48"/>
      <c r="S52" s="47">
        <f>SUM(L52:Q52)</f>
        <v>1070</v>
      </c>
      <c r="T52" s="47">
        <f>SUM(L52+O52)</f>
        <v>295.5</v>
      </c>
      <c r="U52" s="47">
        <f>SUM(S52:T52)</f>
        <v>1365.5</v>
      </c>
      <c r="V52" s="47">
        <f>K52-T52</f>
        <v>4704.5</v>
      </c>
    </row>
    <row r="53" spans="1:22" ht="16.5" x14ac:dyDescent="0.25">
      <c r="A53" s="24">
        <f>A52+1</f>
        <v>42</v>
      </c>
      <c r="B53" s="143" t="s">
        <v>618</v>
      </c>
      <c r="C53" s="142" t="s">
        <v>617</v>
      </c>
      <c r="D53" s="142" t="s">
        <v>616</v>
      </c>
      <c r="E53" s="142" t="s">
        <v>615</v>
      </c>
      <c r="F53" s="142" t="s">
        <v>46</v>
      </c>
      <c r="G53" s="20" t="s">
        <v>7</v>
      </c>
      <c r="H53" s="20" t="s">
        <v>13</v>
      </c>
      <c r="I53" s="112">
        <v>41645</v>
      </c>
      <c r="J53" s="18"/>
      <c r="K53" s="147">
        <v>5000</v>
      </c>
      <c r="L53" s="47">
        <f>K53*2.87%</f>
        <v>143.5</v>
      </c>
      <c r="M53" s="47">
        <f>K53*7.1%</f>
        <v>354.99999999999994</v>
      </c>
      <c r="N53" s="50">
        <f>K53*1.3%</f>
        <v>65</v>
      </c>
      <c r="O53" s="47">
        <f>K53*3.04%</f>
        <v>152</v>
      </c>
      <c r="P53" s="47">
        <f>K53*7.09%</f>
        <v>354.5</v>
      </c>
      <c r="Q53" s="49"/>
      <c r="R53" s="48"/>
      <c r="S53" s="47">
        <f>SUM(L53:Q53)</f>
        <v>1070</v>
      </c>
      <c r="T53" s="47">
        <f>SUM(L53+O53)</f>
        <v>295.5</v>
      </c>
      <c r="U53" s="47">
        <f>SUM(S53:T53)</f>
        <v>1365.5</v>
      </c>
      <c r="V53" s="47">
        <f>K53-T53</f>
        <v>4704.5</v>
      </c>
    </row>
    <row r="54" spans="1:22" ht="16.5" x14ac:dyDescent="0.25">
      <c r="A54" s="24">
        <f>A53+1</f>
        <v>43</v>
      </c>
      <c r="B54" s="143" t="s">
        <v>614</v>
      </c>
      <c r="C54" s="142" t="s">
        <v>613</v>
      </c>
      <c r="D54" s="142" t="s">
        <v>612</v>
      </c>
      <c r="E54" s="142" t="s">
        <v>608</v>
      </c>
      <c r="F54" s="142" t="s">
        <v>69</v>
      </c>
      <c r="G54" s="20" t="s">
        <v>7</v>
      </c>
      <c r="H54" s="20" t="s">
        <v>13</v>
      </c>
      <c r="I54" s="112">
        <v>42552</v>
      </c>
      <c r="J54" s="18"/>
      <c r="K54" s="138">
        <v>5000</v>
      </c>
      <c r="L54" s="47">
        <f>K54*2.87%</f>
        <v>143.5</v>
      </c>
      <c r="M54" s="47">
        <f>K54*7.1%</f>
        <v>354.99999999999994</v>
      </c>
      <c r="N54" s="50">
        <f>K54*1.3%</f>
        <v>65</v>
      </c>
      <c r="O54" s="47">
        <f>K54*3.04%</f>
        <v>152</v>
      </c>
      <c r="P54" s="47">
        <f>K54*7.09%</f>
        <v>354.5</v>
      </c>
      <c r="Q54" s="49"/>
      <c r="R54" s="48"/>
      <c r="S54" s="47">
        <f>SUM(L54:Q54)</f>
        <v>1070</v>
      </c>
      <c r="T54" s="47">
        <f>SUM(L54+O54)</f>
        <v>295.5</v>
      </c>
      <c r="U54" s="47">
        <f>SUM(S54:T54)</f>
        <v>1365.5</v>
      </c>
      <c r="V54" s="47">
        <f>K54-T54</f>
        <v>4704.5</v>
      </c>
    </row>
    <row r="55" spans="1:22" ht="16.5" x14ac:dyDescent="0.25">
      <c r="A55" s="24">
        <f>A54+1</f>
        <v>44</v>
      </c>
      <c r="B55" s="143" t="s">
        <v>611</v>
      </c>
      <c r="C55" s="142" t="s">
        <v>610</v>
      </c>
      <c r="D55" s="142" t="s">
        <v>609</v>
      </c>
      <c r="E55" s="142" t="s">
        <v>608</v>
      </c>
      <c r="F55" s="142" t="s">
        <v>46</v>
      </c>
      <c r="G55" s="20" t="s">
        <v>7</v>
      </c>
      <c r="H55" s="20" t="s">
        <v>13</v>
      </c>
      <c r="I55" s="112">
        <v>42552</v>
      </c>
      <c r="J55" s="18"/>
      <c r="K55" s="138">
        <v>5000</v>
      </c>
      <c r="L55" s="47">
        <f>K55*2.87%</f>
        <v>143.5</v>
      </c>
      <c r="M55" s="47">
        <f>K55*7.1%</f>
        <v>354.99999999999994</v>
      </c>
      <c r="N55" s="50">
        <f>K55*1.3%</f>
        <v>65</v>
      </c>
      <c r="O55" s="47">
        <f>K55*3.04%</f>
        <v>152</v>
      </c>
      <c r="P55" s="47">
        <f>K55*7.09%</f>
        <v>354.5</v>
      </c>
      <c r="Q55" s="49"/>
      <c r="R55" s="48"/>
      <c r="S55" s="47">
        <f>SUM(L55:Q55)</f>
        <v>1070</v>
      </c>
      <c r="T55" s="47">
        <f>SUM(L55+O55)</f>
        <v>295.5</v>
      </c>
      <c r="U55" s="47">
        <f>SUM(S55:T55)</f>
        <v>1365.5</v>
      </c>
      <c r="V55" s="47">
        <f>K55-T55</f>
        <v>4704.5</v>
      </c>
    </row>
    <row r="56" spans="1:22" ht="16.5" x14ac:dyDescent="0.25">
      <c r="A56" s="24">
        <f>A55+1</f>
        <v>45</v>
      </c>
      <c r="B56" s="143" t="s">
        <v>607</v>
      </c>
      <c r="C56" s="142" t="s">
        <v>606</v>
      </c>
      <c r="D56" s="142" t="s">
        <v>605</v>
      </c>
      <c r="E56" s="142" t="s">
        <v>604</v>
      </c>
      <c r="F56" s="142" t="s">
        <v>46</v>
      </c>
      <c r="G56" s="20" t="s">
        <v>7</v>
      </c>
      <c r="H56" s="20" t="s">
        <v>13</v>
      </c>
      <c r="I56" s="112">
        <v>42736</v>
      </c>
      <c r="J56" s="18"/>
      <c r="K56" s="138">
        <v>5000</v>
      </c>
      <c r="L56" s="47">
        <f>K56*2.87%</f>
        <v>143.5</v>
      </c>
      <c r="M56" s="47">
        <f>K56*7.1%</f>
        <v>354.99999999999994</v>
      </c>
      <c r="N56" s="50">
        <f>K56*1.3%</f>
        <v>65</v>
      </c>
      <c r="O56" s="47">
        <f>K56*3.04%</f>
        <v>152</v>
      </c>
      <c r="P56" s="47">
        <f>K56*7.09%</f>
        <v>354.5</v>
      </c>
      <c r="Q56" s="49"/>
      <c r="R56" s="48"/>
      <c r="S56" s="47">
        <f>SUM(L56:Q56)</f>
        <v>1070</v>
      </c>
      <c r="T56" s="47">
        <f>SUM(L56+O56)</f>
        <v>295.5</v>
      </c>
      <c r="U56" s="47">
        <f>SUM(S56:T56)</f>
        <v>1365.5</v>
      </c>
      <c r="V56" s="47">
        <f>K56-T56</f>
        <v>4704.5</v>
      </c>
    </row>
    <row r="57" spans="1:22" ht="16.5" x14ac:dyDescent="0.25">
      <c r="A57" s="24">
        <f>A56+1</f>
        <v>46</v>
      </c>
      <c r="B57" s="121" t="s">
        <v>603</v>
      </c>
      <c r="C57" s="141" t="s">
        <v>602</v>
      </c>
      <c r="D57" s="141" t="s">
        <v>276</v>
      </c>
      <c r="E57" s="148" t="s">
        <v>601</v>
      </c>
      <c r="F57" s="123" t="s">
        <v>69</v>
      </c>
      <c r="G57" s="20" t="s">
        <v>7</v>
      </c>
      <c r="H57" s="20" t="s">
        <v>13</v>
      </c>
      <c r="I57" s="110">
        <v>42917</v>
      </c>
      <c r="J57" s="18"/>
      <c r="K57" s="138">
        <v>5000</v>
      </c>
      <c r="L57" s="47">
        <f>K57*2.87%</f>
        <v>143.5</v>
      </c>
      <c r="M57" s="47">
        <f>K57*7.1%</f>
        <v>354.99999999999994</v>
      </c>
      <c r="N57" s="50">
        <f>K57*1.3%</f>
        <v>65</v>
      </c>
      <c r="O57" s="47">
        <f>K57*3.04%</f>
        <v>152</v>
      </c>
      <c r="P57" s="47">
        <f>K57*7.09%</f>
        <v>354.5</v>
      </c>
      <c r="Q57" s="49"/>
      <c r="R57" s="48"/>
      <c r="S57" s="47">
        <f>SUM(L57:Q57)</f>
        <v>1070</v>
      </c>
      <c r="T57" s="47">
        <f>SUM(L57+O57)</f>
        <v>295.5</v>
      </c>
      <c r="U57" s="47">
        <f>SUM(S57:T57)</f>
        <v>1365.5</v>
      </c>
      <c r="V57" s="47">
        <f>K57-T57</f>
        <v>4704.5</v>
      </c>
    </row>
    <row r="58" spans="1:22" ht="16.5" x14ac:dyDescent="0.25">
      <c r="A58" s="24">
        <f>A57+1</f>
        <v>47</v>
      </c>
      <c r="B58" s="134" t="s">
        <v>600</v>
      </c>
      <c r="C58" s="136" t="s">
        <v>599</v>
      </c>
      <c r="D58" s="136" t="s">
        <v>598</v>
      </c>
      <c r="E58" s="75" t="s">
        <v>597</v>
      </c>
      <c r="F58" s="75" t="s">
        <v>102</v>
      </c>
      <c r="G58" s="20" t="s">
        <v>7</v>
      </c>
      <c r="H58" s="20" t="s">
        <v>13</v>
      </c>
      <c r="I58" s="76">
        <v>43191</v>
      </c>
      <c r="J58" s="18"/>
      <c r="K58" s="144">
        <v>6000</v>
      </c>
      <c r="L58" s="47">
        <f>K58*2.87%</f>
        <v>172.2</v>
      </c>
      <c r="M58" s="47">
        <f>K58*7.1%</f>
        <v>425.99999999999994</v>
      </c>
      <c r="N58" s="50">
        <f>K58*1.3%</f>
        <v>78</v>
      </c>
      <c r="O58" s="47">
        <f>K58*3.04%</f>
        <v>182.4</v>
      </c>
      <c r="P58" s="47">
        <f>K58*7.09%</f>
        <v>425.40000000000003</v>
      </c>
      <c r="Q58" s="49"/>
      <c r="R58" s="48"/>
      <c r="S58" s="47">
        <f>SUM(L58:Q58)</f>
        <v>1284</v>
      </c>
      <c r="T58" s="47">
        <f>SUM(L58+O58)</f>
        <v>354.6</v>
      </c>
      <c r="U58" s="47">
        <f>SUM(S58:T58)</f>
        <v>1638.6</v>
      </c>
      <c r="V58" s="47">
        <f>K58-T58</f>
        <v>5645.4</v>
      </c>
    </row>
    <row r="59" spans="1:22" ht="16.5" x14ac:dyDescent="0.25">
      <c r="A59" s="24">
        <f>A58+1</f>
        <v>48</v>
      </c>
      <c r="B59" s="134" t="s">
        <v>596</v>
      </c>
      <c r="C59" s="136" t="s">
        <v>595</v>
      </c>
      <c r="D59" s="136" t="s">
        <v>594</v>
      </c>
      <c r="E59" s="75" t="s">
        <v>593</v>
      </c>
      <c r="F59" s="75" t="s">
        <v>592</v>
      </c>
      <c r="G59" s="20" t="s">
        <v>7</v>
      </c>
      <c r="H59" s="20" t="s">
        <v>63</v>
      </c>
      <c r="I59" s="76">
        <v>43191</v>
      </c>
      <c r="J59" s="18"/>
      <c r="K59" s="144">
        <v>5000</v>
      </c>
      <c r="L59" s="47">
        <f>K59*2.87%</f>
        <v>143.5</v>
      </c>
      <c r="M59" s="47">
        <f>K59*7.1%</f>
        <v>354.99999999999994</v>
      </c>
      <c r="N59" s="50">
        <f>K59*1.3%</f>
        <v>65</v>
      </c>
      <c r="O59" s="47">
        <f>K59*3.04%</f>
        <v>152</v>
      </c>
      <c r="P59" s="47">
        <f>K59*7.09%</f>
        <v>354.5</v>
      </c>
      <c r="Q59" s="49"/>
      <c r="R59" s="48"/>
      <c r="S59" s="47">
        <f>SUM(L59:Q59)</f>
        <v>1070</v>
      </c>
      <c r="T59" s="47">
        <f>SUM(L59+O59)</f>
        <v>295.5</v>
      </c>
      <c r="U59" s="47">
        <f>SUM(S59:T59)</f>
        <v>1365.5</v>
      </c>
      <c r="V59" s="47">
        <f>K59-T59</f>
        <v>4704.5</v>
      </c>
    </row>
    <row r="60" spans="1:22" ht="22.5" x14ac:dyDescent="0.25">
      <c r="A60" s="24">
        <f>A59+1</f>
        <v>49</v>
      </c>
      <c r="B60" s="146" t="s">
        <v>591</v>
      </c>
      <c r="C60" s="145" t="s">
        <v>590</v>
      </c>
      <c r="D60" s="145" t="s">
        <v>589</v>
      </c>
      <c r="E60" s="145" t="s">
        <v>588</v>
      </c>
      <c r="F60" s="123" t="s">
        <v>580</v>
      </c>
      <c r="G60" s="20" t="s">
        <v>7</v>
      </c>
      <c r="H60" s="20" t="s">
        <v>151</v>
      </c>
      <c r="I60" s="110">
        <v>43604</v>
      </c>
      <c r="J60" s="18"/>
      <c r="K60" s="147">
        <v>30000</v>
      </c>
      <c r="L60" s="47">
        <f>K60*2.87%</f>
        <v>861</v>
      </c>
      <c r="M60" s="47">
        <f>K60*7.1%</f>
        <v>2130</v>
      </c>
      <c r="N60" s="50">
        <f>K60*1.3%</f>
        <v>390.00000000000006</v>
      </c>
      <c r="O60" s="47">
        <f>K60*3.04%</f>
        <v>912</v>
      </c>
      <c r="P60" s="47">
        <f>K60*7.09%</f>
        <v>2127</v>
      </c>
      <c r="Q60" s="49"/>
      <c r="R60" s="48"/>
      <c r="S60" s="47">
        <f>SUM(L60:Q60)</f>
        <v>6420</v>
      </c>
      <c r="T60" s="47">
        <f>SUM(L60+O60)</f>
        <v>1773</v>
      </c>
      <c r="U60" s="47">
        <f>SUM(S60:T60)</f>
        <v>8193</v>
      </c>
      <c r="V60" s="47">
        <f>K60-T60</f>
        <v>28227</v>
      </c>
    </row>
    <row r="61" spans="1:22" ht="16.5" x14ac:dyDescent="0.25">
      <c r="A61" s="24">
        <f>A60+1</f>
        <v>50</v>
      </c>
      <c r="B61" s="146" t="s">
        <v>587</v>
      </c>
      <c r="C61" s="145" t="s">
        <v>586</v>
      </c>
      <c r="D61" s="145" t="s">
        <v>585</v>
      </c>
      <c r="E61" s="145" t="s">
        <v>584</v>
      </c>
      <c r="F61" s="145" t="s">
        <v>8</v>
      </c>
      <c r="G61" s="20" t="s">
        <v>7</v>
      </c>
      <c r="H61" s="20" t="s">
        <v>13</v>
      </c>
      <c r="I61" s="121">
        <v>43282</v>
      </c>
      <c r="J61" s="18"/>
      <c r="K61" s="144">
        <v>5000</v>
      </c>
      <c r="L61" s="47">
        <f>K61*2.87%</f>
        <v>143.5</v>
      </c>
      <c r="M61" s="47">
        <f>K61*7.1%</f>
        <v>354.99999999999994</v>
      </c>
      <c r="N61" s="50">
        <f>K61*1.3%</f>
        <v>65</v>
      </c>
      <c r="O61" s="47">
        <f>K61*3.04%</f>
        <v>152</v>
      </c>
      <c r="P61" s="47">
        <f>K61*7.09%</f>
        <v>354.5</v>
      </c>
      <c r="Q61" s="49"/>
      <c r="R61" s="48"/>
      <c r="S61" s="47">
        <f>SUM(L61:Q61)</f>
        <v>1070</v>
      </c>
      <c r="T61" s="47">
        <f>SUM(L61+O61)</f>
        <v>295.5</v>
      </c>
      <c r="U61" s="47">
        <f>SUM(S61:T61)</f>
        <v>1365.5</v>
      </c>
      <c r="V61" s="47">
        <f>K61-T61</f>
        <v>4704.5</v>
      </c>
    </row>
    <row r="62" spans="1:22" ht="16.5" x14ac:dyDescent="0.25">
      <c r="A62" s="24">
        <f>A61+1</f>
        <v>51</v>
      </c>
      <c r="B62" s="143" t="s">
        <v>583</v>
      </c>
      <c r="C62" s="142" t="s">
        <v>582</v>
      </c>
      <c r="D62" s="141" t="s">
        <v>60</v>
      </c>
      <c r="E62" s="140" t="s">
        <v>581</v>
      </c>
      <c r="F62" s="139" t="s">
        <v>580</v>
      </c>
      <c r="G62" s="20" t="s">
        <v>7</v>
      </c>
      <c r="H62" s="20" t="s">
        <v>151</v>
      </c>
      <c r="I62" s="121">
        <v>43556</v>
      </c>
      <c r="J62" s="18"/>
      <c r="K62" s="138">
        <v>30000</v>
      </c>
      <c r="L62" s="47">
        <f>K62*2.87%</f>
        <v>861</v>
      </c>
      <c r="M62" s="47">
        <f>K62*7.1%</f>
        <v>2130</v>
      </c>
      <c r="N62" s="50">
        <f>K62*1.3%</f>
        <v>390.00000000000006</v>
      </c>
      <c r="O62" s="47">
        <f>K62*3.04%</f>
        <v>912</v>
      </c>
      <c r="P62" s="47">
        <f>K62*7.09%</f>
        <v>2127</v>
      </c>
      <c r="Q62" s="49"/>
      <c r="R62" s="48"/>
      <c r="S62" s="47">
        <f>SUM(L62:Q62)</f>
        <v>6420</v>
      </c>
      <c r="T62" s="47">
        <f>SUM(L62+O62)</f>
        <v>1773</v>
      </c>
      <c r="U62" s="47">
        <f>SUM(S62:T62)</f>
        <v>8193</v>
      </c>
      <c r="V62" s="47">
        <f>K62-T62</f>
        <v>28227</v>
      </c>
    </row>
    <row r="63" spans="1:22" ht="16.5" x14ac:dyDescent="0.25">
      <c r="A63" s="24">
        <f>A62+1</f>
        <v>52</v>
      </c>
      <c r="B63" s="121" t="s">
        <v>579</v>
      </c>
      <c r="C63" s="123" t="s">
        <v>54</v>
      </c>
      <c r="D63" s="123" t="s">
        <v>578</v>
      </c>
      <c r="E63" s="123" t="s">
        <v>577</v>
      </c>
      <c r="F63" s="123" t="s">
        <v>576</v>
      </c>
      <c r="G63" s="20" t="s">
        <v>7</v>
      </c>
      <c r="H63" s="20" t="s">
        <v>13</v>
      </c>
      <c r="I63" s="137">
        <v>43556</v>
      </c>
      <c r="J63" s="18"/>
      <c r="K63" s="95">
        <v>5000</v>
      </c>
      <c r="L63" s="47">
        <f>K63*2.87%</f>
        <v>143.5</v>
      </c>
      <c r="M63" s="47">
        <f>K63*7.1%</f>
        <v>354.99999999999994</v>
      </c>
      <c r="N63" s="50">
        <f>K63*1.3%</f>
        <v>65</v>
      </c>
      <c r="O63" s="47">
        <f>K63*3.04%</f>
        <v>152</v>
      </c>
      <c r="P63" s="47">
        <f>K63*7.09%</f>
        <v>354.5</v>
      </c>
      <c r="Q63" s="49"/>
      <c r="R63" s="48"/>
      <c r="S63" s="47">
        <f>SUM(L63:Q63)</f>
        <v>1070</v>
      </c>
      <c r="T63" s="47">
        <f>SUM(L63+O63)</f>
        <v>295.5</v>
      </c>
      <c r="U63" s="47">
        <f>SUM(S63:T63)</f>
        <v>1365.5</v>
      </c>
      <c r="V63" s="47">
        <f>K63-T63</f>
        <v>4704.5</v>
      </c>
    </row>
    <row r="64" spans="1:22" ht="16.5" x14ac:dyDescent="0.25">
      <c r="A64" s="24">
        <f>A63+1</f>
        <v>53</v>
      </c>
      <c r="B64" s="121" t="s">
        <v>575</v>
      </c>
      <c r="C64" s="123" t="s">
        <v>574</v>
      </c>
      <c r="D64" s="123" t="s">
        <v>573</v>
      </c>
      <c r="E64" s="123" t="s">
        <v>572</v>
      </c>
      <c r="F64" s="123" t="s">
        <v>69</v>
      </c>
      <c r="G64" s="20" t="s">
        <v>7</v>
      </c>
      <c r="H64" s="20" t="s">
        <v>13</v>
      </c>
      <c r="I64" s="137">
        <v>43708</v>
      </c>
      <c r="J64" s="18"/>
      <c r="K64" s="95">
        <v>6500</v>
      </c>
      <c r="L64" s="47">
        <f>K64*2.87%</f>
        <v>186.55</v>
      </c>
      <c r="M64" s="47">
        <f>K64*7.1%</f>
        <v>461.49999999999994</v>
      </c>
      <c r="N64" s="50">
        <f>K64*1.3%</f>
        <v>84.500000000000014</v>
      </c>
      <c r="O64" s="47">
        <f>K64*3.04%</f>
        <v>197.6</v>
      </c>
      <c r="P64" s="47">
        <f>K64*7.09%</f>
        <v>460.85</v>
      </c>
      <c r="Q64" s="49"/>
      <c r="R64" s="48"/>
      <c r="S64" s="47">
        <f>SUM(L64:Q64)</f>
        <v>1391</v>
      </c>
      <c r="T64" s="47">
        <f>SUM(L64+O64)</f>
        <v>384.15</v>
      </c>
      <c r="U64" s="47">
        <f>SUM(S64:T64)</f>
        <v>1775.15</v>
      </c>
      <c r="V64" s="47">
        <f>K64-T64</f>
        <v>6115.85</v>
      </c>
    </row>
    <row r="65" spans="1:22" ht="16.5" x14ac:dyDescent="0.25">
      <c r="A65" s="24">
        <f>A64+1</f>
        <v>54</v>
      </c>
      <c r="B65" s="121" t="s">
        <v>571</v>
      </c>
      <c r="C65" s="123" t="s">
        <v>570</v>
      </c>
      <c r="D65" s="123" t="s">
        <v>569</v>
      </c>
      <c r="E65" s="123" t="s">
        <v>568</v>
      </c>
      <c r="F65" s="123" t="s">
        <v>567</v>
      </c>
      <c r="G65" s="20" t="s">
        <v>7</v>
      </c>
      <c r="H65" s="20" t="s">
        <v>13</v>
      </c>
      <c r="I65" s="137">
        <v>43739</v>
      </c>
      <c r="J65" s="18"/>
      <c r="K65" s="95">
        <v>4000</v>
      </c>
      <c r="L65" s="47">
        <f>K65*2.87%</f>
        <v>114.8</v>
      </c>
      <c r="M65" s="47">
        <f>K65*7.1%</f>
        <v>284</v>
      </c>
      <c r="N65" s="50">
        <f>K65*1.3%</f>
        <v>52.000000000000007</v>
      </c>
      <c r="O65" s="47">
        <f>K65*3.04%</f>
        <v>121.6</v>
      </c>
      <c r="P65" s="47">
        <f>K65*7.09%</f>
        <v>283.60000000000002</v>
      </c>
      <c r="Q65" s="49"/>
      <c r="R65" s="48"/>
      <c r="S65" s="47">
        <f>SUM(L65:Q65)</f>
        <v>856</v>
      </c>
      <c r="T65" s="47">
        <f>SUM(L65+O65)</f>
        <v>236.39999999999998</v>
      </c>
      <c r="U65" s="47">
        <f>SUM(S65:T65)</f>
        <v>1092.4000000000001</v>
      </c>
      <c r="V65" s="47">
        <f>K65-T65</f>
        <v>3763.6</v>
      </c>
    </row>
    <row r="66" spans="1:22" ht="16.5" x14ac:dyDescent="0.25">
      <c r="A66" s="24">
        <f>A65+1</f>
        <v>55</v>
      </c>
      <c r="B66" s="134" t="s">
        <v>566</v>
      </c>
      <c r="C66" s="132" t="s">
        <v>565</v>
      </c>
      <c r="D66" s="132" t="s">
        <v>564</v>
      </c>
      <c r="E66" s="136" t="s">
        <v>458</v>
      </c>
      <c r="F66" s="136" t="s">
        <v>8</v>
      </c>
      <c r="G66" s="20" t="s">
        <v>7</v>
      </c>
      <c r="H66" s="20" t="s">
        <v>13</v>
      </c>
      <c r="I66" s="112">
        <v>43834</v>
      </c>
      <c r="J66" s="18"/>
      <c r="K66" s="95">
        <v>8000</v>
      </c>
      <c r="L66" s="47">
        <f>K66*2.87%</f>
        <v>229.6</v>
      </c>
      <c r="M66" s="47">
        <f>K66*7.1%</f>
        <v>568</v>
      </c>
      <c r="N66" s="50">
        <f>K66*1.3%</f>
        <v>104.00000000000001</v>
      </c>
      <c r="O66" s="47">
        <f>K66*3.04%</f>
        <v>243.2</v>
      </c>
      <c r="P66" s="47">
        <f>K66*7.09%</f>
        <v>567.20000000000005</v>
      </c>
      <c r="Q66" s="49"/>
      <c r="R66" s="48"/>
      <c r="S66" s="47">
        <f>SUM(L66:Q66)</f>
        <v>1712</v>
      </c>
      <c r="T66" s="47">
        <f>SUM(L66+O66)</f>
        <v>472.79999999999995</v>
      </c>
      <c r="U66" s="47">
        <f>SUM(S66:T66)</f>
        <v>2184.8000000000002</v>
      </c>
      <c r="V66" s="47">
        <f>K66-T66</f>
        <v>7527.2</v>
      </c>
    </row>
    <row r="67" spans="1:22" ht="16.5" x14ac:dyDescent="0.25">
      <c r="A67" s="24">
        <f>A66+1</f>
        <v>56</v>
      </c>
      <c r="B67" s="134" t="s">
        <v>563</v>
      </c>
      <c r="C67" s="75" t="s">
        <v>562</v>
      </c>
      <c r="D67" s="136" t="s">
        <v>561</v>
      </c>
      <c r="E67" s="125" t="s">
        <v>560</v>
      </c>
      <c r="F67" s="75" t="s">
        <v>31</v>
      </c>
      <c r="G67" s="20" t="s">
        <v>7</v>
      </c>
      <c r="H67" s="20" t="s">
        <v>13</v>
      </c>
      <c r="I67" s="135" t="s">
        <v>559</v>
      </c>
      <c r="J67" s="18"/>
      <c r="K67" s="95">
        <v>5000</v>
      </c>
      <c r="L67" s="47">
        <f>K67*2.87%</f>
        <v>143.5</v>
      </c>
      <c r="M67" s="47">
        <f>K67*7.1%</f>
        <v>354.99999999999994</v>
      </c>
      <c r="N67" s="50">
        <f>K67*1.3%</f>
        <v>65</v>
      </c>
      <c r="O67" s="47">
        <f>K67*3.04%</f>
        <v>152</v>
      </c>
      <c r="P67" s="47">
        <f>K67*7.09%</f>
        <v>354.5</v>
      </c>
      <c r="Q67" s="49"/>
      <c r="R67" s="48"/>
      <c r="S67" s="47">
        <f>SUM(L67:Q67)</f>
        <v>1070</v>
      </c>
      <c r="T67" s="47">
        <f>SUM(L67+O67)</f>
        <v>295.5</v>
      </c>
      <c r="U67" s="47">
        <f>SUM(S67:T67)</f>
        <v>1365.5</v>
      </c>
      <c r="V67" s="47">
        <f>K67-T67</f>
        <v>4704.5</v>
      </c>
    </row>
    <row r="68" spans="1:22" ht="16.5" x14ac:dyDescent="0.25">
      <c r="A68" s="24">
        <f>A67+1</f>
        <v>57</v>
      </c>
      <c r="B68" s="134" t="s">
        <v>558</v>
      </c>
      <c r="C68" s="75" t="s">
        <v>557</v>
      </c>
      <c r="D68" s="75" t="s">
        <v>556</v>
      </c>
      <c r="E68" s="125" t="s">
        <v>555</v>
      </c>
      <c r="F68" s="75" t="s">
        <v>554</v>
      </c>
      <c r="G68" s="20" t="s">
        <v>7</v>
      </c>
      <c r="H68" s="20" t="s">
        <v>40</v>
      </c>
      <c r="I68" s="135">
        <v>44136</v>
      </c>
      <c r="J68" s="18"/>
      <c r="K68" s="95">
        <v>12000</v>
      </c>
      <c r="L68" s="47">
        <f>K68*2.87%</f>
        <v>344.4</v>
      </c>
      <c r="M68" s="47">
        <f>K68*7.1%</f>
        <v>851.99999999999989</v>
      </c>
      <c r="N68" s="50">
        <f>K68*1.3%</f>
        <v>156</v>
      </c>
      <c r="O68" s="47">
        <f>K68*3.04%</f>
        <v>364.8</v>
      </c>
      <c r="P68" s="47">
        <f>K68*7.09%</f>
        <v>850.80000000000007</v>
      </c>
      <c r="Q68" s="49"/>
      <c r="R68" s="48"/>
      <c r="S68" s="47">
        <f>SUM(L68:Q68)</f>
        <v>2568</v>
      </c>
      <c r="T68" s="47">
        <f>SUM(L68+O68)</f>
        <v>709.2</v>
      </c>
      <c r="U68" s="47">
        <f>SUM(S68:T68)</f>
        <v>3277.2</v>
      </c>
      <c r="V68" s="47">
        <f>K68-T68</f>
        <v>11290.8</v>
      </c>
    </row>
    <row r="69" spans="1:22" ht="16.5" x14ac:dyDescent="0.25">
      <c r="A69" s="24">
        <f>A68+1</f>
        <v>58</v>
      </c>
      <c r="B69" s="134" t="s">
        <v>553</v>
      </c>
      <c r="C69" s="75" t="s">
        <v>552</v>
      </c>
      <c r="D69" s="75" t="s">
        <v>260</v>
      </c>
      <c r="E69" s="125" t="s">
        <v>551</v>
      </c>
      <c r="F69" s="75" t="s">
        <v>8</v>
      </c>
      <c r="G69" s="20" t="s">
        <v>7</v>
      </c>
      <c r="H69" s="20" t="s">
        <v>13</v>
      </c>
      <c r="I69" s="135" t="s">
        <v>544</v>
      </c>
      <c r="J69" s="18"/>
      <c r="K69" s="95">
        <v>5000</v>
      </c>
      <c r="L69" s="47">
        <f>K69*2.87%</f>
        <v>143.5</v>
      </c>
      <c r="M69" s="47">
        <f>K69*7.1%</f>
        <v>354.99999999999994</v>
      </c>
      <c r="N69" s="50">
        <f>K69*1.3%</f>
        <v>65</v>
      </c>
      <c r="O69" s="47">
        <f>K69*3.04%</f>
        <v>152</v>
      </c>
      <c r="P69" s="47">
        <f>K69*7.09%</f>
        <v>354.5</v>
      </c>
      <c r="Q69" s="49"/>
      <c r="R69" s="48"/>
      <c r="S69" s="47">
        <f>SUM(L69:Q69)</f>
        <v>1070</v>
      </c>
      <c r="T69" s="47">
        <f>SUM(L69+O69)</f>
        <v>295.5</v>
      </c>
      <c r="U69" s="47">
        <f>SUM(S69:T69)</f>
        <v>1365.5</v>
      </c>
      <c r="V69" s="47">
        <f>K69-T69</f>
        <v>4704.5</v>
      </c>
    </row>
    <row r="70" spans="1:22" ht="16.5" x14ac:dyDescent="0.25">
      <c r="A70" s="24">
        <f>A69+1</f>
        <v>59</v>
      </c>
      <c r="B70" s="134" t="s">
        <v>550</v>
      </c>
      <c r="C70" s="75" t="s">
        <v>549</v>
      </c>
      <c r="D70" s="75" t="s">
        <v>285</v>
      </c>
      <c r="E70" s="123" t="s">
        <v>502</v>
      </c>
      <c r="F70" s="75" t="s">
        <v>31</v>
      </c>
      <c r="G70" s="20" t="s">
        <v>7</v>
      </c>
      <c r="H70" s="20" t="s">
        <v>13</v>
      </c>
      <c r="I70" s="135" t="s">
        <v>544</v>
      </c>
      <c r="J70" s="18"/>
      <c r="K70" s="95">
        <v>10000</v>
      </c>
      <c r="L70" s="47">
        <f>K70*2.87%</f>
        <v>287</v>
      </c>
      <c r="M70" s="47">
        <f>K70*7.1%</f>
        <v>709.99999999999989</v>
      </c>
      <c r="N70" s="50">
        <f>K70*1.3%</f>
        <v>130</v>
      </c>
      <c r="O70" s="47">
        <f>K70*3.04%</f>
        <v>304</v>
      </c>
      <c r="P70" s="47">
        <f>K70*7.09%</f>
        <v>709</v>
      </c>
      <c r="Q70" s="49"/>
      <c r="R70" s="48"/>
      <c r="S70" s="47">
        <f>SUM(L70:Q70)</f>
        <v>2140</v>
      </c>
      <c r="T70" s="47">
        <f>SUM(L70+O70)</f>
        <v>591</v>
      </c>
      <c r="U70" s="47">
        <f>SUM(S70:T70)</f>
        <v>2731</v>
      </c>
      <c r="V70" s="47">
        <f>K70-T70</f>
        <v>9409</v>
      </c>
    </row>
    <row r="71" spans="1:22" ht="16.5" x14ac:dyDescent="0.25">
      <c r="A71" s="24">
        <f>A70+1</f>
        <v>60</v>
      </c>
      <c r="B71" s="134" t="s">
        <v>548</v>
      </c>
      <c r="C71" s="75" t="s">
        <v>547</v>
      </c>
      <c r="D71" s="75" t="s">
        <v>546</v>
      </c>
      <c r="E71" s="123" t="s">
        <v>545</v>
      </c>
      <c r="F71" s="75" t="s">
        <v>8</v>
      </c>
      <c r="G71" s="20" t="s">
        <v>7</v>
      </c>
      <c r="H71" s="20" t="s">
        <v>13</v>
      </c>
      <c r="I71" s="135" t="s">
        <v>544</v>
      </c>
      <c r="J71" s="18"/>
      <c r="K71" s="95">
        <v>5000</v>
      </c>
      <c r="L71" s="47">
        <f>K71*2.87%</f>
        <v>143.5</v>
      </c>
      <c r="M71" s="47">
        <f>K71*7.1%</f>
        <v>354.99999999999994</v>
      </c>
      <c r="N71" s="50">
        <f>K71*1.3%</f>
        <v>65</v>
      </c>
      <c r="O71" s="47">
        <f>K71*3.04%</f>
        <v>152</v>
      </c>
      <c r="P71" s="47">
        <f>K71*7.09%</f>
        <v>354.5</v>
      </c>
      <c r="Q71" s="49"/>
      <c r="R71" s="48"/>
      <c r="S71" s="47">
        <f>SUM(L71:Q71)</f>
        <v>1070</v>
      </c>
      <c r="T71" s="47">
        <f>SUM(L71+O71)</f>
        <v>295.5</v>
      </c>
      <c r="U71" s="47">
        <f>SUM(S71:T71)</f>
        <v>1365.5</v>
      </c>
      <c r="V71" s="47">
        <f>K71-T71</f>
        <v>4704.5</v>
      </c>
    </row>
    <row r="72" spans="1:22" ht="16.5" x14ac:dyDescent="0.25">
      <c r="A72" s="24">
        <f>A71+1</f>
        <v>61</v>
      </c>
      <c r="B72" s="134" t="s">
        <v>543</v>
      </c>
      <c r="C72" s="75" t="s">
        <v>542</v>
      </c>
      <c r="D72" s="75" t="s">
        <v>541</v>
      </c>
      <c r="E72" s="123" t="s">
        <v>540</v>
      </c>
      <c r="F72" s="75" t="s">
        <v>31</v>
      </c>
      <c r="G72" s="20" t="s">
        <v>7</v>
      </c>
      <c r="H72" s="20" t="s">
        <v>13</v>
      </c>
      <c r="I72" s="110">
        <v>44200</v>
      </c>
      <c r="J72" s="18"/>
      <c r="K72" s="95">
        <v>5000</v>
      </c>
      <c r="L72" s="47">
        <f>K72*2.87%</f>
        <v>143.5</v>
      </c>
      <c r="M72" s="47">
        <f>K72*7.1%</f>
        <v>354.99999999999994</v>
      </c>
      <c r="N72" s="50">
        <f>K72*1.3%</f>
        <v>65</v>
      </c>
      <c r="O72" s="47">
        <f>K72*3.04%</f>
        <v>152</v>
      </c>
      <c r="P72" s="47">
        <f>K72*7.09%</f>
        <v>354.5</v>
      </c>
      <c r="Q72" s="49"/>
      <c r="R72" s="48"/>
      <c r="S72" s="47">
        <f>SUM(L72:Q72)</f>
        <v>1070</v>
      </c>
      <c r="T72" s="47">
        <f>SUM(L72+O72)</f>
        <v>295.5</v>
      </c>
      <c r="U72" s="47">
        <f>SUM(S72:T72)</f>
        <v>1365.5</v>
      </c>
      <c r="V72" s="47">
        <f>K72-T72</f>
        <v>4704.5</v>
      </c>
    </row>
    <row r="73" spans="1:22" ht="16.5" x14ac:dyDescent="0.25">
      <c r="A73" s="24">
        <f>A72+1</f>
        <v>62</v>
      </c>
      <c r="B73" s="124" t="s">
        <v>539</v>
      </c>
      <c r="C73" s="75" t="s">
        <v>538</v>
      </c>
      <c r="D73" s="75" t="s">
        <v>537</v>
      </c>
      <c r="E73" s="133" t="s">
        <v>536</v>
      </c>
      <c r="F73" s="75" t="s">
        <v>31</v>
      </c>
      <c r="G73" s="20" t="s">
        <v>7</v>
      </c>
      <c r="H73" s="20" t="s">
        <v>13</v>
      </c>
      <c r="I73" s="110">
        <v>44201</v>
      </c>
      <c r="J73" s="18"/>
      <c r="K73" s="95">
        <v>5000</v>
      </c>
      <c r="L73" s="47">
        <f>K73*2.87%</f>
        <v>143.5</v>
      </c>
      <c r="M73" s="47">
        <f>K73*7.1%</f>
        <v>354.99999999999994</v>
      </c>
      <c r="N73" s="50">
        <f>K73*1.3%</f>
        <v>65</v>
      </c>
      <c r="O73" s="47">
        <f>K73*3.04%</f>
        <v>152</v>
      </c>
      <c r="P73" s="47">
        <f>K73*7.09%</f>
        <v>354.5</v>
      </c>
      <c r="Q73" s="49"/>
      <c r="R73" s="48"/>
      <c r="S73" s="47">
        <f>SUM(L73:Q73)</f>
        <v>1070</v>
      </c>
      <c r="T73" s="47">
        <f>SUM(L73+O73)</f>
        <v>295.5</v>
      </c>
      <c r="U73" s="47">
        <f>SUM(S73:T73)</f>
        <v>1365.5</v>
      </c>
      <c r="V73" s="47">
        <f>K73-T73</f>
        <v>4704.5</v>
      </c>
    </row>
    <row r="74" spans="1:22" ht="16.5" x14ac:dyDescent="0.25">
      <c r="A74" s="24">
        <f>A73+1</f>
        <v>63</v>
      </c>
      <c r="B74" s="124" t="s">
        <v>535</v>
      </c>
      <c r="C74" s="75" t="s">
        <v>534</v>
      </c>
      <c r="D74" s="75" t="s">
        <v>533</v>
      </c>
      <c r="E74" s="133" t="s">
        <v>532</v>
      </c>
      <c r="F74" s="75" t="s">
        <v>31</v>
      </c>
      <c r="G74" s="20" t="s">
        <v>7</v>
      </c>
      <c r="H74" s="20" t="s">
        <v>13</v>
      </c>
      <c r="I74" s="110">
        <v>44201</v>
      </c>
      <c r="J74" s="18"/>
      <c r="K74" s="95">
        <v>5000</v>
      </c>
      <c r="L74" s="47">
        <f>K74*2.87%</f>
        <v>143.5</v>
      </c>
      <c r="M74" s="47">
        <f>K74*7.1%</f>
        <v>354.99999999999994</v>
      </c>
      <c r="N74" s="50">
        <f>K74*1.3%</f>
        <v>65</v>
      </c>
      <c r="O74" s="47">
        <f>K74*3.04%</f>
        <v>152</v>
      </c>
      <c r="P74" s="47">
        <f>K74*7.09%</f>
        <v>354.5</v>
      </c>
      <c r="Q74" s="49"/>
      <c r="R74" s="48"/>
      <c r="S74" s="47">
        <f>SUM(L74:Q74)</f>
        <v>1070</v>
      </c>
      <c r="T74" s="47">
        <f>SUM(L74+O74)</f>
        <v>295.5</v>
      </c>
      <c r="U74" s="47">
        <f>SUM(S74:T74)</f>
        <v>1365.5</v>
      </c>
      <c r="V74" s="47">
        <f>K74-T74</f>
        <v>4704.5</v>
      </c>
    </row>
    <row r="75" spans="1:22" ht="16.5" x14ac:dyDescent="0.25">
      <c r="A75" s="24">
        <f>A74+1</f>
        <v>64</v>
      </c>
      <c r="B75" s="124" t="s">
        <v>531</v>
      </c>
      <c r="C75" s="75" t="s">
        <v>530</v>
      </c>
      <c r="D75" s="75" t="s">
        <v>529</v>
      </c>
      <c r="E75" s="133" t="s">
        <v>528</v>
      </c>
      <c r="F75" s="75" t="s">
        <v>527</v>
      </c>
      <c r="G75" s="20" t="s">
        <v>7</v>
      </c>
      <c r="H75" s="20"/>
      <c r="I75" s="110">
        <v>44202</v>
      </c>
      <c r="J75" s="18"/>
      <c r="K75" s="95">
        <v>8000</v>
      </c>
      <c r="L75" s="47">
        <f>K75*2.87%</f>
        <v>229.6</v>
      </c>
      <c r="M75" s="47">
        <f>K75*7.1%</f>
        <v>568</v>
      </c>
      <c r="N75" s="50">
        <f>K75*1.3%</f>
        <v>104.00000000000001</v>
      </c>
      <c r="O75" s="47">
        <f>K75*3.04%</f>
        <v>243.2</v>
      </c>
      <c r="P75" s="47">
        <f>K75*7.09%</f>
        <v>567.20000000000005</v>
      </c>
      <c r="Q75" s="49"/>
      <c r="R75" s="48"/>
      <c r="S75" s="47">
        <f>SUM(L75:Q75)</f>
        <v>1712</v>
      </c>
      <c r="T75" s="47">
        <f>SUM(L75+O75)</f>
        <v>472.79999999999995</v>
      </c>
      <c r="U75" s="47">
        <f>SUM(S75:T75)</f>
        <v>2184.8000000000002</v>
      </c>
      <c r="V75" s="47">
        <f>K75-T75</f>
        <v>7527.2</v>
      </c>
    </row>
    <row r="76" spans="1:22" ht="16.5" x14ac:dyDescent="0.25">
      <c r="A76" s="24">
        <f>A75+1</f>
        <v>65</v>
      </c>
      <c r="B76" s="124" t="s">
        <v>526</v>
      </c>
      <c r="C76" s="75" t="s">
        <v>525</v>
      </c>
      <c r="D76" s="75" t="s">
        <v>524</v>
      </c>
      <c r="E76" s="133" t="s">
        <v>523</v>
      </c>
      <c r="F76" s="75" t="s">
        <v>102</v>
      </c>
      <c r="G76" s="20" t="s">
        <v>7</v>
      </c>
      <c r="H76" s="20" t="s">
        <v>13</v>
      </c>
      <c r="I76" s="110">
        <v>44470</v>
      </c>
      <c r="J76" s="18"/>
      <c r="K76" s="95">
        <v>7000</v>
      </c>
      <c r="L76" s="47">
        <f>K76*2.87%</f>
        <v>200.9</v>
      </c>
      <c r="M76" s="47">
        <f>K76*7.1%</f>
        <v>496.99999999999994</v>
      </c>
      <c r="N76" s="50">
        <f>K76*1.3%</f>
        <v>91.000000000000014</v>
      </c>
      <c r="O76" s="47">
        <f>K76*3.04%</f>
        <v>212.8</v>
      </c>
      <c r="P76" s="47">
        <f>K76*7.09%</f>
        <v>496.3</v>
      </c>
      <c r="Q76" s="49"/>
      <c r="R76" s="48"/>
      <c r="S76" s="47">
        <f>SUM(L76:Q76)</f>
        <v>1498</v>
      </c>
      <c r="T76" s="47">
        <f>SUM(L76+O76)</f>
        <v>413.70000000000005</v>
      </c>
      <c r="U76" s="47">
        <f>SUM(S76:T76)</f>
        <v>1911.7</v>
      </c>
      <c r="V76" s="47">
        <f>K76-T76</f>
        <v>6586.3</v>
      </c>
    </row>
    <row r="77" spans="1:22" ht="16.5" x14ac:dyDescent="0.25">
      <c r="A77" s="24">
        <f>A76+1</f>
        <v>66</v>
      </c>
      <c r="B77" s="124" t="s">
        <v>522</v>
      </c>
      <c r="C77" s="75" t="s">
        <v>521</v>
      </c>
      <c r="D77" s="75" t="s">
        <v>520</v>
      </c>
      <c r="E77" s="133" t="s">
        <v>502</v>
      </c>
      <c r="F77" s="75" t="s">
        <v>404</v>
      </c>
      <c r="G77" s="20" t="s">
        <v>7</v>
      </c>
      <c r="H77" s="20" t="s">
        <v>13</v>
      </c>
      <c r="I77" s="110">
        <v>44470</v>
      </c>
      <c r="J77" s="18"/>
      <c r="K77" s="95">
        <v>18000</v>
      </c>
      <c r="L77" s="47">
        <f>K77*2.87%</f>
        <v>516.6</v>
      </c>
      <c r="M77" s="47">
        <f>K77*7.1%</f>
        <v>1277.9999999999998</v>
      </c>
      <c r="N77" s="50">
        <f>K77*1.3%</f>
        <v>234.00000000000003</v>
      </c>
      <c r="O77" s="47">
        <f>K77*3.04%</f>
        <v>547.20000000000005</v>
      </c>
      <c r="P77" s="47">
        <f>K77*7.09%</f>
        <v>1276.2</v>
      </c>
      <c r="Q77" s="49"/>
      <c r="R77" s="48"/>
      <c r="S77" s="47">
        <f>SUM(L77:Q77)</f>
        <v>3852</v>
      </c>
      <c r="T77" s="47">
        <f>SUM(L77+O77)</f>
        <v>1063.8000000000002</v>
      </c>
      <c r="U77" s="47">
        <f>SUM(S77:T77)</f>
        <v>4915.8</v>
      </c>
      <c r="V77" s="47">
        <f>K77-T77</f>
        <v>16936.2</v>
      </c>
    </row>
    <row r="78" spans="1:22" ht="16.5" x14ac:dyDescent="0.25">
      <c r="A78" s="24">
        <f>A77+1</f>
        <v>67</v>
      </c>
      <c r="B78" s="124" t="s">
        <v>519</v>
      </c>
      <c r="C78" s="75" t="s">
        <v>518</v>
      </c>
      <c r="D78" s="75" t="s">
        <v>517</v>
      </c>
      <c r="E78" s="123" t="s">
        <v>506</v>
      </c>
      <c r="F78" s="75" t="s">
        <v>102</v>
      </c>
      <c r="G78" s="20" t="s">
        <v>7</v>
      </c>
      <c r="H78" s="20" t="s">
        <v>13</v>
      </c>
      <c r="I78" s="110">
        <v>44501</v>
      </c>
      <c r="J78" s="18"/>
      <c r="K78" s="95">
        <v>5000</v>
      </c>
      <c r="L78" s="47">
        <f>K78*2.87%</f>
        <v>143.5</v>
      </c>
      <c r="M78" s="47">
        <f>K78*7.1%</f>
        <v>354.99999999999994</v>
      </c>
      <c r="N78" s="50">
        <f>K78*1.3%</f>
        <v>65</v>
      </c>
      <c r="O78" s="47">
        <f>K78*3.04%</f>
        <v>152</v>
      </c>
      <c r="P78" s="47">
        <f>K78*7.09%</f>
        <v>354.5</v>
      </c>
      <c r="Q78" s="49"/>
      <c r="R78" s="48"/>
      <c r="S78" s="47">
        <f>SUM(L78:Q78)</f>
        <v>1070</v>
      </c>
      <c r="T78" s="47">
        <f>SUM(L78+O78)</f>
        <v>295.5</v>
      </c>
      <c r="U78" s="47">
        <f>SUM(S78:T78)</f>
        <v>1365.5</v>
      </c>
      <c r="V78" s="47">
        <f>K78-T78</f>
        <v>4704.5</v>
      </c>
    </row>
    <row r="79" spans="1:22" ht="16.5" x14ac:dyDescent="0.25">
      <c r="A79" s="24">
        <f>A78+1</f>
        <v>68</v>
      </c>
      <c r="B79" s="124" t="s">
        <v>516</v>
      </c>
      <c r="C79" s="75" t="s">
        <v>515</v>
      </c>
      <c r="D79" s="75" t="s">
        <v>514</v>
      </c>
      <c r="E79" s="123" t="s">
        <v>513</v>
      </c>
      <c r="F79" s="75" t="s">
        <v>102</v>
      </c>
      <c r="G79" s="20" t="s">
        <v>7</v>
      </c>
      <c r="H79" s="20" t="s">
        <v>13</v>
      </c>
      <c r="I79" s="110">
        <v>44531</v>
      </c>
      <c r="J79" s="18"/>
      <c r="K79" s="95">
        <v>5000</v>
      </c>
      <c r="L79" s="47">
        <f>K79*2.87%</f>
        <v>143.5</v>
      </c>
      <c r="M79" s="47">
        <f>K79*7.1%</f>
        <v>354.99999999999994</v>
      </c>
      <c r="N79" s="50">
        <f>K79*1.3%</f>
        <v>65</v>
      </c>
      <c r="O79" s="47">
        <f>K79*3.04%</f>
        <v>152</v>
      </c>
      <c r="P79" s="47">
        <f>K79*7.09%</f>
        <v>354.5</v>
      </c>
      <c r="Q79" s="49"/>
      <c r="R79" s="48"/>
      <c r="S79" s="47">
        <f>SUM(L79:Q79)</f>
        <v>1070</v>
      </c>
      <c r="T79" s="47">
        <f>SUM(L79+O79)</f>
        <v>295.5</v>
      </c>
      <c r="U79" s="47">
        <f>SUM(S79:T79)</f>
        <v>1365.5</v>
      </c>
      <c r="V79" s="47">
        <f>K79-T79</f>
        <v>4704.5</v>
      </c>
    </row>
    <row r="80" spans="1:22" ht="16.5" x14ac:dyDescent="0.25">
      <c r="A80" s="24">
        <f>A79+1</f>
        <v>69</v>
      </c>
      <c r="B80" s="124" t="s">
        <v>512</v>
      </c>
      <c r="C80" s="75" t="s">
        <v>511</v>
      </c>
      <c r="D80" s="75" t="s">
        <v>510</v>
      </c>
      <c r="E80" s="123" t="s">
        <v>502</v>
      </c>
      <c r="F80" s="75" t="s">
        <v>102</v>
      </c>
      <c r="G80" s="20" t="s">
        <v>7</v>
      </c>
      <c r="H80" s="20" t="s">
        <v>13</v>
      </c>
      <c r="I80" s="110">
        <v>44531</v>
      </c>
      <c r="J80" s="18"/>
      <c r="K80" s="95">
        <v>7000</v>
      </c>
      <c r="L80" s="47">
        <f>K80*2.87%</f>
        <v>200.9</v>
      </c>
      <c r="M80" s="47">
        <f>K80*7.1%</f>
        <v>496.99999999999994</v>
      </c>
      <c r="N80" s="50">
        <f>K80*1.3%</f>
        <v>91.000000000000014</v>
      </c>
      <c r="O80" s="47">
        <f>K80*3.04%</f>
        <v>212.8</v>
      </c>
      <c r="P80" s="47">
        <f>K80*7.09%</f>
        <v>496.3</v>
      </c>
      <c r="Q80" s="49"/>
      <c r="R80" s="48"/>
      <c r="S80" s="47">
        <f>SUM(L80:Q80)</f>
        <v>1498</v>
      </c>
      <c r="T80" s="47">
        <f>SUM(L80+O80)</f>
        <v>413.70000000000005</v>
      </c>
      <c r="U80" s="47">
        <f>SUM(S80:T80)</f>
        <v>1911.7</v>
      </c>
      <c r="V80" s="47">
        <f>K80-T80</f>
        <v>6586.3</v>
      </c>
    </row>
    <row r="81" spans="1:22" ht="16.5" x14ac:dyDescent="0.25">
      <c r="A81" s="24">
        <f>A80+1</f>
        <v>70</v>
      </c>
      <c r="B81" s="124" t="s">
        <v>509</v>
      </c>
      <c r="C81" s="75" t="s">
        <v>508</v>
      </c>
      <c r="D81" s="75" t="s">
        <v>507</v>
      </c>
      <c r="E81" s="132" t="s">
        <v>506</v>
      </c>
      <c r="F81" s="75" t="s">
        <v>102</v>
      </c>
      <c r="G81" s="20" t="s">
        <v>7</v>
      </c>
      <c r="H81" s="20" t="s">
        <v>13</v>
      </c>
      <c r="I81" s="110">
        <v>44628</v>
      </c>
      <c r="J81" s="18"/>
      <c r="K81" s="95">
        <v>5000</v>
      </c>
      <c r="L81" s="47">
        <f>K81*2.87%</f>
        <v>143.5</v>
      </c>
      <c r="M81" s="47">
        <f>K81*7.1%</f>
        <v>354.99999999999994</v>
      </c>
      <c r="N81" s="50">
        <f>K81*1.3%</f>
        <v>65</v>
      </c>
      <c r="O81" s="47">
        <f>K81*3.04%</f>
        <v>152</v>
      </c>
      <c r="P81" s="47">
        <f>K81*7.09%</f>
        <v>354.5</v>
      </c>
      <c r="Q81" s="49"/>
      <c r="R81" s="48"/>
      <c r="S81" s="47">
        <f>SUM(L81:Q81)</f>
        <v>1070</v>
      </c>
      <c r="T81" s="47">
        <f>SUM(L81+O81)</f>
        <v>295.5</v>
      </c>
      <c r="U81" s="47">
        <f>SUM(S81:T81)</f>
        <v>1365.5</v>
      </c>
      <c r="V81" s="47">
        <f>K81-T81</f>
        <v>4704.5</v>
      </c>
    </row>
    <row r="82" spans="1:22" s="40" customFormat="1" ht="16.5" x14ac:dyDescent="0.25">
      <c r="A82" s="24">
        <f>A81+1</f>
        <v>71</v>
      </c>
      <c r="B82" s="124" t="s">
        <v>505</v>
      </c>
      <c r="C82" s="75" t="s">
        <v>504</v>
      </c>
      <c r="D82" s="75" t="s">
        <v>503</v>
      </c>
      <c r="E82" s="123" t="s">
        <v>502</v>
      </c>
      <c r="F82" s="21" t="s">
        <v>102</v>
      </c>
      <c r="G82" s="20" t="s">
        <v>7</v>
      </c>
      <c r="H82" s="20" t="s">
        <v>13</v>
      </c>
      <c r="I82" s="19">
        <v>44866</v>
      </c>
      <c r="J82" s="18"/>
      <c r="K82" s="131">
        <v>7000</v>
      </c>
      <c r="L82" s="127">
        <f>K82*2.87%</f>
        <v>200.9</v>
      </c>
      <c r="M82" s="127">
        <f>K82*7.1%</f>
        <v>496.99999999999994</v>
      </c>
      <c r="N82" s="130">
        <f>K82*1.3%</f>
        <v>91.000000000000014</v>
      </c>
      <c r="O82" s="127">
        <f>K82*3.04%</f>
        <v>212.8</v>
      </c>
      <c r="P82" s="127">
        <f>K82*7.09%</f>
        <v>496.3</v>
      </c>
      <c r="Q82" s="129"/>
      <c r="R82" s="128"/>
      <c r="S82" s="127">
        <f>SUM(L82:Q82)</f>
        <v>1498</v>
      </c>
      <c r="T82" s="127">
        <f>SUM(L82+O82)</f>
        <v>413.70000000000005</v>
      </c>
      <c r="U82" s="127">
        <f>SUM(S82:T82)</f>
        <v>1911.7</v>
      </c>
      <c r="V82" s="127">
        <f>K82-T82</f>
        <v>6586.3</v>
      </c>
    </row>
    <row r="83" spans="1:22" s="40" customFormat="1" ht="16.5" x14ac:dyDescent="0.25">
      <c r="A83" s="24">
        <f>A82+1</f>
        <v>72</v>
      </c>
      <c r="B83" s="126" t="s">
        <v>501</v>
      </c>
      <c r="C83" s="75" t="s">
        <v>500</v>
      </c>
      <c r="D83" s="75" t="s">
        <v>499</v>
      </c>
      <c r="E83" s="123" t="s">
        <v>498</v>
      </c>
      <c r="F83" s="125" t="s">
        <v>8</v>
      </c>
      <c r="G83" s="20" t="s">
        <v>7</v>
      </c>
      <c r="H83" s="46" t="s">
        <v>13</v>
      </c>
      <c r="I83" s="19">
        <v>44896</v>
      </c>
      <c r="J83" s="18"/>
      <c r="K83" s="17">
        <v>5000</v>
      </c>
      <c r="L83" s="70">
        <f>K83*2.87%</f>
        <v>143.5</v>
      </c>
      <c r="M83" s="70">
        <f>K83*7.1%</f>
        <v>354.99999999999994</v>
      </c>
      <c r="N83" s="72">
        <f>K83*1.3%</f>
        <v>65</v>
      </c>
      <c r="O83" s="70">
        <f>K83*3.04%</f>
        <v>152</v>
      </c>
      <c r="P83" s="70">
        <f>K83*7.09%</f>
        <v>354.5</v>
      </c>
      <c r="Q83" s="18"/>
      <c r="R83" s="71"/>
      <c r="S83" s="70">
        <f>SUM(L83:Q83)</f>
        <v>1070</v>
      </c>
      <c r="T83" s="70">
        <f>SUM(L83+O83)</f>
        <v>295.5</v>
      </c>
      <c r="U83" s="70">
        <f>SUM(S83:T83)</f>
        <v>1365.5</v>
      </c>
      <c r="V83" s="70">
        <f>K83-T83</f>
        <v>4704.5</v>
      </c>
    </row>
    <row r="84" spans="1:22" s="40" customFormat="1" ht="16.5" x14ac:dyDescent="0.25">
      <c r="A84" s="24">
        <f>A83+1</f>
        <v>73</v>
      </c>
      <c r="B84" s="124" t="s">
        <v>497</v>
      </c>
      <c r="C84" s="75" t="s">
        <v>496</v>
      </c>
      <c r="D84" s="75" t="s">
        <v>495</v>
      </c>
      <c r="E84" s="123" t="s">
        <v>494</v>
      </c>
      <c r="F84" s="21" t="s">
        <v>8</v>
      </c>
      <c r="G84" s="20" t="s">
        <v>7</v>
      </c>
      <c r="H84" s="20" t="s">
        <v>13</v>
      </c>
      <c r="I84" s="19">
        <v>44986</v>
      </c>
      <c r="J84" s="18"/>
      <c r="K84" s="17">
        <v>5000</v>
      </c>
      <c r="L84" s="70">
        <f>K84*2.87%</f>
        <v>143.5</v>
      </c>
      <c r="M84" s="70">
        <f>K84*7.1%</f>
        <v>354.99999999999994</v>
      </c>
      <c r="N84" s="72">
        <f>K84*1.3%</f>
        <v>65</v>
      </c>
      <c r="O84" s="70">
        <f>K84*3.04%</f>
        <v>152</v>
      </c>
      <c r="P84" s="70">
        <f>K84*7.09%</f>
        <v>354.5</v>
      </c>
      <c r="Q84" s="18"/>
      <c r="R84" s="71"/>
      <c r="S84" s="70">
        <f>SUM(L84:Q84)</f>
        <v>1070</v>
      </c>
      <c r="T84" s="70">
        <f>SUM(L84+O84)</f>
        <v>295.5</v>
      </c>
      <c r="U84" s="70">
        <f>SUM(S84:T84)</f>
        <v>1365.5</v>
      </c>
      <c r="V84" s="70">
        <f>K84-T84</f>
        <v>4704.5</v>
      </c>
    </row>
    <row r="85" spans="1:22" s="40" customFormat="1" ht="16.5" x14ac:dyDescent="0.25">
      <c r="A85" s="24">
        <f>A84+1</f>
        <v>74</v>
      </c>
      <c r="B85" s="124" t="s">
        <v>493</v>
      </c>
      <c r="C85" s="75" t="s">
        <v>492</v>
      </c>
      <c r="D85" s="75" t="s">
        <v>491</v>
      </c>
      <c r="E85" s="123" t="s">
        <v>490</v>
      </c>
      <c r="F85" s="21" t="s">
        <v>8</v>
      </c>
      <c r="G85" s="20" t="s">
        <v>7</v>
      </c>
      <c r="H85" s="20" t="s">
        <v>13</v>
      </c>
      <c r="I85" s="19">
        <v>45017</v>
      </c>
      <c r="J85" s="18"/>
      <c r="K85" s="17">
        <v>5000</v>
      </c>
      <c r="L85" s="70">
        <f>K85*2.87%</f>
        <v>143.5</v>
      </c>
      <c r="M85" s="70">
        <f>K85*7.1%</f>
        <v>354.99999999999994</v>
      </c>
      <c r="N85" s="72">
        <f>K85*1.3%</f>
        <v>65</v>
      </c>
      <c r="O85" s="70">
        <f>K85*3.04%</f>
        <v>152</v>
      </c>
      <c r="P85" s="70">
        <f>K85*7.09%</f>
        <v>354.5</v>
      </c>
      <c r="Q85" s="18"/>
      <c r="R85" s="71"/>
      <c r="S85" s="70">
        <f>SUM(L85:Q85)</f>
        <v>1070</v>
      </c>
      <c r="T85" s="70">
        <f>SUM(L85+O85)</f>
        <v>295.5</v>
      </c>
      <c r="U85" s="70">
        <f>SUM(S85:T85)</f>
        <v>1365.5</v>
      </c>
      <c r="V85" s="70">
        <f>K85-T85</f>
        <v>4704.5</v>
      </c>
    </row>
    <row r="86" spans="1:22" s="40" customFormat="1" ht="16.5" x14ac:dyDescent="0.25">
      <c r="A86" s="24">
        <f>A85+1</f>
        <v>75</v>
      </c>
      <c r="B86" s="91" t="s">
        <v>489</v>
      </c>
      <c r="C86" s="51" t="s">
        <v>488</v>
      </c>
      <c r="D86" s="51" t="s">
        <v>487</v>
      </c>
      <c r="E86" s="123" t="s">
        <v>486</v>
      </c>
      <c r="F86" s="51" t="s">
        <v>46</v>
      </c>
      <c r="G86" s="20" t="s">
        <v>7</v>
      </c>
      <c r="H86" s="20" t="s">
        <v>13</v>
      </c>
      <c r="I86" s="112">
        <v>45352</v>
      </c>
      <c r="J86" s="62"/>
      <c r="K86" s="89">
        <v>6000</v>
      </c>
      <c r="L86" s="47">
        <f>K86*2.87%</f>
        <v>172.2</v>
      </c>
      <c r="M86" s="47">
        <f>K86*7.1%</f>
        <v>425.99999999999994</v>
      </c>
      <c r="N86" s="50">
        <f>K86*1.3%</f>
        <v>78</v>
      </c>
      <c r="O86" s="47">
        <f>K86*3.04%</f>
        <v>182.4</v>
      </c>
      <c r="P86" s="47">
        <f>K86*7.09%</f>
        <v>425.40000000000003</v>
      </c>
      <c r="Q86" s="109"/>
      <c r="R86" s="53"/>
      <c r="S86" s="47">
        <f>SUM(L86:Q86)</f>
        <v>1284</v>
      </c>
      <c r="T86" s="47">
        <f>SUM(L86+O86)</f>
        <v>354.6</v>
      </c>
      <c r="U86" s="47">
        <f>SUM(S86:T86)</f>
        <v>1638.6</v>
      </c>
      <c r="V86" s="47">
        <f>K86-T86</f>
        <v>5645.4</v>
      </c>
    </row>
    <row r="87" spans="1:22" s="40" customFormat="1" ht="16.5" x14ac:dyDescent="0.25">
      <c r="A87" s="24">
        <f>A86+1</f>
        <v>76</v>
      </c>
      <c r="B87" s="91" t="s">
        <v>485</v>
      </c>
      <c r="C87" s="51" t="s">
        <v>484</v>
      </c>
      <c r="D87" s="51" t="s">
        <v>483</v>
      </c>
      <c r="E87" s="123" t="s">
        <v>482</v>
      </c>
      <c r="F87" s="51" t="s">
        <v>8</v>
      </c>
      <c r="G87" s="20" t="s">
        <v>7</v>
      </c>
      <c r="H87" s="20" t="s">
        <v>13</v>
      </c>
      <c r="I87" s="112">
        <v>45474</v>
      </c>
      <c r="J87" s="62"/>
      <c r="K87" s="89">
        <v>5000</v>
      </c>
      <c r="L87" s="47">
        <f>K87*2.87%</f>
        <v>143.5</v>
      </c>
      <c r="M87" s="47">
        <f>K87*7.1%</f>
        <v>354.99999999999994</v>
      </c>
      <c r="N87" s="50">
        <f>K87*1.3%</f>
        <v>65</v>
      </c>
      <c r="O87" s="47">
        <f>K87*3.04%</f>
        <v>152</v>
      </c>
      <c r="P87" s="47">
        <f>K87*7.09%</f>
        <v>354.5</v>
      </c>
      <c r="Q87" s="109"/>
      <c r="R87" s="53"/>
      <c r="S87" s="47">
        <f>SUM(L87:Q87)</f>
        <v>1070</v>
      </c>
      <c r="T87" s="47">
        <f>SUM(L87+O87)</f>
        <v>295.5</v>
      </c>
      <c r="U87" s="47">
        <f>SUM(S87:T87)</f>
        <v>1365.5</v>
      </c>
      <c r="V87" s="47">
        <f>K87-T87</f>
        <v>4704.5</v>
      </c>
    </row>
    <row r="88" spans="1:22" s="40" customFormat="1" ht="16.5" x14ac:dyDescent="0.25">
      <c r="A88" s="24">
        <f>A87+1</f>
        <v>77</v>
      </c>
      <c r="B88" s="91" t="s">
        <v>481</v>
      </c>
      <c r="C88" s="51" t="s">
        <v>480</v>
      </c>
      <c r="D88" s="51" t="s">
        <v>479</v>
      </c>
      <c r="E88" s="123" t="s">
        <v>478</v>
      </c>
      <c r="F88" s="51" t="s">
        <v>8</v>
      </c>
      <c r="G88" s="20" t="s">
        <v>7</v>
      </c>
      <c r="H88" s="20" t="s">
        <v>13</v>
      </c>
      <c r="I88" s="112">
        <v>45474</v>
      </c>
      <c r="J88" s="62"/>
      <c r="K88" s="89">
        <v>5000</v>
      </c>
      <c r="L88" s="47">
        <f>K88*2.87%</f>
        <v>143.5</v>
      </c>
      <c r="M88" s="47">
        <f>K88*7.1%</f>
        <v>354.99999999999994</v>
      </c>
      <c r="N88" s="50">
        <f>K88*1.3%</f>
        <v>65</v>
      </c>
      <c r="O88" s="47">
        <f>K88*3.04%</f>
        <v>152</v>
      </c>
      <c r="P88" s="47">
        <f>K88*7.09%</f>
        <v>354.5</v>
      </c>
      <c r="Q88" s="109"/>
      <c r="R88" s="53"/>
      <c r="S88" s="47">
        <f>SUM(L88:Q88)</f>
        <v>1070</v>
      </c>
      <c r="T88" s="47">
        <f>SUM(L88+O88)</f>
        <v>295.5</v>
      </c>
      <c r="U88" s="47">
        <f>SUM(S88:T88)</f>
        <v>1365.5</v>
      </c>
      <c r="V88" s="47">
        <f>K88-T88</f>
        <v>4704.5</v>
      </c>
    </row>
    <row r="89" spans="1:22" s="40" customFormat="1" ht="16.5" x14ac:dyDescent="0.25">
      <c r="A89" s="24">
        <f>A88+1</f>
        <v>78</v>
      </c>
      <c r="B89" s="91" t="s">
        <v>477</v>
      </c>
      <c r="C89" s="51" t="s">
        <v>476</v>
      </c>
      <c r="D89" s="51" t="s">
        <v>475</v>
      </c>
      <c r="E89" s="123" t="s">
        <v>474</v>
      </c>
      <c r="F89" s="51" t="s">
        <v>8</v>
      </c>
      <c r="G89" s="20" t="s">
        <v>7</v>
      </c>
      <c r="H89" s="20" t="s">
        <v>13</v>
      </c>
      <c r="I89" s="112">
        <v>45474</v>
      </c>
      <c r="J89" s="62"/>
      <c r="K89" s="89">
        <v>5000</v>
      </c>
      <c r="L89" s="47">
        <f>K89*2.87%</f>
        <v>143.5</v>
      </c>
      <c r="M89" s="47">
        <f>K89*7.1%</f>
        <v>354.99999999999994</v>
      </c>
      <c r="N89" s="50">
        <f>K89*1.3%</f>
        <v>65</v>
      </c>
      <c r="O89" s="47">
        <f>K89*3.04%</f>
        <v>152</v>
      </c>
      <c r="P89" s="47">
        <f>K89*7.09%</f>
        <v>354.5</v>
      </c>
      <c r="Q89" s="109"/>
      <c r="R89" s="53"/>
      <c r="S89" s="47">
        <f>SUM(L89:Q89)</f>
        <v>1070</v>
      </c>
      <c r="T89" s="47">
        <f>SUM(L89+O89)</f>
        <v>295.5</v>
      </c>
      <c r="U89" s="47">
        <f>SUM(S89:T89)</f>
        <v>1365.5</v>
      </c>
      <c r="V89" s="47">
        <f>K89-T89</f>
        <v>4704.5</v>
      </c>
    </row>
    <row r="90" spans="1:22" s="40" customFormat="1" ht="16.5" x14ac:dyDescent="0.25">
      <c r="A90" s="24">
        <f>A89+1</f>
        <v>79</v>
      </c>
      <c r="B90" s="91" t="s">
        <v>473</v>
      </c>
      <c r="C90" s="51" t="s">
        <v>472</v>
      </c>
      <c r="D90" s="51" t="s">
        <v>471</v>
      </c>
      <c r="E90" s="123" t="s">
        <v>470</v>
      </c>
      <c r="F90" s="51" t="s">
        <v>8</v>
      </c>
      <c r="G90" s="20" t="s">
        <v>7</v>
      </c>
      <c r="H90" s="20" t="s">
        <v>13</v>
      </c>
      <c r="I90" s="112">
        <v>45474</v>
      </c>
      <c r="J90" s="62"/>
      <c r="K90" s="89">
        <v>5000</v>
      </c>
      <c r="L90" s="47">
        <f>K90*2.87%</f>
        <v>143.5</v>
      </c>
      <c r="M90" s="47">
        <f>K90*7.1%</f>
        <v>354.99999999999994</v>
      </c>
      <c r="N90" s="50">
        <f>K90*1.3%</f>
        <v>65</v>
      </c>
      <c r="O90" s="47">
        <f>K90*3.04%</f>
        <v>152</v>
      </c>
      <c r="P90" s="47">
        <f>K90*7.09%</f>
        <v>354.5</v>
      </c>
      <c r="Q90" s="109"/>
      <c r="R90" s="53"/>
      <c r="S90" s="47">
        <f>SUM(L90:Q90)</f>
        <v>1070</v>
      </c>
      <c r="T90" s="47">
        <f>SUM(L90+O90)</f>
        <v>295.5</v>
      </c>
      <c r="U90" s="47">
        <f>SUM(S90:T90)</f>
        <v>1365.5</v>
      </c>
      <c r="V90" s="47">
        <f>K90-T90</f>
        <v>4704.5</v>
      </c>
    </row>
    <row r="91" spans="1:22" s="40" customFormat="1" ht="16.5" x14ac:dyDescent="0.25">
      <c r="A91" s="24">
        <f>A90+1</f>
        <v>80</v>
      </c>
      <c r="B91" s="91" t="s">
        <v>469</v>
      </c>
      <c r="C91" s="51" t="s">
        <v>468</v>
      </c>
      <c r="D91" s="51" t="s">
        <v>467</v>
      </c>
      <c r="E91" s="123" t="s">
        <v>466</v>
      </c>
      <c r="F91" s="51" t="s">
        <v>31</v>
      </c>
      <c r="G91" s="20" t="s">
        <v>7</v>
      </c>
      <c r="H91" s="20" t="s">
        <v>13</v>
      </c>
      <c r="I91" s="112">
        <v>45474</v>
      </c>
      <c r="J91" s="62"/>
      <c r="K91" s="89">
        <v>5000</v>
      </c>
      <c r="L91" s="47">
        <f>K91*2.87%</f>
        <v>143.5</v>
      </c>
      <c r="M91" s="47">
        <f>K91*7.1%</f>
        <v>354.99999999999994</v>
      </c>
      <c r="N91" s="50">
        <f>K91*1.3%</f>
        <v>65</v>
      </c>
      <c r="O91" s="47">
        <f>K91*3.04%</f>
        <v>152</v>
      </c>
      <c r="P91" s="47">
        <f>K91*7.09%</f>
        <v>354.5</v>
      </c>
      <c r="Q91" s="109"/>
      <c r="R91" s="53"/>
      <c r="S91" s="47">
        <f>SUM(L91:Q91)</f>
        <v>1070</v>
      </c>
      <c r="T91" s="47">
        <f>SUM(L91+O91)</f>
        <v>295.5</v>
      </c>
      <c r="U91" s="47">
        <f>SUM(S91:T91)</f>
        <v>1365.5</v>
      </c>
      <c r="V91" s="47">
        <f>K91-T91</f>
        <v>4704.5</v>
      </c>
    </row>
    <row r="92" spans="1:22" s="40" customFormat="1" ht="16.5" x14ac:dyDescent="0.25">
      <c r="A92" s="24">
        <f>A91+1</f>
        <v>81</v>
      </c>
      <c r="B92" s="91" t="s">
        <v>465</v>
      </c>
      <c r="C92" s="51" t="s">
        <v>464</v>
      </c>
      <c r="D92" s="51" t="s">
        <v>463</v>
      </c>
      <c r="E92" s="123" t="s">
        <v>462</v>
      </c>
      <c r="F92" s="51" t="s">
        <v>8</v>
      </c>
      <c r="G92" s="20" t="s">
        <v>7</v>
      </c>
      <c r="H92" s="20" t="s">
        <v>13</v>
      </c>
      <c r="I92" s="112">
        <v>45536</v>
      </c>
      <c r="J92" s="62"/>
      <c r="K92" s="89">
        <v>5000</v>
      </c>
      <c r="L92" s="47">
        <f>K92*2.87%</f>
        <v>143.5</v>
      </c>
      <c r="M92" s="47">
        <f>K92*7.1%</f>
        <v>354.99999999999994</v>
      </c>
      <c r="N92" s="50">
        <f>K92*1.3%</f>
        <v>65</v>
      </c>
      <c r="O92" s="47">
        <f>K92*3.04%</f>
        <v>152</v>
      </c>
      <c r="P92" s="47">
        <f>K92*7.09%</f>
        <v>354.5</v>
      </c>
      <c r="Q92" s="109"/>
      <c r="R92" s="53"/>
      <c r="S92" s="47">
        <f>SUM(L92:Q92)</f>
        <v>1070</v>
      </c>
      <c r="T92" s="47">
        <f>SUM(L92+O92)</f>
        <v>295.5</v>
      </c>
      <c r="U92" s="47">
        <f>SUM(S92:T92)</f>
        <v>1365.5</v>
      </c>
      <c r="V92" s="47">
        <f>K92-T92</f>
        <v>4704.5</v>
      </c>
    </row>
    <row r="93" spans="1:22" s="40" customFormat="1" ht="16.5" x14ac:dyDescent="0.25">
      <c r="A93" s="24">
        <f>A92+1</f>
        <v>82</v>
      </c>
      <c r="B93" s="91" t="s">
        <v>461</v>
      </c>
      <c r="C93" s="51" t="s">
        <v>460</v>
      </c>
      <c r="D93" s="51" t="s">
        <v>459</v>
      </c>
      <c r="E93" s="123" t="s">
        <v>458</v>
      </c>
      <c r="F93" s="21" t="s">
        <v>102</v>
      </c>
      <c r="G93" s="20" t="s">
        <v>7</v>
      </c>
      <c r="H93" s="20">
        <v>1</v>
      </c>
      <c r="I93" s="112">
        <v>45659</v>
      </c>
      <c r="J93" s="62"/>
      <c r="K93" s="89">
        <v>6000</v>
      </c>
      <c r="L93" s="47">
        <f>K93*2.87%</f>
        <v>172.2</v>
      </c>
      <c r="M93" s="47">
        <f>K93*7.1%</f>
        <v>425.99999999999994</v>
      </c>
      <c r="N93" s="50">
        <f>K93*1.3%</f>
        <v>78</v>
      </c>
      <c r="O93" s="47">
        <f>K93*3.04%</f>
        <v>182.4</v>
      </c>
      <c r="P93" s="47">
        <f>K93*7.09%</f>
        <v>425.40000000000003</v>
      </c>
      <c r="Q93" s="109"/>
      <c r="R93" s="53"/>
      <c r="S93" s="47">
        <f>SUM(L93:Q93)</f>
        <v>1284</v>
      </c>
      <c r="T93" s="47">
        <f>SUM(L93+O93)</f>
        <v>354.6</v>
      </c>
      <c r="U93" s="47">
        <f>SUM(S93:T93)</f>
        <v>1638.6</v>
      </c>
      <c r="V93" s="47">
        <f>K93-T93</f>
        <v>5645.4</v>
      </c>
    </row>
    <row r="94" spans="1:22" s="40" customFormat="1" ht="16.5" x14ac:dyDescent="0.25">
      <c r="A94" s="24">
        <f>A93+1</f>
        <v>83</v>
      </c>
      <c r="B94" s="91" t="s">
        <v>457</v>
      </c>
      <c r="C94" s="51" t="s">
        <v>456</v>
      </c>
      <c r="D94" s="51" t="s">
        <v>455</v>
      </c>
      <c r="E94" s="123" t="s">
        <v>454</v>
      </c>
      <c r="F94" s="51" t="s">
        <v>8</v>
      </c>
      <c r="G94" s="20" t="s">
        <v>7</v>
      </c>
      <c r="H94" s="20">
        <v>1</v>
      </c>
      <c r="I94" s="112">
        <v>45691</v>
      </c>
      <c r="J94" s="62"/>
      <c r="K94" s="89">
        <v>5000</v>
      </c>
      <c r="L94" s="47">
        <f>K94*2.87%</f>
        <v>143.5</v>
      </c>
      <c r="M94" s="47">
        <f>K94*7.1%</f>
        <v>354.99999999999994</v>
      </c>
      <c r="N94" s="50">
        <f>K94*1.3%</f>
        <v>65</v>
      </c>
      <c r="O94" s="47">
        <f>K94*3.04%</f>
        <v>152</v>
      </c>
      <c r="P94" s="47">
        <f>K94*7.09%</f>
        <v>354.5</v>
      </c>
      <c r="Q94" s="109"/>
      <c r="R94" s="53"/>
      <c r="S94" s="47">
        <f>SUM(L94:Q94)</f>
        <v>1070</v>
      </c>
      <c r="T94" s="47">
        <f>SUM(L94+O94)</f>
        <v>295.5</v>
      </c>
      <c r="U94" s="47">
        <f>SUM(S94:T94)</f>
        <v>1365.5</v>
      </c>
      <c r="V94" s="47">
        <f>K94-T94</f>
        <v>4704.5</v>
      </c>
    </row>
    <row r="95" spans="1:22" s="40" customFormat="1" ht="16.5" x14ac:dyDescent="0.25">
      <c r="A95" s="24">
        <f>A94+1</f>
        <v>84</v>
      </c>
      <c r="B95" s="91" t="s">
        <v>453</v>
      </c>
      <c r="C95" s="51" t="s">
        <v>452</v>
      </c>
      <c r="D95" s="51" t="s">
        <v>451</v>
      </c>
      <c r="E95" s="123" t="s">
        <v>443</v>
      </c>
      <c r="F95" s="51" t="s">
        <v>8</v>
      </c>
      <c r="G95" s="20" t="s">
        <v>7</v>
      </c>
      <c r="H95" s="20">
        <v>1</v>
      </c>
      <c r="I95" s="112">
        <v>45691</v>
      </c>
      <c r="J95" s="62"/>
      <c r="K95" s="89">
        <v>5000</v>
      </c>
      <c r="L95" s="47">
        <f>K95*2.87%</f>
        <v>143.5</v>
      </c>
      <c r="M95" s="47">
        <f>K95*7.1%</f>
        <v>354.99999999999994</v>
      </c>
      <c r="N95" s="50">
        <f>K95*1.3%</f>
        <v>65</v>
      </c>
      <c r="O95" s="47">
        <f>K95*3.04%</f>
        <v>152</v>
      </c>
      <c r="P95" s="47">
        <f>K95*7.09%</f>
        <v>354.5</v>
      </c>
      <c r="Q95" s="109"/>
      <c r="R95" s="53"/>
      <c r="S95" s="47">
        <f>SUM(L95:Q95)</f>
        <v>1070</v>
      </c>
      <c r="T95" s="47">
        <f>SUM(L95+O95)</f>
        <v>295.5</v>
      </c>
      <c r="U95" s="47">
        <f>SUM(S95:T95)</f>
        <v>1365.5</v>
      </c>
      <c r="V95" s="47">
        <f>K95-T95</f>
        <v>4704.5</v>
      </c>
    </row>
    <row r="96" spans="1:22" s="40" customFormat="1" ht="16.5" x14ac:dyDescent="0.25">
      <c r="A96" s="24">
        <f>A95+1</f>
        <v>85</v>
      </c>
      <c r="B96" s="91" t="s">
        <v>450</v>
      </c>
      <c r="C96" s="51" t="s">
        <v>449</v>
      </c>
      <c r="D96" s="51" t="s">
        <v>448</v>
      </c>
      <c r="E96" s="123" t="s">
        <v>447</v>
      </c>
      <c r="F96" s="51" t="s">
        <v>8</v>
      </c>
      <c r="G96" s="20" t="s">
        <v>7</v>
      </c>
      <c r="H96" s="20">
        <v>1</v>
      </c>
      <c r="I96" s="112">
        <v>45691</v>
      </c>
      <c r="J96" s="62"/>
      <c r="K96" s="89">
        <v>5000</v>
      </c>
      <c r="L96" s="47">
        <f>K96*2.87%</f>
        <v>143.5</v>
      </c>
      <c r="M96" s="47">
        <f>K96*7.1%</f>
        <v>354.99999999999994</v>
      </c>
      <c r="N96" s="50">
        <f>K96*1.3%</f>
        <v>65</v>
      </c>
      <c r="O96" s="47">
        <f>K96*3.04%</f>
        <v>152</v>
      </c>
      <c r="P96" s="47">
        <f>K96*7.09%</f>
        <v>354.5</v>
      </c>
      <c r="Q96" s="109"/>
      <c r="R96" s="53"/>
      <c r="S96" s="47">
        <f>SUM(L96:Q96)</f>
        <v>1070</v>
      </c>
      <c r="T96" s="47">
        <f>SUM(L96+O96)</f>
        <v>295.5</v>
      </c>
      <c r="U96" s="47">
        <f>SUM(S96:T96)</f>
        <v>1365.5</v>
      </c>
      <c r="V96" s="47">
        <f>K96-T96</f>
        <v>4704.5</v>
      </c>
    </row>
    <row r="97" spans="1:22" s="40" customFormat="1" ht="16.5" x14ac:dyDescent="0.25">
      <c r="A97" s="24">
        <f>A96+1</f>
        <v>86</v>
      </c>
      <c r="B97" s="91" t="s">
        <v>446</v>
      </c>
      <c r="C97" s="51" t="s">
        <v>445</v>
      </c>
      <c r="D97" s="51" t="s">
        <v>444</v>
      </c>
      <c r="E97" s="123" t="s">
        <v>443</v>
      </c>
      <c r="F97" s="51" t="s">
        <v>31</v>
      </c>
      <c r="G97" s="20" t="s">
        <v>7</v>
      </c>
      <c r="H97" s="20">
        <v>1</v>
      </c>
      <c r="I97" s="112">
        <v>45748</v>
      </c>
      <c r="J97" s="62"/>
      <c r="K97" s="17">
        <v>5000</v>
      </c>
      <c r="L97" s="13">
        <f>K97*2.87%</f>
        <v>143.5</v>
      </c>
      <c r="M97" s="13">
        <f>K97*7.1%</f>
        <v>354.99999999999994</v>
      </c>
      <c r="N97" s="16">
        <f>K97*1.3%</f>
        <v>65</v>
      </c>
      <c r="O97" s="13">
        <f>K97*3.04%</f>
        <v>152</v>
      </c>
      <c r="P97" s="13">
        <f>K97*7.09%</f>
        <v>354.5</v>
      </c>
      <c r="Q97" s="15"/>
      <c r="R97" s="14"/>
      <c r="S97" s="13">
        <f>SUM(L97:Q97)</f>
        <v>1070</v>
      </c>
      <c r="T97" s="13">
        <f>SUM(L97+O97)</f>
        <v>295.5</v>
      </c>
      <c r="U97" s="13">
        <f>SUM(S97:T97)</f>
        <v>1365.5</v>
      </c>
      <c r="V97" s="13">
        <f>K97-T97</f>
        <v>4704.5</v>
      </c>
    </row>
    <row r="98" spans="1:22" s="40" customFormat="1" ht="16.5" x14ac:dyDescent="0.25">
      <c r="A98" s="24">
        <f>A97+1</f>
        <v>87</v>
      </c>
      <c r="B98" s="91" t="s">
        <v>442</v>
      </c>
      <c r="C98" s="51" t="s">
        <v>441</v>
      </c>
      <c r="D98" s="51" t="s">
        <v>440</v>
      </c>
      <c r="E98" s="123" t="s">
        <v>439</v>
      </c>
      <c r="F98" s="51" t="s">
        <v>432</v>
      </c>
      <c r="G98" s="20" t="s">
        <v>7</v>
      </c>
      <c r="H98" s="20">
        <v>1</v>
      </c>
      <c r="I98" s="112">
        <v>45778</v>
      </c>
      <c r="J98" s="62"/>
      <c r="K98" s="17">
        <v>5000</v>
      </c>
      <c r="L98" s="13">
        <f>K98*2.87%</f>
        <v>143.5</v>
      </c>
      <c r="M98" s="13">
        <f>K98*7.1%</f>
        <v>354.99999999999994</v>
      </c>
      <c r="N98" s="16">
        <f>K98*1.3%</f>
        <v>65</v>
      </c>
      <c r="O98" s="13">
        <f>K98*3.04%</f>
        <v>152</v>
      </c>
      <c r="P98" s="13">
        <f>K98*7.09%</f>
        <v>354.5</v>
      </c>
      <c r="Q98" s="15"/>
      <c r="R98" s="14"/>
      <c r="S98" s="13">
        <f>SUM(L98:Q98)</f>
        <v>1070</v>
      </c>
      <c r="T98" s="13">
        <f>SUM(L98+O98)</f>
        <v>295.5</v>
      </c>
      <c r="U98" s="13">
        <f>SUM(S98:T98)</f>
        <v>1365.5</v>
      </c>
      <c r="V98" s="13">
        <f>K98-T98</f>
        <v>4704.5</v>
      </c>
    </row>
    <row r="99" spans="1:22" s="40" customFormat="1" ht="16.5" x14ac:dyDescent="0.25">
      <c r="A99" s="24">
        <f>A98+1</f>
        <v>88</v>
      </c>
      <c r="B99" s="91" t="s">
        <v>438</v>
      </c>
      <c r="C99" s="51" t="s">
        <v>437</v>
      </c>
      <c r="D99" s="51" t="s">
        <v>128</v>
      </c>
      <c r="E99" s="123" t="s">
        <v>436</v>
      </c>
      <c r="F99" s="51" t="s">
        <v>8</v>
      </c>
      <c r="G99" s="20" t="s">
        <v>7</v>
      </c>
      <c r="H99" s="20">
        <v>1</v>
      </c>
      <c r="I99" s="112">
        <v>45778</v>
      </c>
      <c r="J99" s="62"/>
      <c r="K99" s="17">
        <v>5000</v>
      </c>
      <c r="L99" s="13">
        <f>K99*2.87%</f>
        <v>143.5</v>
      </c>
      <c r="M99" s="13">
        <f>K99*7.1%</f>
        <v>354.99999999999994</v>
      </c>
      <c r="N99" s="16">
        <f>K99*1.3%</f>
        <v>65</v>
      </c>
      <c r="O99" s="13">
        <f>K99*3.04%</f>
        <v>152</v>
      </c>
      <c r="P99" s="13">
        <f>K99*7.09%</f>
        <v>354.5</v>
      </c>
      <c r="Q99" s="15"/>
      <c r="R99" s="14"/>
      <c r="S99" s="13">
        <f>SUM(L99:Q99)</f>
        <v>1070</v>
      </c>
      <c r="T99" s="13">
        <f>SUM(L99+O99)</f>
        <v>295.5</v>
      </c>
      <c r="U99" s="13">
        <f>SUM(S99:T99)</f>
        <v>1365.5</v>
      </c>
      <c r="V99" s="13">
        <f>K99-T99</f>
        <v>4704.5</v>
      </c>
    </row>
    <row r="100" spans="1:22" s="40" customFormat="1" ht="16.5" x14ac:dyDescent="0.25">
      <c r="A100" s="24">
        <f>A99+1</f>
        <v>89</v>
      </c>
      <c r="B100" s="91" t="s">
        <v>435</v>
      </c>
      <c r="C100" s="51" t="s">
        <v>138</v>
      </c>
      <c r="D100" s="51" t="s">
        <v>434</v>
      </c>
      <c r="E100" s="123" t="s">
        <v>433</v>
      </c>
      <c r="F100" s="51" t="s">
        <v>432</v>
      </c>
      <c r="G100" s="20" t="s">
        <v>7</v>
      </c>
      <c r="H100" s="20">
        <v>1</v>
      </c>
      <c r="I100" s="112">
        <v>45962</v>
      </c>
      <c r="J100" s="62"/>
      <c r="K100" s="17">
        <v>5000</v>
      </c>
      <c r="L100" s="13">
        <f>K100*2.87%</f>
        <v>143.5</v>
      </c>
      <c r="M100" s="13">
        <f>K100*7.1%</f>
        <v>354.99999999999994</v>
      </c>
      <c r="N100" s="16">
        <f>K100*1.3%</f>
        <v>65</v>
      </c>
      <c r="O100" s="13">
        <f>K100*3.04%</f>
        <v>152</v>
      </c>
      <c r="P100" s="13">
        <f>K100*7.09%</f>
        <v>354.5</v>
      </c>
      <c r="Q100" s="15"/>
      <c r="R100" s="14"/>
      <c r="S100" s="13">
        <f>SUM(L100:Q100)</f>
        <v>1070</v>
      </c>
      <c r="T100" s="13">
        <f>SUM(L100+O100)</f>
        <v>295.5</v>
      </c>
      <c r="U100" s="13">
        <f>SUM(S100:T100)</f>
        <v>1365.5</v>
      </c>
      <c r="V100" s="13">
        <f>K100-T100</f>
        <v>4704.5</v>
      </c>
    </row>
    <row r="101" spans="1:22" ht="16.5" x14ac:dyDescent="0.25">
      <c r="A101" s="24">
        <f>A100+1</f>
        <v>90</v>
      </c>
      <c r="B101" s="91" t="s">
        <v>431</v>
      </c>
      <c r="C101" s="51" t="s">
        <v>430</v>
      </c>
      <c r="D101" s="51" t="s">
        <v>429</v>
      </c>
      <c r="E101" s="51" t="s">
        <v>428</v>
      </c>
      <c r="F101" s="51" t="s">
        <v>279</v>
      </c>
      <c r="G101" s="20" t="s">
        <v>7</v>
      </c>
      <c r="H101" s="20" t="s">
        <v>40</v>
      </c>
      <c r="I101" s="121">
        <v>39210</v>
      </c>
      <c r="J101" s="62"/>
      <c r="K101" s="114">
        <v>11786</v>
      </c>
      <c r="L101" s="47">
        <f>K101*2.87%</f>
        <v>338.25819999999999</v>
      </c>
      <c r="M101" s="47">
        <f>K101*7.1%</f>
        <v>836.80599999999993</v>
      </c>
      <c r="N101" s="50">
        <f>K101*1.3%</f>
        <v>153.21800000000002</v>
      </c>
      <c r="O101" s="47">
        <f>K101*3.04%</f>
        <v>358.2944</v>
      </c>
      <c r="P101" s="47">
        <f>K101*7.09%</f>
        <v>835.62740000000008</v>
      </c>
      <c r="Q101" s="109"/>
      <c r="R101" s="53"/>
      <c r="S101" s="47">
        <f>SUM(L101:Q101)</f>
        <v>2522.2039999999997</v>
      </c>
      <c r="T101" s="47">
        <f>SUM(L101+O101)</f>
        <v>696.55259999999998</v>
      </c>
      <c r="U101" s="47">
        <f>SUM(S101:T101)</f>
        <v>3218.7565999999997</v>
      </c>
      <c r="V101" s="47">
        <f>K101-T101</f>
        <v>11089.447400000001</v>
      </c>
    </row>
    <row r="102" spans="1:22" ht="16.5" x14ac:dyDescent="0.25">
      <c r="A102" s="24">
        <f>A101+1</f>
        <v>91</v>
      </c>
      <c r="B102" s="122" t="s">
        <v>427</v>
      </c>
      <c r="C102" s="51" t="s">
        <v>426</v>
      </c>
      <c r="D102" s="51" t="s">
        <v>425</v>
      </c>
      <c r="E102" s="51" t="s">
        <v>421</v>
      </c>
      <c r="F102" s="51" t="s">
        <v>46</v>
      </c>
      <c r="G102" s="20" t="s">
        <v>7</v>
      </c>
      <c r="H102" s="20" t="s">
        <v>13</v>
      </c>
      <c r="I102" s="112">
        <v>39142</v>
      </c>
      <c r="J102" s="62"/>
      <c r="K102" s="89">
        <v>5000</v>
      </c>
      <c r="L102" s="47">
        <f>K102*2.87%</f>
        <v>143.5</v>
      </c>
      <c r="M102" s="47">
        <f>K102*7.1%</f>
        <v>354.99999999999994</v>
      </c>
      <c r="N102" s="50">
        <f>K102*1.3%</f>
        <v>65</v>
      </c>
      <c r="O102" s="47">
        <f>K102*3.04%</f>
        <v>152</v>
      </c>
      <c r="P102" s="47">
        <f>K102*7.09%</f>
        <v>354.5</v>
      </c>
      <c r="Q102" s="109"/>
      <c r="R102" s="47"/>
      <c r="S102" s="47">
        <f>SUM(L102:Q102)</f>
        <v>1070</v>
      </c>
      <c r="T102" s="47">
        <f>SUM(L102+O102)</f>
        <v>295.5</v>
      </c>
      <c r="U102" s="47">
        <f>SUM(S102:T102)</f>
        <v>1365.5</v>
      </c>
      <c r="V102" s="47">
        <f>K102-T102</f>
        <v>4704.5</v>
      </c>
    </row>
    <row r="103" spans="1:22" ht="16.5" x14ac:dyDescent="0.25">
      <c r="A103" s="24">
        <f>A102+1</f>
        <v>92</v>
      </c>
      <c r="B103" s="122" t="s">
        <v>424</v>
      </c>
      <c r="C103" s="51" t="s">
        <v>423</v>
      </c>
      <c r="D103" s="51" t="s">
        <v>422</v>
      </c>
      <c r="E103" s="51" t="s">
        <v>421</v>
      </c>
      <c r="F103" s="51" t="s">
        <v>420</v>
      </c>
      <c r="G103" s="20" t="s">
        <v>7</v>
      </c>
      <c r="H103" s="20" t="s">
        <v>13</v>
      </c>
      <c r="I103" s="112">
        <v>39234</v>
      </c>
      <c r="J103" s="62"/>
      <c r="K103" s="89">
        <v>5000</v>
      </c>
      <c r="L103" s="47">
        <f>K103*2.87%</f>
        <v>143.5</v>
      </c>
      <c r="M103" s="47">
        <f>K103*7.1%</f>
        <v>354.99999999999994</v>
      </c>
      <c r="N103" s="50">
        <f>K103*1.3%</f>
        <v>65</v>
      </c>
      <c r="O103" s="47">
        <f>K103*3.04%</f>
        <v>152</v>
      </c>
      <c r="P103" s="47">
        <f>K103*7.09%</f>
        <v>354.5</v>
      </c>
      <c r="Q103" s="109"/>
      <c r="R103" s="53"/>
      <c r="S103" s="47">
        <f>SUM(L103:Q103)</f>
        <v>1070</v>
      </c>
      <c r="T103" s="47">
        <f>SUM(L103+O103)</f>
        <v>295.5</v>
      </c>
      <c r="U103" s="47">
        <f>SUM(S103:T103)</f>
        <v>1365.5</v>
      </c>
      <c r="V103" s="47">
        <f>K103-T103</f>
        <v>4704.5</v>
      </c>
    </row>
    <row r="104" spans="1:22" ht="16.5" x14ac:dyDescent="0.25">
      <c r="A104" s="24">
        <f>A103+1</f>
        <v>93</v>
      </c>
      <c r="B104" s="122" t="s">
        <v>419</v>
      </c>
      <c r="C104" s="51" t="s">
        <v>87</v>
      </c>
      <c r="D104" s="51" t="s">
        <v>418</v>
      </c>
      <c r="E104" s="52" t="s">
        <v>417</v>
      </c>
      <c r="F104" s="51" t="s">
        <v>8</v>
      </c>
      <c r="G104" s="20" t="s">
        <v>7</v>
      </c>
      <c r="H104" s="20" t="s">
        <v>13</v>
      </c>
      <c r="I104" s="121">
        <v>39265</v>
      </c>
      <c r="J104" s="62"/>
      <c r="K104" s="89">
        <v>7000</v>
      </c>
      <c r="L104" s="47">
        <f>K104*2.87%</f>
        <v>200.9</v>
      </c>
      <c r="M104" s="47">
        <f>K104*7.1%</f>
        <v>496.99999999999994</v>
      </c>
      <c r="N104" s="50">
        <f>K104*1.3%</f>
        <v>91.000000000000014</v>
      </c>
      <c r="O104" s="47">
        <f>K104*3.04%</f>
        <v>212.8</v>
      </c>
      <c r="P104" s="47">
        <f>K104*7.09%</f>
        <v>496.3</v>
      </c>
      <c r="Q104" s="109"/>
      <c r="R104" s="53"/>
      <c r="S104" s="47">
        <f>SUM(L104:Q104)</f>
        <v>1498</v>
      </c>
      <c r="T104" s="47">
        <f>SUM(L104+O104)</f>
        <v>413.70000000000005</v>
      </c>
      <c r="U104" s="47">
        <f>SUM(S104:T104)</f>
        <v>1911.7</v>
      </c>
      <c r="V104" s="47">
        <f>K104-T104</f>
        <v>6586.3</v>
      </c>
    </row>
    <row r="105" spans="1:22" ht="16.5" x14ac:dyDescent="0.25">
      <c r="A105" s="24">
        <f>A104+1</f>
        <v>94</v>
      </c>
      <c r="B105" s="122" t="s">
        <v>416</v>
      </c>
      <c r="C105" s="51" t="s">
        <v>415</v>
      </c>
      <c r="D105" s="51" t="s">
        <v>414</v>
      </c>
      <c r="E105" s="51" t="s">
        <v>413</v>
      </c>
      <c r="F105" s="51" t="s">
        <v>412</v>
      </c>
      <c r="G105" s="20" t="s">
        <v>7</v>
      </c>
      <c r="H105" s="20" t="s">
        <v>40</v>
      </c>
      <c r="I105" s="112">
        <v>39265</v>
      </c>
      <c r="J105" s="62"/>
      <c r="K105" s="114">
        <v>11786</v>
      </c>
      <c r="L105" s="47">
        <f>K105*2.87%</f>
        <v>338.25819999999999</v>
      </c>
      <c r="M105" s="47">
        <f>K105*7.1%</f>
        <v>836.80599999999993</v>
      </c>
      <c r="N105" s="50">
        <f>K105*1.3%</f>
        <v>153.21800000000002</v>
      </c>
      <c r="O105" s="47">
        <f>K105*3.04%</f>
        <v>358.2944</v>
      </c>
      <c r="P105" s="47">
        <f>K105*7.09%</f>
        <v>835.62740000000008</v>
      </c>
      <c r="Q105" s="109"/>
      <c r="R105" s="53"/>
      <c r="S105" s="47">
        <f>SUM(L105:Q105)</f>
        <v>2522.2039999999997</v>
      </c>
      <c r="T105" s="47">
        <f>SUM(L105+O105)</f>
        <v>696.55259999999998</v>
      </c>
      <c r="U105" s="47">
        <f>SUM(S105:T105)</f>
        <v>3218.7565999999997</v>
      </c>
      <c r="V105" s="47">
        <f>K105-T105</f>
        <v>11089.447400000001</v>
      </c>
    </row>
    <row r="106" spans="1:22" ht="16.5" x14ac:dyDescent="0.25">
      <c r="A106" s="24">
        <f>A105+1</f>
        <v>95</v>
      </c>
      <c r="B106" s="91" t="s">
        <v>411</v>
      </c>
      <c r="C106" s="51" t="s">
        <v>410</v>
      </c>
      <c r="D106" s="51" t="s">
        <v>409</v>
      </c>
      <c r="E106" s="51" t="s">
        <v>408</v>
      </c>
      <c r="F106" s="51" t="s">
        <v>46</v>
      </c>
      <c r="G106" s="20" t="s">
        <v>7</v>
      </c>
      <c r="H106" s="20" t="s">
        <v>13</v>
      </c>
      <c r="I106" s="112">
        <v>39281</v>
      </c>
      <c r="J106" s="62"/>
      <c r="K106" s="89">
        <v>5000</v>
      </c>
      <c r="L106" s="47">
        <f>K106*2.87%</f>
        <v>143.5</v>
      </c>
      <c r="M106" s="47">
        <f>K106*7.1%</f>
        <v>354.99999999999994</v>
      </c>
      <c r="N106" s="50">
        <f>K106*1.3%</f>
        <v>65</v>
      </c>
      <c r="O106" s="47">
        <f>K106*3.04%</f>
        <v>152</v>
      </c>
      <c r="P106" s="47">
        <f>K106*7.09%</f>
        <v>354.5</v>
      </c>
      <c r="Q106" s="109"/>
      <c r="R106" s="53"/>
      <c r="S106" s="47">
        <f>SUM(L106:Q106)</f>
        <v>1070</v>
      </c>
      <c r="T106" s="47">
        <f>SUM(L106+O106)</f>
        <v>295.5</v>
      </c>
      <c r="U106" s="47">
        <f>SUM(S106:T106)</f>
        <v>1365.5</v>
      </c>
      <c r="V106" s="47">
        <f>K106-T106</f>
        <v>4704.5</v>
      </c>
    </row>
    <row r="107" spans="1:22" ht="16.5" x14ac:dyDescent="0.25">
      <c r="A107" s="24">
        <f>A106+1</f>
        <v>96</v>
      </c>
      <c r="B107" s="91" t="s">
        <v>407</v>
      </c>
      <c r="C107" s="51" t="s">
        <v>406</v>
      </c>
      <c r="D107" s="51" t="s">
        <v>405</v>
      </c>
      <c r="E107" s="119" t="s">
        <v>375</v>
      </c>
      <c r="F107" s="51" t="s">
        <v>404</v>
      </c>
      <c r="G107" s="20" t="s">
        <v>7</v>
      </c>
      <c r="H107" s="20" t="s">
        <v>13</v>
      </c>
      <c r="I107" s="112">
        <v>39286</v>
      </c>
      <c r="J107" s="62"/>
      <c r="K107" s="89">
        <v>8000</v>
      </c>
      <c r="L107" s="47">
        <f>K107*2.87%</f>
        <v>229.6</v>
      </c>
      <c r="M107" s="47">
        <f>K107*7.1%</f>
        <v>568</v>
      </c>
      <c r="N107" s="50">
        <f>K107*1.3%</f>
        <v>104.00000000000001</v>
      </c>
      <c r="O107" s="47">
        <f>K107*3.04%</f>
        <v>243.2</v>
      </c>
      <c r="P107" s="47">
        <f>K107*7.09%</f>
        <v>567.20000000000005</v>
      </c>
      <c r="Q107" s="109"/>
      <c r="R107" s="53"/>
      <c r="S107" s="47">
        <f>SUM(L107:Q107)</f>
        <v>1712</v>
      </c>
      <c r="T107" s="47">
        <f>SUM(L107+O107)</f>
        <v>472.79999999999995</v>
      </c>
      <c r="U107" s="47">
        <f>SUM(S107:T107)</f>
        <v>2184.8000000000002</v>
      </c>
      <c r="V107" s="47">
        <f>K107-T107</f>
        <v>7527.2</v>
      </c>
    </row>
    <row r="108" spans="1:22" ht="16.5" x14ac:dyDescent="0.25">
      <c r="A108" s="24">
        <f>A107+1</f>
        <v>97</v>
      </c>
      <c r="B108" s="91" t="s">
        <v>403</v>
      </c>
      <c r="C108" s="51" t="s">
        <v>402</v>
      </c>
      <c r="D108" s="51" t="s">
        <v>401</v>
      </c>
      <c r="E108" s="51" t="s">
        <v>400</v>
      </c>
      <c r="F108" s="51" t="s">
        <v>69</v>
      </c>
      <c r="G108" s="20" t="s">
        <v>7</v>
      </c>
      <c r="H108" s="20" t="s">
        <v>13</v>
      </c>
      <c r="I108" s="112">
        <v>39356</v>
      </c>
      <c r="J108" s="62"/>
      <c r="K108" s="89">
        <v>5000</v>
      </c>
      <c r="L108" s="47">
        <f>K108*2.87%</f>
        <v>143.5</v>
      </c>
      <c r="M108" s="47">
        <f>K108*7.1%</f>
        <v>354.99999999999994</v>
      </c>
      <c r="N108" s="50">
        <f>K108*1.3%</f>
        <v>65</v>
      </c>
      <c r="O108" s="47">
        <f>K108*3.04%</f>
        <v>152</v>
      </c>
      <c r="P108" s="47">
        <f>K108*7.09%</f>
        <v>354.5</v>
      </c>
      <c r="Q108" s="109"/>
      <c r="R108" s="53"/>
      <c r="S108" s="47">
        <f>SUM(L108:Q108)</f>
        <v>1070</v>
      </c>
      <c r="T108" s="47">
        <f>SUM(L108+O108)</f>
        <v>295.5</v>
      </c>
      <c r="U108" s="47">
        <f>SUM(S108:T108)</f>
        <v>1365.5</v>
      </c>
      <c r="V108" s="47">
        <f>K108-T108</f>
        <v>4704.5</v>
      </c>
    </row>
    <row r="109" spans="1:22" ht="16.5" x14ac:dyDescent="0.25">
      <c r="A109" s="24">
        <f>A108+1</f>
        <v>98</v>
      </c>
      <c r="B109" s="91" t="s">
        <v>399</v>
      </c>
      <c r="C109" s="51" t="s">
        <v>398</v>
      </c>
      <c r="D109" s="51" t="s">
        <v>285</v>
      </c>
      <c r="E109" s="51" t="s">
        <v>397</v>
      </c>
      <c r="F109" s="51" t="s">
        <v>46</v>
      </c>
      <c r="G109" s="20" t="s">
        <v>7</v>
      </c>
      <c r="H109" s="20" t="s">
        <v>13</v>
      </c>
      <c r="I109" s="112">
        <v>39499</v>
      </c>
      <c r="J109" s="62"/>
      <c r="K109" s="89">
        <v>5000</v>
      </c>
      <c r="L109" s="47">
        <f>K109*2.87%</f>
        <v>143.5</v>
      </c>
      <c r="M109" s="47">
        <f>K109*7.1%</f>
        <v>354.99999999999994</v>
      </c>
      <c r="N109" s="50">
        <f>K109*1.3%</f>
        <v>65</v>
      </c>
      <c r="O109" s="47">
        <f>K109*3.04%</f>
        <v>152</v>
      </c>
      <c r="P109" s="47">
        <f>K109*7.09%</f>
        <v>354.5</v>
      </c>
      <c r="Q109" s="109"/>
      <c r="R109" s="53"/>
      <c r="S109" s="47">
        <f>SUM(L109:Q109)</f>
        <v>1070</v>
      </c>
      <c r="T109" s="47">
        <f>SUM(L109+O109)</f>
        <v>295.5</v>
      </c>
      <c r="U109" s="47">
        <f>SUM(S109:T109)</f>
        <v>1365.5</v>
      </c>
      <c r="V109" s="47">
        <f>K109-T109</f>
        <v>4704.5</v>
      </c>
    </row>
    <row r="110" spans="1:22" ht="16.5" x14ac:dyDescent="0.25">
      <c r="A110" s="24">
        <f>A109+1</f>
        <v>99</v>
      </c>
      <c r="B110" s="91" t="s">
        <v>396</v>
      </c>
      <c r="C110" s="51" t="s">
        <v>395</v>
      </c>
      <c r="D110" s="51" t="s">
        <v>394</v>
      </c>
      <c r="E110" s="51" t="s">
        <v>393</v>
      </c>
      <c r="F110" s="51" t="s">
        <v>46</v>
      </c>
      <c r="G110" s="20" t="s">
        <v>7</v>
      </c>
      <c r="H110" s="20" t="s">
        <v>13</v>
      </c>
      <c r="I110" s="121">
        <v>39524</v>
      </c>
      <c r="J110" s="62"/>
      <c r="K110" s="89">
        <v>5000</v>
      </c>
      <c r="L110" s="47">
        <f>K110*2.87%</f>
        <v>143.5</v>
      </c>
      <c r="M110" s="47">
        <f>K110*7.1%</f>
        <v>354.99999999999994</v>
      </c>
      <c r="N110" s="50">
        <f>K110*1.3%</f>
        <v>65</v>
      </c>
      <c r="O110" s="47">
        <f>K110*3.04%</f>
        <v>152</v>
      </c>
      <c r="P110" s="47">
        <f>K110*7.09%</f>
        <v>354.5</v>
      </c>
      <c r="Q110" s="109"/>
      <c r="R110" s="53"/>
      <c r="S110" s="47">
        <f>SUM(L110:Q110)</f>
        <v>1070</v>
      </c>
      <c r="T110" s="47">
        <f>SUM(L110+O110)</f>
        <v>295.5</v>
      </c>
      <c r="U110" s="47">
        <f>SUM(S110:T110)</f>
        <v>1365.5</v>
      </c>
      <c r="V110" s="47">
        <f>K110-T110</f>
        <v>4704.5</v>
      </c>
    </row>
    <row r="111" spans="1:22" ht="16.5" x14ac:dyDescent="0.25">
      <c r="A111" s="24">
        <f>A110+1</f>
        <v>100</v>
      </c>
      <c r="B111" s="91" t="s">
        <v>392</v>
      </c>
      <c r="C111" s="51" t="s">
        <v>391</v>
      </c>
      <c r="D111" s="51" t="s">
        <v>390</v>
      </c>
      <c r="E111" s="51" t="s">
        <v>389</v>
      </c>
      <c r="F111" s="51" t="s">
        <v>46</v>
      </c>
      <c r="G111" s="20" t="s">
        <v>7</v>
      </c>
      <c r="H111" s="20" t="s">
        <v>13</v>
      </c>
      <c r="I111" s="112">
        <v>39569</v>
      </c>
      <c r="J111" s="62"/>
      <c r="K111" s="89">
        <v>5000</v>
      </c>
      <c r="L111" s="47">
        <f>K111*2.87%</f>
        <v>143.5</v>
      </c>
      <c r="M111" s="47">
        <f>K111*7.1%</f>
        <v>354.99999999999994</v>
      </c>
      <c r="N111" s="50">
        <f>K111*1.3%</f>
        <v>65</v>
      </c>
      <c r="O111" s="47">
        <f>K111*3.04%</f>
        <v>152</v>
      </c>
      <c r="P111" s="47">
        <f>K111*7.09%</f>
        <v>354.5</v>
      </c>
      <c r="Q111" s="109"/>
      <c r="R111" s="53"/>
      <c r="S111" s="47">
        <f>SUM(L111:Q111)</f>
        <v>1070</v>
      </c>
      <c r="T111" s="47">
        <f>SUM(L111+O111)</f>
        <v>295.5</v>
      </c>
      <c r="U111" s="47">
        <f>SUM(S111:T111)</f>
        <v>1365.5</v>
      </c>
      <c r="V111" s="47">
        <f>K111-T111</f>
        <v>4704.5</v>
      </c>
    </row>
    <row r="112" spans="1:22" ht="16.5" x14ac:dyDescent="0.25">
      <c r="A112" s="24">
        <f>A111+1</f>
        <v>101</v>
      </c>
      <c r="B112" s="91" t="s">
        <v>388</v>
      </c>
      <c r="C112" s="51" t="s">
        <v>387</v>
      </c>
      <c r="D112" s="51" t="s">
        <v>386</v>
      </c>
      <c r="E112" s="51" t="s">
        <v>382</v>
      </c>
      <c r="F112" s="51" t="s">
        <v>8</v>
      </c>
      <c r="G112" s="20" t="s">
        <v>7</v>
      </c>
      <c r="H112" s="20" t="s">
        <v>13</v>
      </c>
      <c r="I112" s="120">
        <v>39661</v>
      </c>
      <c r="J112" s="62"/>
      <c r="K112" s="89">
        <v>5000</v>
      </c>
      <c r="L112" s="47">
        <f>K112*2.87%</f>
        <v>143.5</v>
      </c>
      <c r="M112" s="47">
        <f>K112*7.1%</f>
        <v>354.99999999999994</v>
      </c>
      <c r="N112" s="50">
        <f>K112*1.3%</f>
        <v>65</v>
      </c>
      <c r="O112" s="47">
        <f>K112*3.04%</f>
        <v>152</v>
      </c>
      <c r="P112" s="47">
        <f>K112*7.09%</f>
        <v>354.5</v>
      </c>
      <c r="Q112" s="109"/>
      <c r="R112" s="53"/>
      <c r="S112" s="47">
        <f>SUM(L112:Q112)</f>
        <v>1070</v>
      </c>
      <c r="T112" s="47">
        <f>SUM(L112+O112)</f>
        <v>295.5</v>
      </c>
      <c r="U112" s="47">
        <f>SUM(S112:T112)</f>
        <v>1365.5</v>
      </c>
      <c r="V112" s="47">
        <f>K112-T112</f>
        <v>4704.5</v>
      </c>
    </row>
    <row r="113" spans="1:22" ht="16.5" x14ac:dyDescent="0.25">
      <c r="A113" s="24">
        <f>A112+1</f>
        <v>102</v>
      </c>
      <c r="B113" s="91" t="s">
        <v>385</v>
      </c>
      <c r="C113" s="51" t="s">
        <v>384</v>
      </c>
      <c r="D113" s="51" t="s">
        <v>383</v>
      </c>
      <c r="E113" s="51" t="s">
        <v>382</v>
      </c>
      <c r="F113" s="51" t="s">
        <v>381</v>
      </c>
      <c r="G113" s="20" t="s">
        <v>7</v>
      </c>
      <c r="H113" s="20" t="s">
        <v>151</v>
      </c>
      <c r="I113" s="120">
        <v>39692</v>
      </c>
      <c r="J113" s="62"/>
      <c r="K113" s="89">
        <v>20000</v>
      </c>
      <c r="L113" s="47">
        <f>K113*2.87%</f>
        <v>574</v>
      </c>
      <c r="M113" s="47">
        <f>K113*7.1%</f>
        <v>1419.9999999999998</v>
      </c>
      <c r="N113" s="50">
        <f>K113*1.3%</f>
        <v>260</v>
      </c>
      <c r="O113" s="47">
        <f>K113*3.04%</f>
        <v>608</v>
      </c>
      <c r="P113" s="47">
        <f>K113*7.09%</f>
        <v>1418</v>
      </c>
      <c r="Q113" s="109"/>
      <c r="R113" s="53"/>
      <c r="S113" s="47">
        <f>SUM(L113:Q113)</f>
        <v>4280</v>
      </c>
      <c r="T113" s="47">
        <f>SUM(L113+O113)</f>
        <v>1182</v>
      </c>
      <c r="U113" s="47">
        <f>SUM(S113:T113)</f>
        <v>5462</v>
      </c>
      <c r="V113" s="47">
        <f>K113-T113</f>
        <v>18818</v>
      </c>
    </row>
    <row r="114" spans="1:22" ht="16.5" x14ac:dyDescent="0.25">
      <c r="A114" s="24">
        <f>A113+1</f>
        <v>103</v>
      </c>
      <c r="B114" s="91" t="s">
        <v>380</v>
      </c>
      <c r="C114" s="51" t="s">
        <v>342</v>
      </c>
      <c r="D114" s="51" t="s">
        <v>372</v>
      </c>
      <c r="E114" s="51" t="s">
        <v>379</v>
      </c>
      <c r="F114" s="51" t="s">
        <v>69</v>
      </c>
      <c r="G114" s="20" t="s">
        <v>7</v>
      </c>
      <c r="H114" s="20" t="s">
        <v>13</v>
      </c>
      <c r="I114" s="120">
        <v>39753</v>
      </c>
      <c r="J114" s="62"/>
      <c r="K114" s="89">
        <v>5000</v>
      </c>
      <c r="L114" s="47">
        <f>K114*2.87%</f>
        <v>143.5</v>
      </c>
      <c r="M114" s="47">
        <f>K114*7.1%</f>
        <v>354.99999999999994</v>
      </c>
      <c r="N114" s="50">
        <f>K114*1.3%</f>
        <v>65</v>
      </c>
      <c r="O114" s="47">
        <f>K114*3.04%</f>
        <v>152</v>
      </c>
      <c r="P114" s="47">
        <f>K114*7.09%</f>
        <v>354.5</v>
      </c>
      <c r="Q114" s="109"/>
      <c r="R114" s="53"/>
      <c r="S114" s="47">
        <f>SUM(L114:Q114)</f>
        <v>1070</v>
      </c>
      <c r="T114" s="47">
        <f>SUM(L114+O114)</f>
        <v>295.5</v>
      </c>
      <c r="U114" s="47">
        <f>SUM(S114:T114)</f>
        <v>1365.5</v>
      </c>
      <c r="V114" s="47">
        <f>K114-T114</f>
        <v>4704.5</v>
      </c>
    </row>
    <row r="115" spans="1:22" ht="16.5" x14ac:dyDescent="0.25">
      <c r="A115" s="24">
        <f>A114+1</f>
        <v>104</v>
      </c>
      <c r="B115" s="118" t="s">
        <v>378</v>
      </c>
      <c r="C115" s="52" t="s">
        <v>377</v>
      </c>
      <c r="D115" s="73" t="s">
        <v>376</v>
      </c>
      <c r="E115" s="119" t="s">
        <v>375</v>
      </c>
      <c r="F115" s="116" t="s">
        <v>167</v>
      </c>
      <c r="G115" s="20" t="s">
        <v>7</v>
      </c>
      <c r="H115" s="20" t="s">
        <v>63</v>
      </c>
      <c r="I115" s="112">
        <v>39845</v>
      </c>
      <c r="J115" s="115"/>
      <c r="K115" s="114">
        <v>6900</v>
      </c>
      <c r="L115" s="47">
        <f>K115*2.87%</f>
        <v>198.03</v>
      </c>
      <c r="M115" s="47">
        <f>K115*7.1%</f>
        <v>489.9</v>
      </c>
      <c r="N115" s="50">
        <f>K115*1.3%</f>
        <v>89.7</v>
      </c>
      <c r="O115" s="47">
        <f>K115*3.04%</f>
        <v>209.76</v>
      </c>
      <c r="P115" s="47">
        <f>K115*7.09%</f>
        <v>489.21000000000004</v>
      </c>
      <c r="Q115" s="113"/>
      <c r="R115" s="48"/>
      <c r="S115" s="47">
        <f>SUM(L115:Q115)</f>
        <v>1476.6</v>
      </c>
      <c r="T115" s="47">
        <f>SUM(L115+O115)</f>
        <v>407.78999999999996</v>
      </c>
      <c r="U115" s="47">
        <f>SUM(S115:T115)</f>
        <v>1884.3899999999999</v>
      </c>
      <c r="V115" s="47">
        <f>K115-T115</f>
        <v>6492.21</v>
      </c>
    </row>
    <row r="116" spans="1:22" ht="16.5" x14ac:dyDescent="0.25">
      <c r="A116" s="24">
        <f>A115+1</f>
        <v>105</v>
      </c>
      <c r="B116" s="118" t="s">
        <v>374</v>
      </c>
      <c r="C116" s="73" t="s">
        <v>373</v>
      </c>
      <c r="D116" s="73" t="s">
        <v>372</v>
      </c>
      <c r="E116" s="117" t="s">
        <v>371</v>
      </c>
      <c r="F116" s="116" t="s">
        <v>370</v>
      </c>
      <c r="G116" s="20" t="s">
        <v>7</v>
      </c>
      <c r="H116" s="20" t="s">
        <v>151</v>
      </c>
      <c r="I116" s="112">
        <v>39845</v>
      </c>
      <c r="J116" s="115"/>
      <c r="K116" s="114">
        <v>18400</v>
      </c>
      <c r="L116" s="47">
        <f>K116*2.87%</f>
        <v>528.08000000000004</v>
      </c>
      <c r="M116" s="47">
        <f>K116*7.1%</f>
        <v>1306.3999999999999</v>
      </c>
      <c r="N116" s="50">
        <f>K116*1.3%</f>
        <v>239.20000000000002</v>
      </c>
      <c r="O116" s="47">
        <f>K116*3.04%</f>
        <v>559.36</v>
      </c>
      <c r="P116" s="47">
        <f>K116*7.09%</f>
        <v>1304.5600000000002</v>
      </c>
      <c r="Q116" s="113"/>
      <c r="R116" s="48"/>
      <c r="S116" s="47">
        <f>SUM(L116:Q116)</f>
        <v>3937.6000000000004</v>
      </c>
      <c r="T116" s="47">
        <f>SUM(L116+O116)</f>
        <v>1087.44</v>
      </c>
      <c r="U116" s="47">
        <f>SUM(S116:T116)</f>
        <v>5025.0400000000009</v>
      </c>
      <c r="V116" s="47">
        <f>K116-T116</f>
        <v>17312.560000000001</v>
      </c>
    </row>
    <row r="117" spans="1:22" ht="16.5" x14ac:dyDescent="0.25">
      <c r="A117" s="24">
        <f>A116+1</f>
        <v>106</v>
      </c>
      <c r="B117" s="85" t="s">
        <v>369</v>
      </c>
      <c r="C117" s="21" t="s">
        <v>368</v>
      </c>
      <c r="D117" s="21" t="s">
        <v>367</v>
      </c>
      <c r="E117" s="21" t="s">
        <v>3</v>
      </c>
      <c r="F117" s="21" t="s">
        <v>69</v>
      </c>
      <c r="G117" s="20" t="s">
        <v>7</v>
      </c>
      <c r="H117" s="20" t="s">
        <v>13</v>
      </c>
      <c r="I117" s="112">
        <v>40148</v>
      </c>
      <c r="J117" s="56"/>
      <c r="K117" s="17">
        <v>5000</v>
      </c>
      <c r="L117" s="47">
        <f>K117*2.87%</f>
        <v>143.5</v>
      </c>
      <c r="M117" s="47">
        <f>K117*7.1%</f>
        <v>354.99999999999994</v>
      </c>
      <c r="N117" s="50">
        <f>K117*1.3%</f>
        <v>65</v>
      </c>
      <c r="O117" s="47">
        <f>K117*3.04%</f>
        <v>152</v>
      </c>
      <c r="P117" s="47">
        <f>K117*7.09%</f>
        <v>354.5</v>
      </c>
      <c r="Q117" s="111"/>
      <c r="R117" s="48"/>
      <c r="S117" s="47">
        <f>SUM(L117:Q117)</f>
        <v>1070</v>
      </c>
      <c r="T117" s="47">
        <f>SUM(L117+O117)</f>
        <v>295.5</v>
      </c>
      <c r="U117" s="47">
        <f>SUM(S117:T117)</f>
        <v>1365.5</v>
      </c>
      <c r="V117" s="47">
        <f>K117-T117</f>
        <v>4704.5</v>
      </c>
    </row>
    <row r="118" spans="1:22" ht="16.5" x14ac:dyDescent="0.25">
      <c r="A118" s="24">
        <f>A117+1</f>
        <v>107</v>
      </c>
      <c r="B118" s="85" t="s">
        <v>366</v>
      </c>
      <c r="C118" s="21" t="s">
        <v>365</v>
      </c>
      <c r="D118" s="21" t="s">
        <v>364</v>
      </c>
      <c r="E118" s="21" t="s">
        <v>363</v>
      </c>
      <c r="F118" s="21" t="s">
        <v>8</v>
      </c>
      <c r="G118" s="20" t="s">
        <v>7</v>
      </c>
      <c r="H118" s="20" t="s">
        <v>13</v>
      </c>
      <c r="I118" s="112">
        <v>44501</v>
      </c>
      <c r="J118" s="56"/>
      <c r="K118" s="17">
        <v>5000</v>
      </c>
      <c r="L118" s="47">
        <f>K118*2.87%</f>
        <v>143.5</v>
      </c>
      <c r="M118" s="47">
        <f>K118*7.1%</f>
        <v>354.99999999999994</v>
      </c>
      <c r="N118" s="50">
        <f>K118*1.3%</f>
        <v>65</v>
      </c>
      <c r="O118" s="47">
        <f>K118*3.04%</f>
        <v>152</v>
      </c>
      <c r="P118" s="47">
        <f>K118*7.09%</f>
        <v>354.5</v>
      </c>
      <c r="Q118" s="111"/>
      <c r="R118" s="48"/>
      <c r="S118" s="47">
        <f>SUM(L118:Q118)</f>
        <v>1070</v>
      </c>
      <c r="T118" s="47">
        <f>SUM(L118+O118)</f>
        <v>295.5</v>
      </c>
      <c r="U118" s="47">
        <f>SUM(S118:T118)</f>
        <v>1365.5</v>
      </c>
      <c r="V118" s="47">
        <f>K118-T118</f>
        <v>4704.5</v>
      </c>
    </row>
    <row r="119" spans="1:22" ht="16.5" x14ac:dyDescent="0.25">
      <c r="A119" s="24">
        <f>A118+1</f>
        <v>108</v>
      </c>
      <c r="B119" s="19" t="s">
        <v>362</v>
      </c>
      <c r="C119" s="21" t="s">
        <v>361</v>
      </c>
      <c r="D119" s="21" t="s">
        <v>360</v>
      </c>
      <c r="E119" s="51" t="s">
        <v>3</v>
      </c>
      <c r="F119" s="75" t="s">
        <v>359</v>
      </c>
      <c r="G119" s="20" t="s">
        <v>7</v>
      </c>
      <c r="H119" s="20" t="s">
        <v>13</v>
      </c>
      <c r="I119" s="110">
        <v>44652</v>
      </c>
      <c r="J119" s="18"/>
      <c r="K119" s="89">
        <v>7000</v>
      </c>
      <c r="L119" s="47">
        <f>K119*2.87%</f>
        <v>200.9</v>
      </c>
      <c r="M119" s="47">
        <f>K119*7.1%</f>
        <v>496.99999999999994</v>
      </c>
      <c r="N119" s="50">
        <f>K119*1.3%</f>
        <v>91.000000000000014</v>
      </c>
      <c r="O119" s="47">
        <f>K119*3.04%</f>
        <v>212.8</v>
      </c>
      <c r="P119" s="47">
        <f>K119*7.09%</f>
        <v>496.3</v>
      </c>
      <c r="Q119" s="109"/>
      <c r="R119" s="53"/>
      <c r="S119" s="47">
        <f>SUM(L119:Q119)</f>
        <v>1498</v>
      </c>
      <c r="T119" s="47">
        <f>SUM(L119+O119)</f>
        <v>413.70000000000005</v>
      </c>
      <c r="U119" s="47">
        <f>SUM(S119:T119)</f>
        <v>1911.7</v>
      </c>
      <c r="V119" s="47">
        <f>K119-T119</f>
        <v>6586.3</v>
      </c>
    </row>
    <row r="120" spans="1:22" s="40" customFormat="1" ht="16.5" x14ac:dyDescent="0.25">
      <c r="A120" s="24">
        <f>A119+1</f>
        <v>109</v>
      </c>
      <c r="B120" s="19" t="s">
        <v>358</v>
      </c>
      <c r="C120" s="21" t="s">
        <v>357</v>
      </c>
      <c r="D120" s="21" t="s">
        <v>356</v>
      </c>
      <c r="E120" s="51" t="s">
        <v>355</v>
      </c>
      <c r="F120" s="21" t="s">
        <v>8</v>
      </c>
      <c r="G120" s="20" t="s">
        <v>7</v>
      </c>
      <c r="H120" s="20" t="s">
        <v>13</v>
      </c>
      <c r="I120" s="19">
        <v>44835</v>
      </c>
      <c r="J120" s="18"/>
      <c r="K120" s="17">
        <v>5000</v>
      </c>
      <c r="L120" s="70">
        <f>K120*2.87%</f>
        <v>143.5</v>
      </c>
      <c r="M120" s="70">
        <f>K120*7.1%</f>
        <v>354.99999999999994</v>
      </c>
      <c r="N120" s="72">
        <f>K120*1.3%</f>
        <v>65</v>
      </c>
      <c r="O120" s="70">
        <f>K120*3.04%</f>
        <v>152</v>
      </c>
      <c r="P120" s="70">
        <f>K120*7.09%</f>
        <v>354.5</v>
      </c>
      <c r="Q120" s="18"/>
      <c r="R120" s="71"/>
      <c r="S120" s="70">
        <f>SUM(L120:Q120)</f>
        <v>1070</v>
      </c>
      <c r="T120" s="70">
        <f>SUM(L120+O120)</f>
        <v>295.5</v>
      </c>
      <c r="U120" s="70">
        <f>SUM(S120:T120)</f>
        <v>1365.5</v>
      </c>
      <c r="V120" s="70">
        <f>K120-T120</f>
        <v>4704.5</v>
      </c>
    </row>
    <row r="121" spans="1:22" s="40" customFormat="1" ht="16.5" x14ac:dyDescent="0.25">
      <c r="A121" s="24">
        <f>A120+1</f>
        <v>110</v>
      </c>
      <c r="B121" s="19" t="s">
        <v>354</v>
      </c>
      <c r="C121" s="21" t="s">
        <v>353</v>
      </c>
      <c r="D121" s="21" t="s">
        <v>352</v>
      </c>
      <c r="E121" s="51" t="s">
        <v>340</v>
      </c>
      <c r="F121" s="21" t="s">
        <v>8</v>
      </c>
      <c r="G121" s="20" t="s">
        <v>7</v>
      </c>
      <c r="H121" s="20" t="s">
        <v>13</v>
      </c>
      <c r="I121" s="19">
        <v>44835</v>
      </c>
      <c r="J121" s="18"/>
      <c r="K121" s="17">
        <v>5000</v>
      </c>
      <c r="L121" s="70">
        <f>K121*2.87%</f>
        <v>143.5</v>
      </c>
      <c r="M121" s="70">
        <f>K121*7.1%</f>
        <v>354.99999999999994</v>
      </c>
      <c r="N121" s="72">
        <f>K121*1.3%</f>
        <v>65</v>
      </c>
      <c r="O121" s="70">
        <f>K121*3.04%</f>
        <v>152</v>
      </c>
      <c r="P121" s="70">
        <f>K121*7.09%</f>
        <v>354.5</v>
      </c>
      <c r="Q121" s="18"/>
      <c r="R121" s="71"/>
      <c r="S121" s="70">
        <f>SUM(L121:Q121)</f>
        <v>1070</v>
      </c>
      <c r="T121" s="70">
        <f>SUM(L121+O121)</f>
        <v>295.5</v>
      </c>
      <c r="U121" s="70">
        <f>SUM(S121:T121)</f>
        <v>1365.5</v>
      </c>
      <c r="V121" s="70">
        <f>K121-T121</f>
        <v>4704.5</v>
      </c>
    </row>
    <row r="122" spans="1:22" s="40" customFormat="1" ht="16.5" x14ac:dyDescent="0.25">
      <c r="A122" s="24">
        <f>A121+1</f>
        <v>111</v>
      </c>
      <c r="B122" s="19" t="s">
        <v>351</v>
      </c>
      <c r="C122" s="21" t="s">
        <v>350</v>
      </c>
      <c r="D122" s="21" t="s">
        <v>349</v>
      </c>
      <c r="E122" s="51" t="s">
        <v>348</v>
      </c>
      <c r="F122" s="21" t="s">
        <v>8</v>
      </c>
      <c r="G122" s="20" t="s">
        <v>7</v>
      </c>
      <c r="H122" s="20" t="s">
        <v>13</v>
      </c>
      <c r="I122" s="19">
        <v>44835</v>
      </c>
      <c r="J122" s="18"/>
      <c r="K122" s="17">
        <v>5000</v>
      </c>
      <c r="L122" s="70">
        <f>K122*2.87%</f>
        <v>143.5</v>
      </c>
      <c r="M122" s="70">
        <f>K122*7.1%</f>
        <v>354.99999999999994</v>
      </c>
      <c r="N122" s="72">
        <f>K122*1.3%</f>
        <v>65</v>
      </c>
      <c r="O122" s="70">
        <f>K122*3.04%</f>
        <v>152</v>
      </c>
      <c r="P122" s="70">
        <f>K122*7.09%</f>
        <v>354.5</v>
      </c>
      <c r="Q122" s="18"/>
      <c r="R122" s="71"/>
      <c r="S122" s="70">
        <f>SUM(L122:Q122)</f>
        <v>1070</v>
      </c>
      <c r="T122" s="70">
        <f>SUM(L122+O122)</f>
        <v>295.5</v>
      </c>
      <c r="U122" s="70">
        <f>SUM(S122:T122)</f>
        <v>1365.5</v>
      </c>
      <c r="V122" s="70">
        <f>K122-T122</f>
        <v>4704.5</v>
      </c>
    </row>
    <row r="123" spans="1:22" s="40" customFormat="1" ht="16.5" x14ac:dyDescent="0.25">
      <c r="A123" s="24">
        <f>A122+1</f>
        <v>112</v>
      </c>
      <c r="B123" s="19" t="s">
        <v>347</v>
      </c>
      <c r="C123" s="21" t="s">
        <v>346</v>
      </c>
      <c r="D123" s="21" t="s">
        <v>345</v>
      </c>
      <c r="E123" s="51" t="s">
        <v>344</v>
      </c>
      <c r="F123" s="21" t="s">
        <v>8</v>
      </c>
      <c r="G123" s="20" t="s">
        <v>7</v>
      </c>
      <c r="H123" s="20" t="s">
        <v>13</v>
      </c>
      <c r="I123" s="19">
        <v>44835</v>
      </c>
      <c r="J123" s="18"/>
      <c r="K123" s="17">
        <v>5000</v>
      </c>
      <c r="L123" s="70">
        <f>K123*2.87%</f>
        <v>143.5</v>
      </c>
      <c r="M123" s="70">
        <f>K123*7.1%</f>
        <v>354.99999999999994</v>
      </c>
      <c r="N123" s="72">
        <f>K123*1.3%</f>
        <v>65</v>
      </c>
      <c r="O123" s="70">
        <f>K123*3.04%</f>
        <v>152</v>
      </c>
      <c r="P123" s="70">
        <f>K123*7.09%</f>
        <v>354.5</v>
      </c>
      <c r="Q123" s="18"/>
      <c r="R123" s="71"/>
      <c r="S123" s="70">
        <f>SUM(L123:Q123)</f>
        <v>1070</v>
      </c>
      <c r="T123" s="70">
        <f>SUM(L123+O123)</f>
        <v>295.5</v>
      </c>
      <c r="U123" s="70">
        <f>SUM(S123:T123)</f>
        <v>1365.5</v>
      </c>
      <c r="V123" s="70">
        <f>K123-T123</f>
        <v>4704.5</v>
      </c>
    </row>
    <row r="124" spans="1:22" s="40" customFormat="1" ht="16.5" x14ac:dyDescent="0.25">
      <c r="A124" s="24">
        <f>A123+1</f>
        <v>113</v>
      </c>
      <c r="B124" s="19" t="s">
        <v>343</v>
      </c>
      <c r="C124" s="21" t="s">
        <v>342</v>
      </c>
      <c r="D124" s="21" t="s">
        <v>341</v>
      </c>
      <c r="E124" s="51" t="s">
        <v>340</v>
      </c>
      <c r="F124" s="21" t="s">
        <v>31</v>
      </c>
      <c r="G124" s="20" t="s">
        <v>7</v>
      </c>
      <c r="H124" s="20" t="s">
        <v>13</v>
      </c>
      <c r="I124" s="19">
        <v>44866</v>
      </c>
      <c r="J124" s="18"/>
      <c r="K124" s="17">
        <v>5000</v>
      </c>
      <c r="L124" s="70">
        <f>K124*2.87%</f>
        <v>143.5</v>
      </c>
      <c r="M124" s="70">
        <f>K124*7.1%</f>
        <v>354.99999999999994</v>
      </c>
      <c r="N124" s="72">
        <f>K124*1.3%</f>
        <v>65</v>
      </c>
      <c r="O124" s="70">
        <f>K124*3.04%</f>
        <v>152</v>
      </c>
      <c r="P124" s="70">
        <f>K124*7.09%</f>
        <v>354.5</v>
      </c>
      <c r="Q124" s="18"/>
      <c r="R124" s="71"/>
      <c r="S124" s="70">
        <f>SUM(L124:Q124)</f>
        <v>1070</v>
      </c>
      <c r="T124" s="70">
        <f>SUM(L124+O124)</f>
        <v>295.5</v>
      </c>
      <c r="U124" s="70">
        <f>SUM(S124:T124)</f>
        <v>1365.5</v>
      </c>
      <c r="V124" s="70">
        <f>K124-T124</f>
        <v>4704.5</v>
      </c>
    </row>
    <row r="125" spans="1:22" ht="16.5" x14ac:dyDescent="0.25">
      <c r="A125" s="24">
        <f>A124+1</f>
        <v>114</v>
      </c>
      <c r="B125" s="19" t="s">
        <v>339</v>
      </c>
      <c r="C125" s="21" t="s">
        <v>338</v>
      </c>
      <c r="D125" s="21" t="s">
        <v>337</v>
      </c>
      <c r="E125" s="51" t="s">
        <v>336</v>
      </c>
      <c r="F125" s="75" t="s">
        <v>31</v>
      </c>
      <c r="G125" s="20" t="s">
        <v>7</v>
      </c>
      <c r="H125" s="20" t="s">
        <v>13</v>
      </c>
      <c r="I125" s="110">
        <v>44896</v>
      </c>
      <c r="J125" s="18"/>
      <c r="K125" s="89">
        <v>5000</v>
      </c>
      <c r="L125" s="47">
        <v>143.5</v>
      </c>
      <c r="M125" s="47">
        <v>354.99999999999994</v>
      </c>
      <c r="N125" s="50">
        <v>65</v>
      </c>
      <c r="O125" s="47">
        <v>152</v>
      </c>
      <c r="P125" s="47">
        <v>354.5</v>
      </c>
      <c r="Q125" s="109"/>
      <c r="R125" s="53"/>
      <c r="S125" s="47">
        <v>1070</v>
      </c>
      <c r="T125" s="47">
        <v>295.5</v>
      </c>
      <c r="U125" s="47">
        <v>1365.5</v>
      </c>
      <c r="V125" s="47">
        <v>4704.5</v>
      </c>
    </row>
    <row r="126" spans="1:22" ht="16.5" x14ac:dyDescent="0.25">
      <c r="A126" s="24">
        <f>A125+1</f>
        <v>115</v>
      </c>
      <c r="B126" s="23" t="s">
        <v>335</v>
      </c>
      <c r="C126" s="22" t="s">
        <v>334</v>
      </c>
      <c r="D126" s="22" t="s">
        <v>333</v>
      </c>
      <c r="E126" s="21" t="s">
        <v>332</v>
      </c>
      <c r="F126" s="21" t="s">
        <v>31</v>
      </c>
      <c r="G126" s="20" t="s">
        <v>7</v>
      </c>
      <c r="H126" s="20">
        <v>1</v>
      </c>
      <c r="I126" s="19">
        <v>45139</v>
      </c>
      <c r="J126" s="18"/>
      <c r="K126" s="17">
        <v>5000</v>
      </c>
      <c r="L126" s="13">
        <f>K126*2.87%</f>
        <v>143.5</v>
      </c>
      <c r="M126" s="13">
        <f>K126*7.1%</f>
        <v>354.99999999999994</v>
      </c>
      <c r="N126" s="16">
        <f>K126*1.3%</f>
        <v>65</v>
      </c>
      <c r="O126" s="13">
        <f>K126*3.04%</f>
        <v>152</v>
      </c>
      <c r="P126" s="13">
        <f>K126*7.09%</f>
        <v>354.5</v>
      </c>
      <c r="Q126" s="15"/>
      <c r="R126" s="14"/>
      <c r="S126" s="13">
        <f>SUM(L126:Q126)</f>
        <v>1070</v>
      </c>
      <c r="T126" s="13">
        <f>SUM(L126+O126)</f>
        <v>295.5</v>
      </c>
      <c r="U126" s="13">
        <f>SUM(S126:T126)</f>
        <v>1365.5</v>
      </c>
      <c r="V126" s="13">
        <f>K126-T126</f>
        <v>4704.5</v>
      </c>
    </row>
    <row r="127" spans="1:22" s="40" customFormat="1" ht="16.5" x14ac:dyDescent="0.25">
      <c r="A127" s="24">
        <f>A126+1</f>
        <v>116</v>
      </c>
      <c r="B127" s="23" t="s">
        <v>331</v>
      </c>
      <c r="C127" s="22" t="s">
        <v>330</v>
      </c>
      <c r="D127" s="22" t="s">
        <v>329</v>
      </c>
      <c r="E127" s="21" t="s">
        <v>328</v>
      </c>
      <c r="F127" s="21" t="s">
        <v>31</v>
      </c>
      <c r="G127" s="20" t="s">
        <v>7</v>
      </c>
      <c r="H127" s="20">
        <v>1</v>
      </c>
      <c r="I127" s="19">
        <v>45323</v>
      </c>
      <c r="J127" s="18"/>
      <c r="K127" s="17">
        <v>5000</v>
      </c>
      <c r="L127" s="105">
        <f>K127*2.87%</f>
        <v>143.5</v>
      </c>
      <c r="M127" s="105">
        <f>K127*7.1%</f>
        <v>354.99999999999994</v>
      </c>
      <c r="N127" s="108">
        <f>K127*1.3%</f>
        <v>65</v>
      </c>
      <c r="O127" s="105">
        <f>K127*3.04%</f>
        <v>152</v>
      </c>
      <c r="P127" s="105">
        <f>K127*7.09%</f>
        <v>354.5</v>
      </c>
      <c r="Q127" s="107"/>
      <c r="R127" s="106"/>
      <c r="S127" s="105">
        <f>SUM(L127:Q127)</f>
        <v>1070</v>
      </c>
      <c r="T127" s="105">
        <f>SUM(L127+O127)</f>
        <v>295.5</v>
      </c>
      <c r="U127" s="105">
        <f>SUM(S127:T127)</f>
        <v>1365.5</v>
      </c>
      <c r="V127" s="105">
        <f>K127-T127</f>
        <v>4704.5</v>
      </c>
    </row>
    <row r="128" spans="1:22" s="40" customFormat="1" ht="16.5" x14ac:dyDescent="0.25">
      <c r="A128" s="24">
        <f>A127+1</f>
        <v>117</v>
      </c>
      <c r="B128" s="23" t="s">
        <v>327</v>
      </c>
      <c r="C128" s="22" t="s">
        <v>326</v>
      </c>
      <c r="D128" s="22" t="s">
        <v>325</v>
      </c>
      <c r="E128" s="21" t="s">
        <v>251</v>
      </c>
      <c r="F128" s="21" t="s">
        <v>250</v>
      </c>
      <c r="G128" s="20" t="s">
        <v>7</v>
      </c>
      <c r="H128" s="20">
        <v>1</v>
      </c>
      <c r="I128" s="19">
        <v>45690</v>
      </c>
      <c r="J128" s="18"/>
      <c r="K128" s="95">
        <v>10000</v>
      </c>
      <c r="L128" s="70">
        <f>K128*2.87%</f>
        <v>287</v>
      </c>
      <c r="M128" s="70">
        <f>K128*7.1%</f>
        <v>709.99999999999989</v>
      </c>
      <c r="N128" s="72">
        <f>K128*1.3%</f>
        <v>130</v>
      </c>
      <c r="O128" s="70">
        <f>K128*3.04%</f>
        <v>304</v>
      </c>
      <c r="P128" s="70">
        <f>K128*7.09%</f>
        <v>709</v>
      </c>
      <c r="Q128" s="18"/>
      <c r="R128" s="71"/>
      <c r="S128" s="70">
        <f>SUM(L128:Q128)</f>
        <v>2140</v>
      </c>
      <c r="T128" s="70">
        <f>SUM(L128+O128)</f>
        <v>591</v>
      </c>
      <c r="U128" s="70">
        <f>SUM(S128:T128)</f>
        <v>2731</v>
      </c>
      <c r="V128" s="70">
        <f>K128-T128</f>
        <v>9409</v>
      </c>
    </row>
    <row r="129" spans="1:22" s="40" customFormat="1" ht="16.5" x14ac:dyDescent="0.25">
      <c r="A129" s="24">
        <f>A128+1</f>
        <v>118</v>
      </c>
      <c r="B129" s="23" t="s">
        <v>324</v>
      </c>
      <c r="C129" s="22" t="s">
        <v>323</v>
      </c>
      <c r="D129" s="22" t="s">
        <v>322</v>
      </c>
      <c r="E129" s="21" t="s">
        <v>321</v>
      </c>
      <c r="F129" s="21" t="s">
        <v>320</v>
      </c>
      <c r="G129" s="20" t="s">
        <v>7</v>
      </c>
      <c r="H129" s="20">
        <v>1</v>
      </c>
      <c r="I129" s="19">
        <v>45748</v>
      </c>
      <c r="J129" s="18"/>
      <c r="K129" s="17">
        <v>5000</v>
      </c>
      <c r="L129" s="13">
        <f>K129*2.87%</f>
        <v>143.5</v>
      </c>
      <c r="M129" s="13">
        <f>K129*7.1%</f>
        <v>354.99999999999994</v>
      </c>
      <c r="N129" s="16">
        <f>K129*1.3%</f>
        <v>65</v>
      </c>
      <c r="O129" s="13">
        <f>K129*3.04%</f>
        <v>152</v>
      </c>
      <c r="P129" s="13">
        <f>K129*7.09%</f>
        <v>354.5</v>
      </c>
      <c r="Q129" s="15"/>
      <c r="R129" s="14"/>
      <c r="S129" s="13">
        <f>SUM(L129:Q129)</f>
        <v>1070</v>
      </c>
      <c r="T129" s="13">
        <f>SUM(L129+O129)</f>
        <v>295.5</v>
      </c>
      <c r="U129" s="13">
        <f>SUM(S129:T129)</f>
        <v>1365.5</v>
      </c>
      <c r="V129" s="13">
        <f>K129-T129</f>
        <v>4704.5</v>
      </c>
    </row>
    <row r="130" spans="1:22" ht="16.5" x14ac:dyDescent="0.25">
      <c r="A130" s="24">
        <f>A129+1</f>
        <v>119</v>
      </c>
      <c r="B130" s="63" t="s">
        <v>319</v>
      </c>
      <c r="C130" s="51" t="s">
        <v>318</v>
      </c>
      <c r="D130" s="51" t="s">
        <v>317</v>
      </c>
      <c r="E130" s="51" t="s">
        <v>316</v>
      </c>
      <c r="F130" s="51" t="s">
        <v>46</v>
      </c>
      <c r="G130" s="20" t="s">
        <v>7</v>
      </c>
      <c r="H130" s="20" t="s">
        <v>13</v>
      </c>
      <c r="I130" s="62">
        <v>39234</v>
      </c>
      <c r="J130" s="69"/>
      <c r="K130" s="89">
        <v>5000</v>
      </c>
      <c r="L130" s="47">
        <f>K130*2.87%</f>
        <v>143.5</v>
      </c>
      <c r="M130" s="47">
        <f>K130*7.1%</f>
        <v>354.99999999999994</v>
      </c>
      <c r="N130" s="50">
        <f>K130*1.3%</f>
        <v>65</v>
      </c>
      <c r="O130" s="47">
        <f>K130*3.04%</f>
        <v>152</v>
      </c>
      <c r="P130" s="47">
        <f>K130*7.09%</f>
        <v>354.5</v>
      </c>
      <c r="Q130" s="68"/>
      <c r="R130" s="47"/>
      <c r="S130" s="47">
        <f>SUM(L130:Q130)</f>
        <v>1070</v>
      </c>
      <c r="T130" s="47">
        <f>SUM(L130+O130)</f>
        <v>295.5</v>
      </c>
      <c r="U130" s="47">
        <f>SUM(S130:T130)</f>
        <v>1365.5</v>
      </c>
      <c r="V130" s="47">
        <f>K130-T130</f>
        <v>4704.5</v>
      </c>
    </row>
    <row r="131" spans="1:22" ht="16.5" x14ac:dyDescent="0.25">
      <c r="A131" s="24">
        <f>A130+1</f>
        <v>120</v>
      </c>
      <c r="B131" s="63" t="s">
        <v>315</v>
      </c>
      <c r="C131" s="51" t="s">
        <v>314</v>
      </c>
      <c r="D131" s="51" t="s">
        <v>313</v>
      </c>
      <c r="E131" s="51" t="s">
        <v>312</v>
      </c>
      <c r="F131" s="51" t="s">
        <v>46</v>
      </c>
      <c r="G131" s="20" t="s">
        <v>7</v>
      </c>
      <c r="H131" s="20" t="s">
        <v>13</v>
      </c>
      <c r="I131" s="62">
        <v>40039</v>
      </c>
      <c r="J131" s="18"/>
      <c r="K131" s="89">
        <v>5000</v>
      </c>
      <c r="L131" s="47">
        <f>K131*2.87%</f>
        <v>143.5</v>
      </c>
      <c r="M131" s="47">
        <f>K131*7.1%</f>
        <v>354.99999999999994</v>
      </c>
      <c r="N131" s="50">
        <f>K131*1.3%</f>
        <v>65</v>
      </c>
      <c r="O131" s="47">
        <f>K131*3.04%</f>
        <v>152</v>
      </c>
      <c r="P131" s="47">
        <f>K131*7.09%</f>
        <v>354.5</v>
      </c>
      <c r="Q131" s="49"/>
      <c r="R131" s="53"/>
      <c r="S131" s="47">
        <f>SUM(L131:Q131)</f>
        <v>1070</v>
      </c>
      <c r="T131" s="47">
        <f>SUM(L131+O131)</f>
        <v>295.5</v>
      </c>
      <c r="U131" s="47">
        <f>SUM(S131:T131)</f>
        <v>1365.5</v>
      </c>
      <c r="V131" s="47">
        <f>K131-T131</f>
        <v>4704.5</v>
      </c>
    </row>
    <row r="132" spans="1:22" ht="16.5" x14ac:dyDescent="0.25">
      <c r="A132" s="24">
        <f>A131+1</f>
        <v>121</v>
      </c>
      <c r="B132" s="63" t="s">
        <v>311</v>
      </c>
      <c r="C132" s="51" t="s">
        <v>310</v>
      </c>
      <c r="D132" s="51" t="s">
        <v>120</v>
      </c>
      <c r="E132" s="51" t="s">
        <v>309</v>
      </c>
      <c r="F132" s="51" t="s">
        <v>69</v>
      </c>
      <c r="G132" s="20" t="s">
        <v>7</v>
      </c>
      <c r="H132" s="20" t="s">
        <v>13</v>
      </c>
      <c r="I132" s="62">
        <v>40544</v>
      </c>
      <c r="J132" s="55"/>
      <c r="K132" s="89">
        <v>5000</v>
      </c>
      <c r="L132" s="47">
        <f>K132*2.87%</f>
        <v>143.5</v>
      </c>
      <c r="M132" s="47">
        <f>K132*7.1%</f>
        <v>354.99999999999994</v>
      </c>
      <c r="N132" s="50">
        <f>K132*1.3%</f>
        <v>65</v>
      </c>
      <c r="O132" s="47">
        <f>K132*3.04%</f>
        <v>152</v>
      </c>
      <c r="P132" s="47">
        <f>K132*7.09%</f>
        <v>354.5</v>
      </c>
      <c r="Q132" s="54"/>
      <c r="R132" s="53"/>
      <c r="S132" s="47">
        <f>SUM(L132:Q132)</f>
        <v>1070</v>
      </c>
      <c r="T132" s="47">
        <f>SUM(L132+O132)</f>
        <v>295.5</v>
      </c>
      <c r="U132" s="47">
        <f>SUM(S132:T132)</f>
        <v>1365.5</v>
      </c>
      <c r="V132" s="47">
        <f>K132-T132</f>
        <v>4704.5</v>
      </c>
    </row>
    <row r="133" spans="1:22" ht="16.5" x14ac:dyDescent="0.25">
      <c r="A133" s="24">
        <f>A132+1</f>
        <v>122</v>
      </c>
      <c r="B133" s="63" t="s">
        <v>308</v>
      </c>
      <c r="C133" s="51" t="s">
        <v>307</v>
      </c>
      <c r="D133" s="51" t="s">
        <v>306</v>
      </c>
      <c r="E133" s="51" t="s">
        <v>305</v>
      </c>
      <c r="F133" s="51" t="s">
        <v>46</v>
      </c>
      <c r="G133" s="20" t="s">
        <v>7</v>
      </c>
      <c r="H133" s="20" t="s">
        <v>13</v>
      </c>
      <c r="I133" s="62">
        <v>40544</v>
      </c>
      <c r="J133" s="65"/>
      <c r="K133" s="89">
        <v>5000</v>
      </c>
      <c r="L133" s="47">
        <f>K133*2.87%</f>
        <v>143.5</v>
      </c>
      <c r="M133" s="47">
        <f>K133*7.1%</f>
        <v>354.99999999999994</v>
      </c>
      <c r="N133" s="50">
        <f>K133*1.3%</f>
        <v>65</v>
      </c>
      <c r="O133" s="47">
        <f>K133*3.04%</f>
        <v>152</v>
      </c>
      <c r="P133" s="47">
        <f>K133*7.09%</f>
        <v>354.5</v>
      </c>
      <c r="Q133" s="64"/>
      <c r="R133" s="53"/>
      <c r="S133" s="47">
        <f>SUM(L133:Q133)</f>
        <v>1070</v>
      </c>
      <c r="T133" s="47">
        <f>SUM(L133+O133)</f>
        <v>295.5</v>
      </c>
      <c r="U133" s="47">
        <f>SUM(S133:T133)</f>
        <v>1365.5</v>
      </c>
      <c r="V133" s="47">
        <f>K133-T133</f>
        <v>4704.5</v>
      </c>
    </row>
    <row r="134" spans="1:22" ht="16.5" x14ac:dyDescent="0.25">
      <c r="A134" s="24">
        <f>A133+1</f>
        <v>123</v>
      </c>
      <c r="B134" s="63" t="s">
        <v>304</v>
      </c>
      <c r="C134" s="51" t="s">
        <v>303</v>
      </c>
      <c r="D134" s="51" t="s">
        <v>302</v>
      </c>
      <c r="E134" s="51"/>
      <c r="F134" s="51" t="s">
        <v>46</v>
      </c>
      <c r="G134" s="20" t="s">
        <v>7</v>
      </c>
      <c r="H134" s="20" t="s">
        <v>13</v>
      </c>
      <c r="I134" s="62">
        <v>42461</v>
      </c>
      <c r="J134" s="18"/>
      <c r="K134" s="89">
        <v>5000</v>
      </c>
      <c r="L134" s="47">
        <f>K134*2.87%</f>
        <v>143.5</v>
      </c>
      <c r="M134" s="47">
        <f>K134*7.1%</f>
        <v>354.99999999999994</v>
      </c>
      <c r="N134" s="50">
        <f>K134*1.3%</f>
        <v>65</v>
      </c>
      <c r="O134" s="47">
        <f>K134*3.04%</f>
        <v>152</v>
      </c>
      <c r="P134" s="47">
        <f>K134*7.09%</f>
        <v>354.5</v>
      </c>
      <c r="Q134" s="49"/>
      <c r="R134" s="53"/>
      <c r="S134" s="47">
        <f>SUM(L134:Q134)</f>
        <v>1070</v>
      </c>
      <c r="T134" s="47">
        <f>SUM(L134+O134)</f>
        <v>295.5</v>
      </c>
      <c r="U134" s="47">
        <f>SUM(S134:T134)</f>
        <v>1365.5</v>
      </c>
      <c r="V134" s="47">
        <f>K134-T134</f>
        <v>4704.5</v>
      </c>
    </row>
    <row r="135" spans="1:22" ht="16.5" x14ac:dyDescent="0.25">
      <c r="A135" s="24">
        <f>A134+1</f>
        <v>124</v>
      </c>
      <c r="B135" s="63" t="s">
        <v>301</v>
      </c>
      <c r="C135" s="74" t="s">
        <v>300</v>
      </c>
      <c r="D135" s="74" t="s">
        <v>299</v>
      </c>
      <c r="E135" s="51" t="s">
        <v>298</v>
      </c>
      <c r="F135" s="51" t="s">
        <v>46</v>
      </c>
      <c r="G135" s="20" t="s">
        <v>7</v>
      </c>
      <c r="H135" s="20" t="s">
        <v>13</v>
      </c>
      <c r="I135" s="62">
        <v>42614</v>
      </c>
      <c r="J135" s="55"/>
      <c r="K135" s="84">
        <v>5000</v>
      </c>
      <c r="L135" s="47">
        <f>K135*2.87%</f>
        <v>143.5</v>
      </c>
      <c r="M135" s="47">
        <f>K135*7.1%</f>
        <v>354.99999999999994</v>
      </c>
      <c r="N135" s="50">
        <f>K135*1.3%</f>
        <v>65</v>
      </c>
      <c r="O135" s="47">
        <f>K135*3.04%</f>
        <v>152</v>
      </c>
      <c r="P135" s="47">
        <f>K135*7.09%</f>
        <v>354.5</v>
      </c>
      <c r="Q135" s="54"/>
      <c r="R135" s="53"/>
      <c r="S135" s="47">
        <f>SUM(L135:Q135)</f>
        <v>1070</v>
      </c>
      <c r="T135" s="47">
        <f>SUM(L135+O135)</f>
        <v>295.5</v>
      </c>
      <c r="U135" s="47">
        <f>SUM(S135:T135)</f>
        <v>1365.5</v>
      </c>
      <c r="V135" s="47">
        <f>K135-T135</f>
        <v>4704.5</v>
      </c>
    </row>
    <row r="136" spans="1:22" ht="16.5" x14ac:dyDescent="0.25">
      <c r="A136" s="24">
        <f>A135+1</f>
        <v>125</v>
      </c>
      <c r="B136" s="19" t="s">
        <v>297</v>
      </c>
      <c r="C136" s="52" t="s">
        <v>296</v>
      </c>
      <c r="D136" s="52" t="s">
        <v>295</v>
      </c>
      <c r="E136" s="93" t="s">
        <v>294</v>
      </c>
      <c r="F136" s="21" t="s">
        <v>293</v>
      </c>
      <c r="G136" s="20" t="s">
        <v>7</v>
      </c>
      <c r="H136" s="20" t="s">
        <v>40</v>
      </c>
      <c r="I136" s="19">
        <v>43191</v>
      </c>
      <c r="J136" s="18"/>
      <c r="K136" s="84">
        <v>9835</v>
      </c>
      <c r="L136" s="47">
        <f>K136*2.87%</f>
        <v>282.2645</v>
      </c>
      <c r="M136" s="47">
        <f>K136*7.1%</f>
        <v>698.28499999999997</v>
      </c>
      <c r="N136" s="50">
        <f>K136*1.3%</f>
        <v>127.85500000000002</v>
      </c>
      <c r="O136" s="47">
        <f>K136*3.04%</f>
        <v>298.98399999999998</v>
      </c>
      <c r="P136" s="47">
        <f>K136*7.09%</f>
        <v>697.30150000000003</v>
      </c>
      <c r="Q136" s="49"/>
      <c r="R136" s="53"/>
      <c r="S136" s="47">
        <f>SUM(L136:Q136)</f>
        <v>2104.69</v>
      </c>
      <c r="T136" s="47">
        <f>SUM(L136+O136)</f>
        <v>581.24849999999992</v>
      </c>
      <c r="U136" s="47">
        <f>SUM(S136:T136)</f>
        <v>2685.9385000000002</v>
      </c>
      <c r="V136" s="47">
        <f>K136-T136</f>
        <v>9253.7515000000003</v>
      </c>
    </row>
    <row r="137" spans="1:22" ht="16.5" x14ac:dyDescent="0.25">
      <c r="A137" s="24">
        <f>A136+1</f>
        <v>126</v>
      </c>
      <c r="B137" s="23" t="s">
        <v>292</v>
      </c>
      <c r="C137" s="22" t="s">
        <v>291</v>
      </c>
      <c r="D137" s="22" t="s">
        <v>290</v>
      </c>
      <c r="E137" s="21" t="s">
        <v>289</v>
      </c>
      <c r="F137" s="21" t="s">
        <v>288</v>
      </c>
      <c r="G137" s="20" t="s">
        <v>7</v>
      </c>
      <c r="H137" s="20" t="s">
        <v>13</v>
      </c>
      <c r="I137" s="19">
        <v>43839</v>
      </c>
      <c r="J137" s="18"/>
      <c r="K137" s="84">
        <v>5000</v>
      </c>
      <c r="L137" s="47">
        <f>K137*2.87%</f>
        <v>143.5</v>
      </c>
      <c r="M137" s="47">
        <f>K137*7.1%</f>
        <v>354.99999999999994</v>
      </c>
      <c r="N137" s="50">
        <f>K137*1.3%</f>
        <v>65</v>
      </c>
      <c r="O137" s="47">
        <f>K137*3.04%</f>
        <v>152</v>
      </c>
      <c r="P137" s="47">
        <f>K137*7.09%</f>
        <v>354.5</v>
      </c>
      <c r="Q137" s="49"/>
      <c r="R137" s="53"/>
      <c r="S137" s="47">
        <f>SUM(L137:Q137)</f>
        <v>1070</v>
      </c>
      <c r="T137" s="47">
        <f>SUM(L137+O137)</f>
        <v>295.5</v>
      </c>
      <c r="U137" s="47">
        <f>SUM(S137:T137)</f>
        <v>1365.5</v>
      </c>
      <c r="V137" s="47">
        <f>K137-T137</f>
        <v>4704.5</v>
      </c>
    </row>
    <row r="138" spans="1:22" ht="16.5" x14ac:dyDescent="0.25">
      <c r="A138" s="24">
        <f>A137+1</f>
        <v>127</v>
      </c>
      <c r="B138" s="23" t="s">
        <v>287</v>
      </c>
      <c r="C138" s="22" t="s">
        <v>286</v>
      </c>
      <c r="D138" s="22" t="s">
        <v>285</v>
      </c>
      <c r="E138" s="21" t="s">
        <v>284</v>
      </c>
      <c r="F138" s="21" t="s">
        <v>8</v>
      </c>
      <c r="G138" s="20" t="s">
        <v>7</v>
      </c>
      <c r="H138" s="20" t="s">
        <v>13</v>
      </c>
      <c r="I138" s="19">
        <v>44199</v>
      </c>
      <c r="J138" s="18"/>
      <c r="K138" s="84">
        <v>5000</v>
      </c>
      <c r="L138" s="47">
        <f>K138*2.87%</f>
        <v>143.5</v>
      </c>
      <c r="M138" s="47">
        <f>K138*7.1%</f>
        <v>354.99999999999994</v>
      </c>
      <c r="N138" s="50">
        <f>K138*1.3%</f>
        <v>65</v>
      </c>
      <c r="O138" s="47">
        <f>K138*3.04%</f>
        <v>152</v>
      </c>
      <c r="P138" s="47">
        <f>K138*7.09%</f>
        <v>354.5</v>
      </c>
      <c r="Q138" s="49"/>
      <c r="R138" s="48"/>
      <c r="S138" s="47">
        <f>SUM(L138:Q138)</f>
        <v>1070</v>
      </c>
      <c r="T138" s="47">
        <f>SUM(L138+O138)</f>
        <v>295.5</v>
      </c>
      <c r="U138" s="47">
        <f>SUM(S138:T138)</f>
        <v>1365.5</v>
      </c>
      <c r="V138" s="47">
        <f>K138-T138</f>
        <v>4704.5</v>
      </c>
    </row>
    <row r="139" spans="1:22" ht="16.5" x14ac:dyDescent="0.25">
      <c r="A139" s="24">
        <f>A138+1</f>
        <v>128</v>
      </c>
      <c r="B139" s="23" t="s">
        <v>283</v>
      </c>
      <c r="C139" s="22" t="s">
        <v>282</v>
      </c>
      <c r="D139" s="22" t="s">
        <v>281</v>
      </c>
      <c r="E139" s="104" t="s">
        <v>280</v>
      </c>
      <c r="F139" s="21" t="s">
        <v>279</v>
      </c>
      <c r="G139" s="20" t="s">
        <v>7</v>
      </c>
      <c r="H139" s="20" t="s">
        <v>40</v>
      </c>
      <c r="I139" s="19">
        <v>44203</v>
      </c>
      <c r="J139" s="18"/>
      <c r="K139" s="84">
        <v>10000</v>
      </c>
      <c r="L139" s="47">
        <f>K139*2.87%</f>
        <v>287</v>
      </c>
      <c r="M139" s="47">
        <f>K139*7.1%</f>
        <v>709.99999999999989</v>
      </c>
      <c r="N139" s="50">
        <f>K139*1.3%</f>
        <v>130</v>
      </c>
      <c r="O139" s="47">
        <f>K139*3.04%</f>
        <v>304</v>
      </c>
      <c r="P139" s="47">
        <f>K139*7.09%</f>
        <v>709</v>
      </c>
      <c r="Q139" s="49"/>
      <c r="R139" s="48"/>
      <c r="S139" s="47">
        <f>SUM(L139:Q139)</f>
        <v>2140</v>
      </c>
      <c r="T139" s="47">
        <f>SUM(L139+O139)</f>
        <v>591</v>
      </c>
      <c r="U139" s="47">
        <f>SUM(S139:T139)</f>
        <v>2731</v>
      </c>
      <c r="V139" s="47">
        <f>K139-T139</f>
        <v>9409</v>
      </c>
    </row>
    <row r="140" spans="1:22" ht="16.5" x14ac:dyDescent="0.25">
      <c r="A140" s="24">
        <f>A139+1</f>
        <v>129</v>
      </c>
      <c r="B140" s="23" t="s">
        <v>278</v>
      </c>
      <c r="C140" s="22" t="s">
        <v>277</v>
      </c>
      <c r="D140" s="22" t="s">
        <v>276</v>
      </c>
      <c r="E140" s="21" t="s">
        <v>275</v>
      </c>
      <c r="F140" s="21" t="s">
        <v>8</v>
      </c>
      <c r="G140" s="20" t="s">
        <v>7</v>
      </c>
      <c r="H140" s="20" t="s">
        <v>13</v>
      </c>
      <c r="I140" s="19">
        <v>44440</v>
      </c>
      <c r="J140" s="18"/>
      <c r="K140" s="84">
        <v>5000</v>
      </c>
      <c r="L140" s="47">
        <f>K140*2.87%</f>
        <v>143.5</v>
      </c>
      <c r="M140" s="47">
        <f>K140*7.1%</f>
        <v>354.99999999999994</v>
      </c>
      <c r="N140" s="50">
        <f>K140*1.3%</f>
        <v>65</v>
      </c>
      <c r="O140" s="47">
        <f>K140*3.04%</f>
        <v>152</v>
      </c>
      <c r="P140" s="47">
        <f>K140*7.09%</f>
        <v>354.5</v>
      </c>
      <c r="Q140" s="49"/>
      <c r="R140" s="48"/>
      <c r="S140" s="47">
        <f>SUM(L140:Q140)</f>
        <v>1070</v>
      </c>
      <c r="T140" s="47">
        <f>SUM(L140+O140)</f>
        <v>295.5</v>
      </c>
      <c r="U140" s="47">
        <f>SUM(S140:T140)</f>
        <v>1365.5</v>
      </c>
      <c r="V140" s="47">
        <f>K140-T140</f>
        <v>4704.5</v>
      </c>
    </row>
    <row r="141" spans="1:22" ht="16.5" x14ac:dyDescent="0.25">
      <c r="A141" s="24">
        <f>A140+1</f>
        <v>130</v>
      </c>
      <c r="B141" s="23" t="s">
        <v>274</v>
      </c>
      <c r="C141" s="22" t="s">
        <v>273</v>
      </c>
      <c r="D141" s="22" t="s">
        <v>272</v>
      </c>
      <c r="E141" s="21" t="s">
        <v>271</v>
      </c>
      <c r="F141" s="21" t="s">
        <v>8</v>
      </c>
      <c r="G141" s="20" t="s">
        <v>7</v>
      </c>
      <c r="H141" s="20" t="s">
        <v>13</v>
      </c>
      <c r="I141" s="19">
        <v>44440</v>
      </c>
      <c r="J141" s="18"/>
      <c r="K141" s="84">
        <v>5000</v>
      </c>
      <c r="L141" s="47">
        <f>K141*2.87%</f>
        <v>143.5</v>
      </c>
      <c r="M141" s="47">
        <f>K141*7.1%</f>
        <v>354.99999999999994</v>
      </c>
      <c r="N141" s="50">
        <f>K141*1.3%</f>
        <v>65</v>
      </c>
      <c r="O141" s="47">
        <f>K141*3.04%</f>
        <v>152</v>
      </c>
      <c r="P141" s="47">
        <f>K141*7.09%</f>
        <v>354.5</v>
      </c>
      <c r="Q141" s="49"/>
      <c r="R141" s="48"/>
      <c r="S141" s="47">
        <f>SUM(L141:Q141)</f>
        <v>1070</v>
      </c>
      <c r="T141" s="47">
        <f>SUM(L141+O141)</f>
        <v>295.5</v>
      </c>
      <c r="U141" s="47">
        <f>SUM(S141:T141)</f>
        <v>1365.5</v>
      </c>
      <c r="V141" s="47">
        <f>K141-T141</f>
        <v>4704.5</v>
      </c>
    </row>
    <row r="142" spans="1:22" ht="16.5" x14ac:dyDescent="0.25">
      <c r="A142" s="24">
        <f>A141+1</f>
        <v>131</v>
      </c>
      <c r="B142" s="23" t="s">
        <v>270</v>
      </c>
      <c r="C142" s="22" t="s">
        <v>269</v>
      </c>
      <c r="D142" s="22" t="s">
        <v>268</v>
      </c>
      <c r="E142" s="21" t="s">
        <v>267</v>
      </c>
      <c r="F142" s="51" t="s">
        <v>46</v>
      </c>
      <c r="G142" s="20" t="s">
        <v>7</v>
      </c>
      <c r="H142" s="20" t="s">
        <v>13</v>
      </c>
      <c r="I142" s="19">
        <v>44682</v>
      </c>
      <c r="J142" s="18"/>
      <c r="K142" s="89">
        <v>5000</v>
      </c>
      <c r="L142" s="47">
        <f>K142*2.87%</f>
        <v>143.5</v>
      </c>
      <c r="M142" s="47">
        <f>K142*7.1%</f>
        <v>354.99999999999994</v>
      </c>
      <c r="N142" s="50">
        <f>K142*1.3%</f>
        <v>65</v>
      </c>
      <c r="O142" s="47">
        <f>K142*3.04%</f>
        <v>152</v>
      </c>
      <c r="P142" s="47">
        <f>K142*7.09%</f>
        <v>354.5</v>
      </c>
      <c r="Q142" s="64"/>
      <c r="R142" s="47"/>
      <c r="S142" s="47">
        <f>SUM(L142:Q142)</f>
        <v>1070</v>
      </c>
      <c r="T142" s="47">
        <f>SUM(L142+O142)</f>
        <v>295.5</v>
      </c>
      <c r="U142" s="47">
        <f>SUM(S142:T142)</f>
        <v>1365.5</v>
      </c>
      <c r="V142" s="47">
        <f>K142-T142</f>
        <v>4704.5</v>
      </c>
    </row>
    <row r="143" spans="1:22" s="40" customFormat="1" ht="16.5" x14ac:dyDescent="0.25">
      <c r="A143" s="24">
        <f>A142+1</f>
        <v>132</v>
      </c>
      <c r="B143" s="38" t="s">
        <v>266</v>
      </c>
      <c r="C143" s="37" t="s">
        <v>265</v>
      </c>
      <c r="D143" s="37" t="s">
        <v>264</v>
      </c>
      <c r="E143" s="35" t="s">
        <v>263</v>
      </c>
      <c r="F143" s="35" t="s">
        <v>26</v>
      </c>
      <c r="G143" s="33" t="s">
        <v>7</v>
      </c>
      <c r="H143" s="103" t="s">
        <v>13</v>
      </c>
      <c r="I143" s="32">
        <v>44958</v>
      </c>
      <c r="J143" s="41"/>
      <c r="K143" s="30">
        <v>5000</v>
      </c>
      <c r="L143" s="100">
        <f>K143*2.87%</f>
        <v>143.5</v>
      </c>
      <c r="M143" s="100">
        <f>K143*7.1%</f>
        <v>354.99999999999994</v>
      </c>
      <c r="N143" s="102">
        <f>K143*1.3%</f>
        <v>65</v>
      </c>
      <c r="O143" s="100">
        <f>K143*3.04%</f>
        <v>152</v>
      </c>
      <c r="P143" s="100">
        <f>K143*7.09%</f>
        <v>354.5</v>
      </c>
      <c r="Q143" s="31"/>
      <c r="R143" s="101"/>
      <c r="S143" s="100">
        <f>SUM(L143:Q143)</f>
        <v>1070</v>
      </c>
      <c r="T143" s="100">
        <f>SUM(L143+O143)</f>
        <v>295.5</v>
      </c>
      <c r="U143" s="100">
        <f>SUM(S143:T143)</f>
        <v>1365.5</v>
      </c>
      <c r="V143" s="100">
        <f>K143-T143</f>
        <v>4704.5</v>
      </c>
    </row>
    <row r="144" spans="1:22" s="40" customFormat="1" ht="16.5" x14ac:dyDescent="0.25">
      <c r="A144" s="24">
        <f>A143+1</f>
        <v>133</v>
      </c>
      <c r="B144" s="38" t="s">
        <v>262</v>
      </c>
      <c r="C144" s="37" t="s">
        <v>261</v>
      </c>
      <c r="D144" s="37" t="s">
        <v>260</v>
      </c>
      <c r="E144" s="35" t="s">
        <v>259</v>
      </c>
      <c r="F144" s="51" t="s">
        <v>69</v>
      </c>
      <c r="G144" s="33" t="s">
        <v>7</v>
      </c>
      <c r="H144" s="103" t="s">
        <v>13</v>
      </c>
      <c r="I144" s="32">
        <v>45017</v>
      </c>
      <c r="J144" s="41"/>
      <c r="K144" s="30">
        <v>5000</v>
      </c>
      <c r="L144" s="100">
        <f>K144*2.87%</f>
        <v>143.5</v>
      </c>
      <c r="M144" s="100">
        <f>K144*7.1%</f>
        <v>354.99999999999994</v>
      </c>
      <c r="N144" s="102">
        <f>K144*1.3%</f>
        <v>65</v>
      </c>
      <c r="O144" s="100">
        <f>K144*3.04%</f>
        <v>152</v>
      </c>
      <c r="P144" s="100">
        <f>K144*7.09%</f>
        <v>354.5</v>
      </c>
      <c r="Q144" s="31"/>
      <c r="R144" s="101"/>
      <c r="S144" s="100">
        <f>SUM(L144:Q144)</f>
        <v>1070</v>
      </c>
      <c r="T144" s="100">
        <f>SUM(L144+O144)</f>
        <v>295.5</v>
      </c>
      <c r="U144" s="100">
        <f>SUM(S144:T144)</f>
        <v>1365.5</v>
      </c>
      <c r="V144" s="100">
        <f>K144-T144</f>
        <v>4704.5</v>
      </c>
    </row>
    <row r="145" spans="1:22" s="40" customFormat="1" ht="16.5" x14ac:dyDescent="0.25">
      <c r="A145" s="24">
        <f>A144+1</f>
        <v>134</v>
      </c>
      <c r="B145" s="99" t="s">
        <v>258</v>
      </c>
      <c r="C145" s="98" t="s">
        <v>257</v>
      </c>
      <c r="D145" s="98" t="s">
        <v>256</v>
      </c>
      <c r="E145" s="97" t="s">
        <v>255</v>
      </c>
      <c r="F145" s="93" t="s">
        <v>46</v>
      </c>
      <c r="G145" s="20" t="s">
        <v>7</v>
      </c>
      <c r="H145" s="20" t="s">
        <v>13</v>
      </c>
      <c r="I145" s="96">
        <v>45444</v>
      </c>
      <c r="J145" s="18"/>
      <c r="K145" s="17">
        <v>5000</v>
      </c>
      <c r="L145" s="70">
        <f>K145*2.87%</f>
        <v>143.5</v>
      </c>
      <c r="M145" s="70">
        <f>K145*7.1%</f>
        <v>354.99999999999994</v>
      </c>
      <c r="N145" s="72">
        <f>K145*1.3%</f>
        <v>65</v>
      </c>
      <c r="O145" s="70">
        <f>K145*3.04%</f>
        <v>152</v>
      </c>
      <c r="P145" s="70">
        <f>K145*7.09%</f>
        <v>354.5</v>
      </c>
      <c r="Q145" s="18"/>
      <c r="R145" s="71"/>
      <c r="S145" s="70">
        <f>SUM(L145:Q145)</f>
        <v>1070</v>
      </c>
      <c r="T145" s="70">
        <f>SUM(L145+O145)</f>
        <v>295.5</v>
      </c>
      <c r="U145" s="70">
        <f>SUM(S145:T145)</f>
        <v>1365.5</v>
      </c>
      <c r="V145" s="70">
        <f>K145-T145</f>
        <v>4704.5</v>
      </c>
    </row>
    <row r="146" spans="1:22" s="40" customFormat="1" ht="16.5" x14ac:dyDescent="0.25">
      <c r="A146" s="24">
        <f>A145+1</f>
        <v>135</v>
      </c>
      <c r="B146" s="23" t="s">
        <v>254</v>
      </c>
      <c r="C146" s="22" t="s">
        <v>253</v>
      </c>
      <c r="D146" s="22" t="s">
        <v>252</v>
      </c>
      <c r="E146" s="21" t="s">
        <v>251</v>
      </c>
      <c r="F146" s="21" t="s">
        <v>250</v>
      </c>
      <c r="G146" s="20" t="s">
        <v>7</v>
      </c>
      <c r="H146" s="20">
        <v>1</v>
      </c>
      <c r="I146" s="19">
        <v>45690</v>
      </c>
      <c r="J146" s="18"/>
      <c r="K146" s="95">
        <v>10000</v>
      </c>
      <c r="L146" s="47">
        <f>K146*2.87%</f>
        <v>287</v>
      </c>
      <c r="M146" s="47">
        <f>K146*7.1%</f>
        <v>709.99999999999989</v>
      </c>
      <c r="N146" s="50">
        <f>K146*1.3%</f>
        <v>130</v>
      </c>
      <c r="O146" s="47">
        <f>K146*3.04%</f>
        <v>304</v>
      </c>
      <c r="P146" s="47">
        <f>K146*7.09%</f>
        <v>709</v>
      </c>
      <c r="Q146" s="49"/>
      <c r="R146" s="48"/>
      <c r="S146" s="47">
        <f>SUM(L146:Q146)</f>
        <v>2140</v>
      </c>
      <c r="T146" s="47">
        <f>SUM(L146+O146)</f>
        <v>591</v>
      </c>
      <c r="U146" s="47">
        <f>SUM(S146:T146)</f>
        <v>2731</v>
      </c>
      <c r="V146" s="47">
        <f>K146-T146</f>
        <v>9409</v>
      </c>
    </row>
    <row r="147" spans="1:22" s="40" customFormat="1" ht="16.5" x14ac:dyDescent="0.25">
      <c r="A147" s="24">
        <f>A146+1</f>
        <v>136</v>
      </c>
      <c r="B147" s="94" t="s">
        <v>249</v>
      </c>
      <c r="C147" s="93" t="s">
        <v>248</v>
      </c>
      <c r="D147" s="93" t="s">
        <v>247</v>
      </c>
      <c r="E147" s="93" t="s">
        <v>3</v>
      </c>
      <c r="F147" s="93" t="s">
        <v>2</v>
      </c>
      <c r="G147" s="20" t="s">
        <v>7</v>
      </c>
      <c r="H147" s="20" t="s">
        <v>13</v>
      </c>
      <c r="I147" s="92">
        <v>45748</v>
      </c>
      <c r="J147" s="18"/>
      <c r="K147" s="90">
        <v>10000</v>
      </c>
      <c r="L147" s="47">
        <f>K147*2.87%</f>
        <v>287</v>
      </c>
      <c r="M147" s="47">
        <f>K147*7.1%</f>
        <v>709.99999999999989</v>
      </c>
      <c r="N147" s="50">
        <f>K147*1.3%</f>
        <v>130</v>
      </c>
      <c r="O147" s="47">
        <f>K147*3.04%</f>
        <v>304</v>
      </c>
      <c r="P147" s="47">
        <f>K147*7.09%</f>
        <v>709</v>
      </c>
      <c r="Q147" s="54"/>
      <c r="R147" s="53"/>
      <c r="S147" s="47">
        <f>SUM(L147:Q147)</f>
        <v>2140</v>
      </c>
      <c r="T147" s="47">
        <f>SUM(L147+O147)</f>
        <v>591</v>
      </c>
      <c r="U147" s="47">
        <f>SUM(S147:T147)</f>
        <v>2731</v>
      </c>
      <c r="V147" s="47">
        <f>K147-T147</f>
        <v>9409</v>
      </c>
    </row>
    <row r="148" spans="1:22" s="40" customFormat="1" ht="16.5" x14ac:dyDescent="0.25">
      <c r="A148" s="24">
        <f>A147+1</f>
        <v>137</v>
      </c>
      <c r="B148" s="94" t="s">
        <v>246</v>
      </c>
      <c r="C148" s="93" t="s">
        <v>245</v>
      </c>
      <c r="D148" s="93" t="s">
        <v>244</v>
      </c>
      <c r="E148" s="93" t="s">
        <v>243</v>
      </c>
      <c r="F148" s="93" t="s">
        <v>242</v>
      </c>
      <c r="G148" s="20" t="s">
        <v>7</v>
      </c>
      <c r="H148" s="20" t="s">
        <v>13</v>
      </c>
      <c r="I148" s="92">
        <v>45809</v>
      </c>
      <c r="J148" s="18"/>
      <c r="K148" s="90">
        <v>30000</v>
      </c>
      <c r="L148" s="47">
        <f>K148*2.87%</f>
        <v>861</v>
      </c>
      <c r="M148" s="47">
        <f>K148*7.1%</f>
        <v>2130</v>
      </c>
      <c r="N148" s="50">
        <f>K148*1.3%</f>
        <v>390.00000000000006</v>
      </c>
      <c r="O148" s="47">
        <f>K148*3.04%</f>
        <v>912</v>
      </c>
      <c r="P148" s="47">
        <f>K148*7.09%</f>
        <v>2127</v>
      </c>
      <c r="Q148" s="54"/>
      <c r="R148" s="53"/>
      <c r="S148" s="47">
        <f>SUM(L148:Q148)</f>
        <v>6420</v>
      </c>
      <c r="T148" s="47">
        <f>SUM(L148+O148)</f>
        <v>1773</v>
      </c>
      <c r="U148" s="47">
        <f>SUM(S148:T148)</f>
        <v>8193</v>
      </c>
      <c r="V148" s="47">
        <f>K148-T148</f>
        <v>28227</v>
      </c>
    </row>
    <row r="149" spans="1:22" s="12" customFormat="1" ht="16.5" x14ac:dyDescent="0.25">
      <c r="A149" s="24">
        <f>A148+1</f>
        <v>138</v>
      </c>
      <c r="B149" s="23" t="s">
        <v>241</v>
      </c>
      <c r="C149" s="22" t="s">
        <v>240</v>
      </c>
      <c r="D149" s="22" t="s">
        <v>239</v>
      </c>
      <c r="E149" s="51" t="s">
        <v>238</v>
      </c>
      <c r="F149" s="21" t="s">
        <v>26</v>
      </c>
      <c r="G149" s="33" t="s">
        <v>7</v>
      </c>
      <c r="H149" s="33" t="s">
        <v>13</v>
      </c>
      <c r="I149" s="19">
        <v>45566</v>
      </c>
      <c r="J149" s="18"/>
      <c r="K149" s="30">
        <v>5000</v>
      </c>
      <c r="L149" s="26">
        <f>K149*2.87%</f>
        <v>143.5</v>
      </c>
      <c r="M149" s="26">
        <f>K149*7.1%</f>
        <v>354.99999999999994</v>
      </c>
      <c r="N149" s="29">
        <f>K149*1.3%</f>
        <v>65</v>
      </c>
      <c r="O149" s="26">
        <f>K149*3.04%</f>
        <v>152</v>
      </c>
      <c r="P149" s="26">
        <f>K149*7.09%</f>
        <v>354.5</v>
      </c>
      <c r="Q149" s="28"/>
      <c r="R149" s="27"/>
      <c r="S149" s="26">
        <f>SUM(L149:Q149)</f>
        <v>1070</v>
      </c>
      <c r="T149" s="26">
        <f>SUM(L149+O149)</f>
        <v>295.5</v>
      </c>
      <c r="U149" s="26">
        <f>SUM(S149:T149)</f>
        <v>1365.5</v>
      </c>
      <c r="V149" s="26">
        <f>K149-T149</f>
        <v>4704.5</v>
      </c>
    </row>
    <row r="150" spans="1:22" s="40" customFormat="1" ht="16.5" x14ac:dyDescent="0.25">
      <c r="A150" s="24">
        <f>A149+1</f>
        <v>139</v>
      </c>
      <c r="B150" s="94" t="s">
        <v>237</v>
      </c>
      <c r="C150" s="93" t="s">
        <v>236</v>
      </c>
      <c r="D150" s="93" t="s">
        <v>235</v>
      </c>
      <c r="E150" s="93" t="s">
        <v>216</v>
      </c>
      <c r="F150" s="93" t="s">
        <v>46</v>
      </c>
      <c r="G150" s="20" t="s">
        <v>7</v>
      </c>
      <c r="H150" s="20" t="s">
        <v>13</v>
      </c>
      <c r="I150" s="92">
        <v>39258</v>
      </c>
      <c r="J150" s="18"/>
      <c r="K150" s="17">
        <v>5000</v>
      </c>
      <c r="L150" s="70">
        <f>K150*2.87%</f>
        <v>143.5</v>
      </c>
      <c r="M150" s="70">
        <f>K150*7.1%</f>
        <v>354.99999999999994</v>
      </c>
      <c r="N150" s="72">
        <f>K150*1.3%</f>
        <v>65</v>
      </c>
      <c r="O150" s="70">
        <f>K150*3.04%</f>
        <v>152</v>
      </c>
      <c r="P150" s="70">
        <f>K150*7.09%</f>
        <v>354.5</v>
      </c>
      <c r="Q150" s="18"/>
      <c r="R150" s="71"/>
      <c r="S150" s="70">
        <f>SUM(L150:Q150)</f>
        <v>1070</v>
      </c>
      <c r="T150" s="70">
        <f>SUM(L150+O150)</f>
        <v>295.5</v>
      </c>
      <c r="U150" s="70">
        <f>SUM(S150:T150)</f>
        <v>1365.5</v>
      </c>
      <c r="V150" s="70">
        <f>K150-T150</f>
        <v>4704.5</v>
      </c>
    </row>
    <row r="151" spans="1:22" s="40" customFormat="1" ht="16.5" x14ac:dyDescent="0.25">
      <c r="A151" s="24">
        <f>A150+1</f>
        <v>140</v>
      </c>
      <c r="B151" s="91" t="s">
        <v>234</v>
      </c>
      <c r="C151" s="51" t="s">
        <v>233</v>
      </c>
      <c r="D151" s="51" t="s">
        <v>232</v>
      </c>
      <c r="E151" s="51" t="s">
        <v>231</v>
      </c>
      <c r="F151" s="51" t="s">
        <v>46</v>
      </c>
      <c r="G151" s="20" t="s">
        <v>7</v>
      </c>
      <c r="H151" s="20" t="s">
        <v>13</v>
      </c>
      <c r="I151" s="62">
        <v>39387</v>
      </c>
      <c r="J151" s="18"/>
      <c r="K151" s="17">
        <v>5000</v>
      </c>
      <c r="L151" s="70">
        <f>K151*2.87%</f>
        <v>143.5</v>
      </c>
      <c r="M151" s="70">
        <f>K151*7.1%</f>
        <v>354.99999999999994</v>
      </c>
      <c r="N151" s="72">
        <f>K151*1.3%</f>
        <v>65</v>
      </c>
      <c r="O151" s="70">
        <f>K151*3.04%</f>
        <v>152</v>
      </c>
      <c r="P151" s="70">
        <f>K151*7.09%</f>
        <v>354.5</v>
      </c>
      <c r="Q151" s="18"/>
      <c r="R151" s="71"/>
      <c r="S151" s="70">
        <f>SUM(L151:Q151)</f>
        <v>1070</v>
      </c>
      <c r="T151" s="70">
        <f>SUM(L151+O151)</f>
        <v>295.5</v>
      </c>
      <c r="U151" s="70">
        <f>SUM(S151:T151)</f>
        <v>1365.5</v>
      </c>
      <c r="V151" s="70">
        <f>K151-T151</f>
        <v>4704.5</v>
      </c>
    </row>
    <row r="152" spans="1:22" ht="16.5" x14ac:dyDescent="0.25">
      <c r="A152" s="24">
        <f>A151+1</f>
        <v>141</v>
      </c>
      <c r="B152" s="63" t="s">
        <v>230</v>
      </c>
      <c r="C152" s="51" t="s">
        <v>38</v>
      </c>
      <c r="D152" s="51" t="s">
        <v>229</v>
      </c>
      <c r="E152" s="51" t="s">
        <v>228</v>
      </c>
      <c r="F152" s="51" t="s">
        <v>46</v>
      </c>
      <c r="G152" s="20" t="s">
        <v>7</v>
      </c>
      <c r="H152" s="20" t="s">
        <v>13</v>
      </c>
      <c r="I152" s="62">
        <v>39479</v>
      </c>
      <c r="J152" s="55"/>
      <c r="K152" s="89">
        <v>5000</v>
      </c>
      <c r="L152" s="47">
        <f>K152*2.87%</f>
        <v>143.5</v>
      </c>
      <c r="M152" s="47">
        <f>K152*7.1%</f>
        <v>354.99999999999994</v>
      </c>
      <c r="N152" s="50">
        <f>K152*1.3%</f>
        <v>65</v>
      </c>
      <c r="O152" s="47">
        <f>K152*3.04%</f>
        <v>152</v>
      </c>
      <c r="P152" s="47">
        <f>K152*7.09%</f>
        <v>354.5</v>
      </c>
      <c r="Q152" s="54"/>
      <c r="R152" s="53"/>
      <c r="S152" s="47">
        <f>SUM(L152:Q152)</f>
        <v>1070</v>
      </c>
      <c r="T152" s="47">
        <f>SUM(L152+O152)</f>
        <v>295.5</v>
      </c>
      <c r="U152" s="47">
        <f>SUM(S152:T152)</f>
        <v>1365.5</v>
      </c>
      <c r="V152" s="47">
        <f>K152-T152</f>
        <v>4704.5</v>
      </c>
    </row>
    <row r="153" spans="1:22" ht="16.5" x14ac:dyDescent="0.25">
      <c r="A153" s="24">
        <f>A152+1</f>
        <v>142</v>
      </c>
      <c r="B153" s="63" t="s">
        <v>227</v>
      </c>
      <c r="C153" s="51" t="s">
        <v>226</v>
      </c>
      <c r="D153" s="51" t="s">
        <v>225</v>
      </c>
      <c r="E153" s="51" t="s">
        <v>224</v>
      </c>
      <c r="F153" s="51" t="s">
        <v>46</v>
      </c>
      <c r="G153" s="20" t="s">
        <v>7</v>
      </c>
      <c r="H153" s="20" t="s">
        <v>13</v>
      </c>
      <c r="I153" s="62">
        <v>39492</v>
      </c>
      <c r="J153" s="18"/>
      <c r="K153" s="89">
        <v>5000</v>
      </c>
      <c r="L153" s="47">
        <f>K153*2.87%</f>
        <v>143.5</v>
      </c>
      <c r="M153" s="47">
        <f>K153*7.1%</f>
        <v>354.99999999999994</v>
      </c>
      <c r="N153" s="50">
        <f>K153*1.3%</f>
        <v>65</v>
      </c>
      <c r="O153" s="47">
        <f>K153*3.04%</f>
        <v>152</v>
      </c>
      <c r="P153" s="47">
        <f>K153*7.09%</f>
        <v>354.5</v>
      </c>
      <c r="Q153" s="49"/>
      <c r="R153" s="53"/>
      <c r="S153" s="47">
        <f>SUM(L153:Q153)</f>
        <v>1070</v>
      </c>
      <c r="T153" s="47">
        <f>SUM(L153+O153)</f>
        <v>295.5</v>
      </c>
      <c r="U153" s="47">
        <f>SUM(S153:T153)</f>
        <v>1365.5</v>
      </c>
      <c r="V153" s="47">
        <f>K153-T153</f>
        <v>4704.5</v>
      </c>
    </row>
    <row r="154" spans="1:22" ht="16.5" x14ac:dyDescent="0.25">
      <c r="A154" s="24">
        <f>A153+1</f>
        <v>143</v>
      </c>
      <c r="B154" s="63" t="s">
        <v>223</v>
      </c>
      <c r="C154" s="51" t="s">
        <v>222</v>
      </c>
      <c r="D154" s="51" t="s">
        <v>221</v>
      </c>
      <c r="E154" s="51" t="s">
        <v>220</v>
      </c>
      <c r="F154" s="51" t="s">
        <v>69</v>
      </c>
      <c r="G154" s="20" t="s">
        <v>7</v>
      </c>
      <c r="H154" s="20" t="s">
        <v>13</v>
      </c>
      <c r="I154" s="62">
        <v>39722</v>
      </c>
      <c r="J154" s="55"/>
      <c r="K154" s="89">
        <v>5000</v>
      </c>
      <c r="L154" s="47">
        <f>K154*2.87%</f>
        <v>143.5</v>
      </c>
      <c r="M154" s="47">
        <f>K154*7.1%</f>
        <v>354.99999999999994</v>
      </c>
      <c r="N154" s="50">
        <f>K154*1.3%</f>
        <v>65</v>
      </c>
      <c r="O154" s="47">
        <f>K154*3.04%</f>
        <v>152</v>
      </c>
      <c r="P154" s="47">
        <f>K154*7.09%</f>
        <v>354.5</v>
      </c>
      <c r="Q154" s="54"/>
      <c r="R154" s="53"/>
      <c r="S154" s="47">
        <f>SUM(L154:Q154)</f>
        <v>1070</v>
      </c>
      <c r="T154" s="47">
        <f>SUM(L154+O154)</f>
        <v>295.5</v>
      </c>
      <c r="U154" s="47">
        <f>SUM(S154:T154)</f>
        <v>1365.5</v>
      </c>
      <c r="V154" s="47">
        <f>K154-T154</f>
        <v>4704.5</v>
      </c>
    </row>
    <row r="155" spans="1:22" ht="16.5" x14ac:dyDescent="0.25">
      <c r="A155" s="24">
        <f>A154+1</f>
        <v>144</v>
      </c>
      <c r="B155" s="63" t="s">
        <v>219</v>
      </c>
      <c r="C155" s="51" t="s">
        <v>218</v>
      </c>
      <c r="D155" s="51" t="s">
        <v>217</v>
      </c>
      <c r="E155" s="51" t="s">
        <v>216</v>
      </c>
      <c r="F155" s="51" t="s">
        <v>215</v>
      </c>
      <c r="G155" s="20" t="s">
        <v>7</v>
      </c>
      <c r="H155" s="20" t="s">
        <v>151</v>
      </c>
      <c r="I155" s="85">
        <v>40028</v>
      </c>
      <c r="J155" s="55"/>
      <c r="K155" s="90">
        <v>10000</v>
      </c>
      <c r="L155" s="47">
        <f>K155*2.87%</f>
        <v>287</v>
      </c>
      <c r="M155" s="47">
        <f>K155*7.1%</f>
        <v>709.99999999999989</v>
      </c>
      <c r="N155" s="50">
        <f>K155*1.3%</f>
        <v>130</v>
      </c>
      <c r="O155" s="47">
        <f>K155*3.04%</f>
        <v>304</v>
      </c>
      <c r="P155" s="47">
        <f>K155*7.09%</f>
        <v>709</v>
      </c>
      <c r="Q155" s="54"/>
      <c r="R155" s="53"/>
      <c r="S155" s="47">
        <f>SUM(L155:Q155)</f>
        <v>2140</v>
      </c>
      <c r="T155" s="47">
        <f>SUM(L155+O155)</f>
        <v>591</v>
      </c>
      <c r="U155" s="47">
        <f>SUM(S155:T155)</f>
        <v>2731</v>
      </c>
      <c r="V155" s="47">
        <f>K155-T155</f>
        <v>9409</v>
      </c>
    </row>
    <row r="156" spans="1:22" ht="16.5" x14ac:dyDescent="0.25">
      <c r="A156" s="24">
        <f>A155+1</f>
        <v>145</v>
      </c>
      <c r="B156" s="63" t="s">
        <v>214</v>
      </c>
      <c r="C156" s="51" t="s">
        <v>213</v>
      </c>
      <c r="D156" s="51" t="s">
        <v>212</v>
      </c>
      <c r="E156" s="51" t="s">
        <v>191</v>
      </c>
      <c r="F156" s="51" t="s">
        <v>211</v>
      </c>
      <c r="G156" s="20" t="s">
        <v>7</v>
      </c>
      <c r="H156" s="20" t="s">
        <v>40</v>
      </c>
      <c r="I156" s="62">
        <v>40210</v>
      </c>
      <c r="J156" s="55"/>
      <c r="K156" s="89">
        <v>5000</v>
      </c>
      <c r="L156" s="47">
        <f>K156*2.87%</f>
        <v>143.5</v>
      </c>
      <c r="M156" s="47">
        <f>K156*7.1%</f>
        <v>354.99999999999994</v>
      </c>
      <c r="N156" s="50">
        <f>K156*1.3%</f>
        <v>65</v>
      </c>
      <c r="O156" s="47">
        <f>K156*3.04%</f>
        <v>152</v>
      </c>
      <c r="P156" s="47">
        <f>K156*7.09%</f>
        <v>354.5</v>
      </c>
      <c r="Q156" s="54"/>
      <c r="R156" s="53"/>
      <c r="S156" s="47">
        <f>SUM(L156:Q156)</f>
        <v>1070</v>
      </c>
      <c r="T156" s="47">
        <f>SUM(L156+O156)</f>
        <v>295.5</v>
      </c>
      <c r="U156" s="47">
        <f>SUM(S156:T156)</f>
        <v>1365.5</v>
      </c>
      <c r="V156" s="47">
        <f>K156-T156</f>
        <v>4704.5</v>
      </c>
    </row>
    <row r="157" spans="1:22" ht="16.5" x14ac:dyDescent="0.25">
      <c r="A157" s="24">
        <f>A156+1</f>
        <v>146</v>
      </c>
      <c r="B157" s="63" t="s">
        <v>210</v>
      </c>
      <c r="C157" s="51" t="s">
        <v>209</v>
      </c>
      <c r="D157" s="51" t="s">
        <v>208</v>
      </c>
      <c r="E157" s="51" t="s">
        <v>207</v>
      </c>
      <c r="F157" s="51" t="s">
        <v>46</v>
      </c>
      <c r="G157" s="20" t="s">
        <v>7</v>
      </c>
      <c r="H157" s="20" t="s">
        <v>13</v>
      </c>
      <c r="I157" s="62">
        <v>40269</v>
      </c>
      <c r="J157" s="18"/>
      <c r="K157" s="89">
        <v>5000</v>
      </c>
      <c r="L157" s="47">
        <f>K157*2.87%</f>
        <v>143.5</v>
      </c>
      <c r="M157" s="47">
        <f>K157*7.1%</f>
        <v>354.99999999999994</v>
      </c>
      <c r="N157" s="50">
        <f>K157*1.3%</f>
        <v>65</v>
      </c>
      <c r="O157" s="47">
        <f>K157*3.04%</f>
        <v>152</v>
      </c>
      <c r="P157" s="47">
        <f>K157*7.09%</f>
        <v>354.5</v>
      </c>
      <c r="Q157" s="49"/>
      <c r="R157" s="53"/>
      <c r="S157" s="47">
        <f>SUM(L157:Q157)</f>
        <v>1070</v>
      </c>
      <c r="T157" s="47">
        <f>SUM(L157+O157)</f>
        <v>295.5</v>
      </c>
      <c r="U157" s="47">
        <f>SUM(S157:T157)</f>
        <v>1365.5</v>
      </c>
      <c r="V157" s="47">
        <f>K157-T157</f>
        <v>4704.5</v>
      </c>
    </row>
    <row r="158" spans="1:22" ht="16.5" x14ac:dyDescent="0.25">
      <c r="A158" s="24">
        <f>A157+1</f>
        <v>147</v>
      </c>
      <c r="B158" s="63" t="s">
        <v>206</v>
      </c>
      <c r="C158" s="51" t="s">
        <v>205</v>
      </c>
      <c r="D158" s="51" t="s">
        <v>204</v>
      </c>
      <c r="E158" s="51" t="s">
        <v>203</v>
      </c>
      <c r="F158" s="51" t="s">
        <v>69</v>
      </c>
      <c r="G158" s="20" t="s">
        <v>7</v>
      </c>
      <c r="H158" s="20" t="s">
        <v>13</v>
      </c>
      <c r="I158" s="62">
        <v>41091</v>
      </c>
      <c r="J158" s="18"/>
      <c r="K158" s="89">
        <v>5000</v>
      </c>
      <c r="L158" s="47">
        <f>K158*2.87%</f>
        <v>143.5</v>
      </c>
      <c r="M158" s="47">
        <f>K158*7.1%</f>
        <v>354.99999999999994</v>
      </c>
      <c r="N158" s="50">
        <f>K158*1.3%</f>
        <v>65</v>
      </c>
      <c r="O158" s="47">
        <f>K158*3.04%</f>
        <v>152</v>
      </c>
      <c r="P158" s="47">
        <f>K158*7.09%</f>
        <v>354.5</v>
      </c>
      <c r="Q158" s="49"/>
      <c r="R158" s="53"/>
      <c r="S158" s="47">
        <f>SUM(L158:Q158)</f>
        <v>1070</v>
      </c>
      <c r="T158" s="47">
        <f>SUM(L158+O158)</f>
        <v>295.5</v>
      </c>
      <c r="U158" s="47">
        <f>SUM(S158:T158)</f>
        <v>1365.5</v>
      </c>
      <c r="V158" s="47">
        <f>K158-T158</f>
        <v>4704.5</v>
      </c>
    </row>
    <row r="159" spans="1:22" ht="16.5" x14ac:dyDescent="0.25">
      <c r="A159" s="24">
        <f>A158+1</f>
        <v>148</v>
      </c>
      <c r="B159" s="63" t="s">
        <v>202</v>
      </c>
      <c r="C159" s="51" t="s">
        <v>201</v>
      </c>
      <c r="D159" s="51" t="s">
        <v>200</v>
      </c>
      <c r="E159" s="51" t="s">
        <v>199</v>
      </c>
      <c r="F159" s="51" t="s">
        <v>69</v>
      </c>
      <c r="G159" s="20" t="s">
        <v>7</v>
      </c>
      <c r="H159" s="20" t="s">
        <v>13</v>
      </c>
      <c r="I159" s="62">
        <v>41122</v>
      </c>
      <c r="J159" s="18"/>
      <c r="K159" s="89">
        <v>5000</v>
      </c>
      <c r="L159" s="47">
        <f>K159*2.87%</f>
        <v>143.5</v>
      </c>
      <c r="M159" s="47">
        <f>K159*7.1%</f>
        <v>354.99999999999994</v>
      </c>
      <c r="N159" s="50">
        <f>K159*1.3%</f>
        <v>65</v>
      </c>
      <c r="O159" s="47">
        <f>K159*3.04%</f>
        <v>152</v>
      </c>
      <c r="P159" s="47">
        <f>K159*7.09%</f>
        <v>354.5</v>
      </c>
      <c r="Q159" s="49"/>
      <c r="R159" s="53"/>
      <c r="S159" s="47">
        <f>SUM(L159:Q159)</f>
        <v>1070</v>
      </c>
      <c r="T159" s="47">
        <f>SUM(L159+O159)</f>
        <v>295.5</v>
      </c>
      <c r="U159" s="47">
        <f>SUM(S159:T159)</f>
        <v>1365.5</v>
      </c>
      <c r="V159" s="47">
        <f>K159-T159</f>
        <v>4704.5</v>
      </c>
    </row>
    <row r="160" spans="1:22" ht="16.5" x14ac:dyDescent="0.25">
      <c r="A160" s="24">
        <f>A159+1</f>
        <v>149</v>
      </c>
      <c r="B160" s="63" t="s">
        <v>198</v>
      </c>
      <c r="C160" s="51" t="s">
        <v>197</v>
      </c>
      <c r="D160" s="51" t="s">
        <v>196</v>
      </c>
      <c r="E160" s="51" t="s">
        <v>110</v>
      </c>
      <c r="F160" s="51" t="s">
        <v>195</v>
      </c>
      <c r="G160" s="20" t="s">
        <v>7</v>
      </c>
      <c r="H160" s="20" t="s">
        <v>63</v>
      </c>
      <c r="I160" s="62">
        <v>41699</v>
      </c>
      <c r="J160" s="18"/>
      <c r="K160" s="84">
        <v>20400</v>
      </c>
      <c r="L160" s="47">
        <f>K160*2.87%</f>
        <v>585.48</v>
      </c>
      <c r="M160" s="47">
        <f>K160*7.1%</f>
        <v>1448.3999999999999</v>
      </c>
      <c r="N160" s="50">
        <f>K160*1.3%</f>
        <v>265.20000000000005</v>
      </c>
      <c r="O160" s="47">
        <f>K160*3.04%</f>
        <v>620.16</v>
      </c>
      <c r="P160" s="47">
        <f>K160*7.09%</f>
        <v>1446.3600000000001</v>
      </c>
      <c r="Q160" s="49"/>
      <c r="R160" s="53"/>
      <c r="S160" s="47">
        <f>SUM(L160:Q160)</f>
        <v>4365.6000000000004</v>
      </c>
      <c r="T160" s="47">
        <f>SUM(L160+O160)</f>
        <v>1205.6399999999999</v>
      </c>
      <c r="U160" s="47">
        <f>SUM(S160:T160)</f>
        <v>5571.24</v>
      </c>
      <c r="V160" s="47">
        <f>K160-T160</f>
        <v>19194.36</v>
      </c>
    </row>
    <row r="161" spans="1:22" ht="16.5" x14ac:dyDescent="0.25">
      <c r="A161" s="24">
        <f>A160+1</f>
        <v>150</v>
      </c>
      <c r="B161" s="63" t="s">
        <v>194</v>
      </c>
      <c r="C161" s="51" t="s">
        <v>193</v>
      </c>
      <c r="D161" s="51" t="s">
        <v>192</v>
      </c>
      <c r="E161" s="51" t="s">
        <v>191</v>
      </c>
      <c r="F161" s="51" t="s">
        <v>69</v>
      </c>
      <c r="G161" s="20" t="s">
        <v>7</v>
      </c>
      <c r="H161" s="20" t="s">
        <v>13</v>
      </c>
      <c r="I161" s="62">
        <v>41699</v>
      </c>
      <c r="J161" s="55"/>
      <c r="K161" s="89">
        <v>5000</v>
      </c>
      <c r="L161" s="47">
        <f>K161*2.87%</f>
        <v>143.5</v>
      </c>
      <c r="M161" s="47">
        <f>K161*7.1%</f>
        <v>354.99999999999994</v>
      </c>
      <c r="N161" s="50">
        <f>K161*1.3%</f>
        <v>65</v>
      </c>
      <c r="O161" s="47">
        <f>K161*3.04%</f>
        <v>152</v>
      </c>
      <c r="P161" s="47">
        <f>K161*7.09%</f>
        <v>354.5</v>
      </c>
      <c r="Q161" s="54"/>
      <c r="R161" s="53"/>
      <c r="S161" s="47">
        <f>SUM(L161:Q161)</f>
        <v>1070</v>
      </c>
      <c r="T161" s="47">
        <f>SUM(L161+O161)</f>
        <v>295.5</v>
      </c>
      <c r="U161" s="47">
        <f>SUM(S161:T161)</f>
        <v>1365.5</v>
      </c>
      <c r="V161" s="47">
        <f>K161-T161</f>
        <v>4704.5</v>
      </c>
    </row>
    <row r="162" spans="1:22" ht="16.5" x14ac:dyDescent="0.25">
      <c r="A162" s="24">
        <f>A161+1</f>
        <v>151</v>
      </c>
      <c r="B162" s="63" t="s">
        <v>190</v>
      </c>
      <c r="C162" s="51" t="s">
        <v>189</v>
      </c>
      <c r="D162" s="51" t="s">
        <v>188</v>
      </c>
      <c r="E162" s="74" t="s">
        <v>187</v>
      </c>
      <c r="F162" s="51" t="s">
        <v>186</v>
      </c>
      <c r="G162" s="20" t="s">
        <v>7</v>
      </c>
      <c r="H162" s="20" t="s">
        <v>40</v>
      </c>
      <c r="I162" s="62">
        <v>41913</v>
      </c>
      <c r="J162" s="55"/>
      <c r="K162" s="89">
        <v>7750</v>
      </c>
      <c r="L162" s="47">
        <f>K162*2.87%</f>
        <v>222.42500000000001</v>
      </c>
      <c r="M162" s="47">
        <f>K162*7.1%</f>
        <v>550.25</v>
      </c>
      <c r="N162" s="50">
        <f>K162*1.3%</f>
        <v>100.75000000000001</v>
      </c>
      <c r="O162" s="47">
        <f>K162*3.04%</f>
        <v>235.6</v>
      </c>
      <c r="P162" s="47">
        <f>K162*7.09%</f>
        <v>549.47500000000002</v>
      </c>
      <c r="Q162" s="54"/>
      <c r="R162" s="53"/>
      <c r="S162" s="47">
        <f>SUM(L162:Q162)</f>
        <v>1658.5</v>
      </c>
      <c r="T162" s="47">
        <f>SUM(L162+O162)</f>
        <v>458.02499999999998</v>
      </c>
      <c r="U162" s="47">
        <f>SUM(S162:T162)</f>
        <v>2116.5250000000001</v>
      </c>
      <c r="V162" s="47">
        <f>K162-T162</f>
        <v>7291.9750000000004</v>
      </c>
    </row>
    <row r="163" spans="1:22" ht="16.5" x14ac:dyDescent="0.25">
      <c r="A163" s="24">
        <f>A162+1</f>
        <v>152</v>
      </c>
      <c r="B163" s="63" t="s">
        <v>185</v>
      </c>
      <c r="C163" s="74" t="s">
        <v>184</v>
      </c>
      <c r="D163" s="74" t="s">
        <v>183</v>
      </c>
      <c r="E163" s="51" t="s">
        <v>182</v>
      </c>
      <c r="F163" s="51" t="s">
        <v>8</v>
      </c>
      <c r="G163" s="20" t="s">
        <v>7</v>
      </c>
      <c r="H163" s="20" t="s">
        <v>13</v>
      </c>
      <c r="I163" s="80">
        <v>42644</v>
      </c>
      <c r="J163" s="55"/>
      <c r="K163" s="89">
        <v>5000</v>
      </c>
      <c r="L163" s="47">
        <f>K163*2.87%</f>
        <v>143.5</v>
      </c>
      <c r="M163" s="47">
        <f>K163*7.1%</f>
        <v>354.99999999999994</v>
      </c>
      <c r="N163" s="50">
        <f>K163*1.3%</f>
        <v>65</v>
      </c>
      <c r="O163" s="47">
        <f>K163*3.04%</f>
        <v>152</v>
      </c>
      <c r="P163" s="47">
        <f>K163*7.09%</f>
        <v>354.5</v>
      </c>
      <c r="Q163" s="54"/>
      <c r="R163" s="53"/>
      <c r="S163" s="47">
        <f>SUM(L163:Q163)</f>
        <v>1070</v>
      </c>
      <c r="T163" s="47">
        <f>SUM(L163+O163)</f>
        <v>295.5</v>
      </c>
      <c r="U163" s="47">
        <f>SUM(S163:T163)</f>
        <v>1365.5</v>
      </c>
      <c r="V163" s="47">
        <f>K163-T163</f>
        <v>4704.5</v>
      </c>
    </row>
    <row r="164" spans="1:22" ht="16.5" x14ac:dyDescent="0.25">
      <c r="A164" s="24">
        <f>A163+1</f>
        <v>153</v>
      </c>
      <c r="B164" s="63" t="s">
        <v>181</v>
      </c>
      <c r="C164" s="74" t="s">
        <v>16</v>
      </c>
      <c r="D164" s="74" t="s">
        <v>128</v>
      </c>
      <c r="E164" s="51" t="s">
        <v>180</v>
      </c>
      <c r="F164" s="51" t="s">
        <v>179</v>
      </c>
      <c r="G164" s="20" t="s">
        <v>7</v>
      </c>
      <c r="H164" s="20" t="s">
        <v>63</v>
      </c>
      <c r="I164" s="80">
        <v>42705</v>
      </c>
      <c r="J164" s="55"/>
      <c r="K164" s="89">
        <v>5000</v>
      </c>
      <c r="L164" s="47">
        <f>K164*2.87%</f>
        <v>143.5</v>
      </c>
      <c r="M164" s="47">
        <f>K164*7.1%</f>
        <v>354.99999999999994</v>
      </c>
      <c r="N164" s="50">
        <f>K164*1.3%</f>
        <v>65</v>
      </c>
      <c r="O164" s="47">
        <f>K164*3.04%</f>
        <v>152</v>
      </c>
      <c r="P164" s="47">
        <f>K164*7.09%</f>
        <v>354.5</v>
      </c>
      <c r="Q164" s="54"/>
      <c r="R164" s="53"/>
      <c r="S164" s="47">
        <f>SUM(L164:Q164)</f>
        <v>1070</v>
      </c>
      <c r="T164" s="47">
        <f>SUM(L164+O164)</f>
        <v>295.5</v>
      </c>
      <c r="U164" s="47">
        <f>SUM(S164:T164)</f>
        <v>1365.5</v>
      </c>
      <c r="V164" s="47">
        <f>K164-T164</f>
        <v>4704.5</v>
      </c>
    </row>
    <row r="165" spans="1:22" ht="16.5" x14ac:dyDescent="0.25">
      <c r="A165" s="24">
        <f>A164+1</f>
        <v>154</v>
      </c>
      <c r="B165" s="63" t="s">
        <v>178</v>
      </c>
      <c r="C165" s="74" t="s">
        <v>177</v>
      </c>
      <c r="D165" s="74" t="s">
        <v>176</v>
      </c>
      <c r="E165" s="51" t="s">
        <v>175</v>
      </c>
      <c r="F165" s="51" t="s">
        <v>69</v>
      </c>
      <c r="G165" s="20" t="s">
        <v>7</v>
      </c>
      <c r="H165" s="20" t="s">
        <v>13</v>
      </c>
      <c r="I165" s="80">
        <v>42309</v>
      </c>
      <c r="J165" s="18"/>
      <c r="K165" s="89">
        <v>5000</v>
      </c>
      <c r="L165" s="47">
        <f>K165*2.87%</f>
        <v>143.5</v>
      </c>
      <c r="M165" s="47">
        <f>K165*7.1%</f>
        <v>354.99999999999994</v>
      </c>
      <c r="N165" s="50">
        <f>K165*1.3%</f>
        <v>65</v>
      </c>
      <c r="O165" s="47">
        <f>K165*3.04%</f>
        <v>152</v>
      </c>
      <c r="P165" s="47">
        <f>K165*7.09%</f>
        <v>354.5</v>
      </c>
      <c r="Q165" s="49"/>
      <c r="R165" s="53"/>
      <c r="S165" s="47">
        <f>SUM(L165:Q165)</f>
        <v>1070</v>
      </c>
      <c r="T165" s="47">
        <f>SUM(L165+O165)</f>
        <v>295.5</v>
      </c>
      <c r="U165" s="47">
        <f>SUM(S165:T165)</f>
        <v>1365.5</v>
      </c>
      <c r="V165" s="47">
        <f>K165-T165</f>
        <v>4704.5</v>
      </c>
    </row>
    <row r="166" spans="1:22" ht="16.5" x14ac:dyDescent="0.25">
      <c r="A166" s="24">
        <f>A165+1</f>
        <v>155</v>
      </c>
      <c r="B166" s="19" t="s">
        <v>174</v>
      </c>
      <c r="C166" s="52" t="s">
        <v>173</v>
      </c>
      <c r="D166" s="52" t="s">
        <v>172</v>
      </c>
      <c r="E166" s="21" t="s">
        <v>171</v>
      </c>
      <c r="F166" s="21" t="s">
        <v>46</v>
      </c>
      <c r="G166" s="20" t="s">
        <v>7</v>
      </c>
      <c r="H166" s="20" t="s">
        <v>13</v>
      </c>
      <c r="I166" s="19">
        <v>42948</v>
      </c>
      <c r="J166" s="55"/>
      <c r="K166" s="84">
        <v>5000</v>
      </c>
      <c r="L166" s="47">
        <f>K166*2.87%</f>
        <v>143.5</v>
      </c>
      <c r="M166" s="47">
        <f>K166*7.1%</f>
        <v>354.99999999999994</v>
      </c>
      <c r="N166" s="50">
        <f>K166*1.3%</f>
        <v>65</v>
      </c>
      <c r="O166" s="47">
        <f>K166*3.04%</f>
        <v>152</v>
      </c>
      <c r="P166" s="47">
        <f>K166*7.09%</f>
        <v>354.5</v>
      </c>
      <c r="Q166" s="54"/>
      <c r="R166" s="53"/>
      <c r="S166" s="47">
        <f>SUM(L166:Q166)</f>
        <v>1070</v>
      </c>
      <c r="T166" s="47">
        <f>SUM(L166+O166)</f>
        <v>295.5</v>
      </c>
      <c r="U166" s="47">
        <f>SUM(S166:T166)</f>
        <v>1365.5</v>
      </c>
      <c r="V166" s="47">
        <f>K166-T166</f>
        <v>4704.5</v>
      </c>
    </row>
    <row r="167" spans="1:22" ht="16.5" x14ac:dyDescent="0.25">
      <c r="A167" s="24">
        <f>A166+1</f>
        <v>156</v>
      </c>
      <c r="B167" s="19" t="s">
        <v>170</v>
      </c>
      <c r="C167" s="52" t="s">
        <v>169</v>
      </c>
      <c r="D167" s="52" t="s">
        <v>168</v>
      </c>
      <c r="E167" s="74" t="s">
        <v>110</v>
      </c>
      <c r="F167" s="21" t="s">
        <v>167</v>
      </c>
      <c r="G167" s="20" t="s">
        <v>7</v>
      </c>
      <c r="H167" s="20" t="s">
        <v>63</v>
      </c>
      <c r="I167" s="19">
        <v>43040</v>
      </c>
      <c r="J167" s="55"/>
      <c r="K167" s="84">
        <v>5000</v>
      </c>
      <c r="L167" s="47">
        <f>K167*2.87%</f>
        <v>143.5</v>
      </c>
      <c r="M167" s="47">
        <f>K167*7.1%</f>
        <v>354.99999999999994</v>
      </c>
      <c r="N167" s="50">
        <f>K167*1.3%</f>
        <v>65</v>
      </c>
      <c r="O167" s="47">
        <f>K167*3.04%</f>
        <v>152</v>
      </c>
      <c r="P167" s="47">
        <f>K167*7.09%</f>
        <v>354.5</v>
      </c>
      <c r="Q167" s="54"/>
      <c r="R167" s="53"/>
      <c r="S167" s="47">
        <f>SUM(L167:Q167)</f>
        <v>1070</v>
      </c>
      <c r="T167" s="47">
        <f>SUM(L167+O167)</f>
        <v>295.5</v>
      </c>
      <c r="U167" s="47">
        <f>SUM(S167:T167)</f>
        <v>1365.5</v>
      </c>
      <c r="V167" s="47">
        <f>K167-T167</f>
        <v>4704.5</v>
      </c>
    </row>
    <row r="168" spans="1:22" ht="16.5" x14ac:dyDescent="0.25">
      <c r="A168" s="24">
        <f>A167+1</f>
        <v>157</v>
      </c>
      <c r="B168" s="19" t="s">
        <v>166</v>
      </c>
      <c r="C168" s="52" t="s">
        <v>165</v>
      </c>
      <c r="D168" s="52" t="s">
        <v>164</v>
      </c>
      <c r="E168" s="88" t="s">
        <v>163</v>
      </c>
      <c r="F168" s="21" t="s">
        <v>135</v>
      </c>
      <c r="G168" s="20" t="s">
        <v>7</v>
      </c>
      <c r="H168" s="20" t="s">
        <v>40</v>
      </c>
      <c r="I168" s="19">
        <v>43160</v>
      </c>
      <c r="J168" s="18"/>
      <c r="K168" s="84">
        <v>7000</v>
      </c>
      <c r="L168" s="47">
        <f>K168*2.87%</f>
        <v>200.9</v>
      </c>
      <c r="M168" s="47">
        <f>K168*7.1%</f>
        <v>496.99999999999994</v>
      </c>
      <c r="N168" s="50">
        <f>K168*1.3%</f>
        <v>91.000000000000014</v>
      </c>
      <c r="O168" s="47">
        <f>K168*3.04%</f>
        <v>212.8</v>
      </c>
      <c r="P168" s="47">
        <f>K168*7.09%</f>
        <v>496.3</v>
      </c>
      <c r="Q168" s="49"/>
      <c r="R168" s="48"/>
      <c r="S168" s="47">
        <f>SUM(L168:Q168)</f>
        <v>1498</v>
      </c>
      <c r="T168" s="47">
        <f>SUM(L168+O168)</f>
        <v>413.70000000000005</v>
      </c>
      <c r="U168" s="47">
        <f>SUM(S168:T168)</f>
        <v>1911.7</v>
      </c>
      <c r="V168" s="47">
        <f>K168-T168</f>
        <v>6586.3</v>
      </c>
    </row>
    <row r="169" spans="1:22" ht="22.5" x14ac:dyDescent="0.25">
      <c r="A169" s="24">
        <f>A168+1</f>
        <v>158</v>
      </c>
      <c r="B169" s="86" t="s">
        <v>162</v>
      </c>
      <c r="C169" s="78" t="s">
        <v>161</v>
      </c>
      <c r="D169" s="78" t="s">
        <v>160</v>
      </c>
      <c r="E169" s="77" t="s">
        <v>157</v>
      </c>
      <c r="F169" s="78" t="s">
        <v>31</v>
      </c>
      <c r="G169" s="20" t="s">
        <v>7</v>
      </c>
      <c r="H169" s="20" t="s">
        <v>13</v>
      </c>
      <c r="I169" s="85">
        <v>43770</v>
      </c>
      <c r="J169" s="18"/>
      <c r="K169" s="84">
        <v>5000</v>
      </c>
      <c r="L169" s="47">
        <f>K169*2.87%</f>
        <v>143.5</v>
      </c>
      <c r="M169" s="47">
        <f>K169*7.1%</f>
        <v>354.99999999999994</v>
      </c>
      <c r="N169" s="50">
        <f>K169*1.3%</f>
        <v>65</v>
      </c>
      <c r="O169" s="47">
        <f>K169*3.04%</f>
        <v>152</v>
      </c>
      <c r="P169" s="47">
        <f>K169*7.09%</f>
        <v>354.5</v>
      </c>
      <c r="Q169" s="49"/>
      <c r="R169" s="48"/>
      <c r="S169" s="47">
        <f>SUM(L169:Q169)</f>
        <v>1070</v>
      </c>
      <c r="T169" s="47">
        <f>SUM(L169+O169)</f>
        <v>295.5</v>
      </c>
      <c r="U169" s="47">
        <f>SUM(S169:T169)</f>
        <v>1365.5</v>
      </c>
      <c r="V169" s="47">
        <f>K169-T169</f>
        <v>4704.5</v>
      </c>
    </row>
    <row r="170" spans="1:22" ht="16.5" x14ac:dyDescent="0.25">
      <c r="A170" s="24">
        <f>A169+1</f>
        <v>159</v>
      </c>
      <c r="B170" s="86" t="s">
        <v>159</v>
      </c>
      <c r="C170" s="87" t="s">
        <v>57</v>
      </c>
      <c r="D170" s="78" t="s">
        <v>158</v>
      </c>
      <c r="E170" s="78" t="s">
        <v>157</v>
      </c>
      <c r="F170" s="78" t="s">
        <v>8</v>
      </c>
      <c r="G170" s="20" t="s">
        <v>7</v>
      </c>
      <c r="H170" s="20" t="s">
        <v>13</v>
      </c>
      <c r="I170" s="85">
        <v>43466</v>
      </c>
      <c r="J170" s="18"/>
      <c r="K170" s="84">
        <v>5000</v>
      </c>
      <c r="L170" s="47">
        <f>K170*2.87%</f>
        <v>143.5</v>
      </c>
      <c r="M170" s="47">
        <f>K170*7.1%</f>
        <v>354.99999999999994</v>
      </c>
      <c r="N170" s="50">
        <f>K170*1.3%</f>
        <v>65</v>
      </c>
      <c r="O170" s="47">
        <f>K170*3.04%</f>
        <v>152</v>
      </c>
      <c r="P170" s="47">
        <f>K170*7.09%</f>
        <v>354.5</v>
      </c>
      <c r="Q170" s="49"/>
      <c r="R170" s="48"/>
      <c r="S170" s="47">
        <f>SUM(L170:Q170)</f>
        <v>1070</v>
      </c>
      <c r="T170" s="47">
        <f>SUM(L170+O170)</f>
        <v>295.5</v>
      </c>
      <c r="U170" s="47">
        <f>SUM(S170:T170)</f>
        <v>1365.5</v>
      </c>
      <c r="V170" s="47">
        <f>K170-T170</f>
        <v>4704.5</v>
      </c>
    </row>
    <row r="171" spans="1:22" ht="22.5" x14ac:dyDescent="0.25">
      <c r="A171" s="24">
        <f>A170+1</f>
        <v>160</v>
      </c>
      <c r="B171" s="86" t="s">
        <v>156</v>
      </c>
      <c r="C171" s="78" t="s">
        <v>155</v>
      </c>
      <c r="D171" s="78" t="s">
        <v>154</v>
      </c>
      <c r="E171" s="78" t="s">
        <v>153</v>
      </c>
      <c r="F171" s="78" t="s">
        <v>152</v>
      </c>
      <c r="G171" s="20" t="s">
        <v>7</v>
      </c>
      <c r="H171" s="20" t="s">
        <v>151</v>
      </c>
      <c r="I171" s="85">
        <v>43497</v>
      </c>
      <c r="J171" s="18"/>
      <c r="K171" s="84">
        <v>11000</v>
      </c>
      <c r="L171" s="47">
        <f>K171*2.87%</f>
        <v>315.7</v>
      </c>
      <c r="M171" s="47">
        <f>K171*7.1%</f>
        <v>780.99999999999989</v>
      </c>
      <c r="N171" s="50">
        <f>K171*1.3%</f>
        <v>143</v>
      </c>
      <c r="O171" s="47">
        <f>K171*3.04%</f>
        <v>334.4</v>
      </c>
      <c r="P171" s="47">
        <f>K171*7.09%</f>
        <v>779.90000000000009</v>
      </c>
      <c r="Q171" s="49"/>
      <c r="R171" s="48"/>
      <c r="S171" s="47">
        <f>SUM(L171:Q171)</f>
        <v>2354</v>
      </c>
      <c r="T171" s="47">
        <f>SUM(L171+O171)</f>
        <v>650.09999999999991</v>
      </c>
      <c r="U171" s="47">
        <f>SUM(S171:T171)</f>
        <v>3004.1</v>
      </c>
      <c r="V171" s="47">
        <f>K171-T171</f>
        <v>10349.9</v>
      </c>
    </row>
    <row r="172" spans="1:22" ht="16.5" x14ac:dyDescent="0.25">
      <c r="A172" s="24">
        <f>A171+1</f>
        <v>161</v>
      </c>
      <c r="B172" s="19" t="s">
        <v>150</v>
      </c>
      <c r="C172" s="21" t="s">
        <v>149</v>
      </c>
      <c r="D172" s="21" t="s">
        <v>148</v>
      </c>
      <c r="E172" s="21" t="s">
        <v>147</v>
      </c>
      <c r="F172" s="21" t="s">
        <v>51</v>
      </c>
      <c r="G172" s="20" t="s">
        <v>7</v>
      </c>
      <c r="H172" s="20" t="s">
        <v>13</v>
      </c>
      <c r="I172" s="83">
        <v>43647</v>
      </c>
      <c r="J172" s="18"/>
      <c r="K172" s="17">
        <v>5000</v>
      </c>
      <c r="L172" s="47">
        <f>K172*2.87%</f>
        <v>143.5</v>
      </c>
      <c r="M172" s="47">
        <f>K172*7.1%</f>
        <v>354.99999999999994</v>
      </c>
      <c r="N172" s="50">
        <f>K172*1.3%</f>
        <v>65</v>
      </c>
      <c r="O172" s="47">
        <f>K172*3.04%</f>
        <v>152</v>
      </c>
      <c r="P172" s="47">
        <f>K172*7.09%</f>
        <v>354.5</v>
      </c>
      <c r="Q172" s="49"/>
      <c r="R172" s="48"/>
      <c r="S172" s="47">
        <f>SUM(L172:Q172)</f>
        <v>1070</v>
      </c>
      <c r="T172" s="47">
        <f>SUM(L172+O172)</f>
        <v>295.5</v>
      </c>
      <c r="U172" s="47">
        <f>SUM(S172:T172)</f>
        <v>1365.5</v>
      </c>
      <c r="V172" s="47">
        <f>K172-T172</f>
        <v>4704.5</v>
      </c>
    </row>
    <row r="173" spans="1:22" ht="16.5" x14ac:dyDescent="0.25">
      <c r="A173" s="24">
        <f>A172+1</f>
        <v>162</v>
      </c>
      <c r="B173" s="82" t="s">
        <v>146</v>
      </c>
      <c r="C173" s="81" t="s">
        <v>145</v>
      </c>
      <c r="D173" s="81" t="s">
        <v>144</v>
      </c>
      <c r="E173" s="73" t="s">
        <v>9</v>
      </c>
      <c r="F173" s="73" t="s">
        <v>69</v>
      </c>
      <c r="G173" s="20" t="s">
        <v>7</v>
      </c>
      <c r="H173" s="20" t="s">
        <v>13</v>
      </c>
      <c r="I173" s="80">
        <v>43739</v>
      </c>
      <c r="J173" s="18"/>
      <c r="K173" s="17">
        <v>10000</v>
      </c>
      <c r="L173" s="47">
        <f>K173*2.87%</f>
        <v>287</v>
      </c>
      <c r="M173" s="47">
        <f>K173*7.1%</f>
        <v>709.99999999999989</v>
      </c>
      <c r="N173" s="50">
        <f>K173*1.3%</f>
        <v>130</v>
      </c>
      <c r="O173" s="47">
        <f>K173*3.04%</f>
        <v>304</v>
      </c>
      <c r="P173" s="47">
        <f>K173*7.09%</f>
        <v>709</v>
      </c>
      <c r="Q173" s="49"/>
      <c r="R173" s="48"/>
      <c r="S173" s="47">
        <f>SUM(L173:Q173)</f>
        <v>2140</v>
      </c>
      <c r="T173" s="47">
        <f>SUM(L173+O173)</f>
        <v>591</v>
      </c>
      <c r="U173" s="47">
        <f>SUM(S173:T173)</f>
        <v>2731</v>
      </c>
      <c r="V173" s="47">
        <f>K173-T173</f>
        <v>9409</v>
      </c>
    </row>
    <row r="174" spans="1:22" ht="16.5" x14ac:dyDescent="0.25">
      <c r="A174" s="24">
        <f>A173+1</f>
        <v>163</v>
      </c>
      <c r="B174" s="82" t="s">
        <v>143</v>
      </c>
      <c r="C174" s="81" t="s">
        <v>142</v>
      </c>
      <c r="D174" s="81" t="s">
        <v>141</v>
      </c>
      <c r="E174" s="73" t="s">
        <v>140</v>
      </c>
      <c r="F174" s="73" t="s">
        <v>69</v>
      </c>
      <c r="G174" s="20" t="s">
        <v>7</v>
      </c>
      <c r="H174" s="20" t="s">
        <v>13</v>
      </c>
      <c r="I174" s="80">
        <v>43739</v>
      </c>
      <c r="J174" s="18"/>
      <c r="K174" s="17">
        <v>10000</v>
      </c>
      <c r="L174" s="47">
        <f>K174*2.87%</f>
        <v>287</v>
      </c>
      <c r="M174" s="47">
        <f>K174*7.1%</f>
        <v>709.99999999999989</v>
      </c>
      <c r="N174" s="50">
        <f>K174*1.3%</f>
        <v>130</v>
      </c>
      <c r="O174" s="47">
        <f>K174*3.04%</f>
        <v>304</v>
      </c>
      <c r="P174" s="47">
        <f>K174*7.09%</f>
        <v>709</v>
      </c>
      <c r="Q174" s="49"/>
      <c r="R174" s="48"/>
      <c r="S174" s="47">
        <f>SUM(L174:Q174)</f>
        <v>2140</v>
      </c>
      <c r="T174" s="47">
        <f>SUM(L174+O174)</f>
        <v>591</v>
      </c>
      <c r="U174" s="47">
        <f>SUM(S174:T174)</f>
        <v>2731</v>
      </c>
      <c r="V174" s="47">
        <f>K174-T174</f>
        <v>9409</v>
      </c>
    </row>
    <row r="175" spans="1:22" ht="16.5" x14ac:dyDescent="0.25">
      <c r="A175" s="24">
        <f>A174+1</f>
        <v>164</v>
      </c>
      <c r="B175" s="82" t="s">
        <v>139</v>
      </c>
      <c r="C175" s="81" t="s">
        <v>138</v>
      </c>
      <c r="D175" s="81" t="s">
        <v>137</v>
      </c>
      <c r="E175" s="73" t="s">
        <v>136</v>
      </c>
      <c r="F175" s="73" t="s">
        <v>135</v>
      </c>
      <c r="G175" s="20" t="s">
        <v>7</v>
      </c>
      <c r="H175" s="20" t="s">
        <v>40</v>
      </c>
      <c r="I175" s="80">
        <v>43739</v>
      </c>
      <c r="J175" s="18"/>
      <c r="K175" s="17">
        <v>17936</v>
      </c>
      <c r="L175" s="47">
        <f>K175*2.87%</f>
        <v>514.76319999999998</v>
      </c>
      <c r="M175" s="47">
        <f>K175*7.1%</f>
        <v>1273.4559999999999</v>
      </c>
      <c r="N175" s="50">
        <f>K175*1.3%</f>
        <v>233.16800000000001</v>
      </c>
      <c r="O175" s="47">
        <f>K175*3.04%</f>
        <v>545.25440000000003</v>
      </c>
      <c r="P175" s="47">
        <f>K175*7.09%</f>
        <v>1271.6624000000002</v>
      </c>
      <c r="Q175" s="49"/>
      <c r="R175" s="48"/>
      <c r="S175" s="47">
        <f>SUM(L175:Q175)</f>
        <v>3838.3040000000001</v>
      </c>
      <c r="T175" s="47">
        <f>SUM(L175+O175)</f>
        <v>1060.0176000000001</v>
      </c>
      <c r="U175" s="47">
        <f>SUM(S175:T175)</f>
        <v>4898.3216000000002</v>
      </c>
      <c r="V175" s="47">
        <f>K175-T175</f>
        <v>16875.982400000001</v>
      </c>
    </row>
    <row r="176" spans="1:22" ht="16.5" x14ac:dyDescent="0.25">
      <c r="A176" s="24">
        <f>A175+1</f>
        <v>165</v>
      </c>
      <c r="B176" s="19" t="s">
        <v>134</v>
      </c>
      <c r="C176" s="21" t="s">
        <v>133</v>
      </c>
      <c r="D176" s="21" t="s">
        <v>132</v>
      </c>
      <c r="E176" s="21" t="s">
        <v>131</v>
      </c>
      <c r="F176" s="21" t="s">
        <v>31</v>
      </c>
      <c r="G176" s="20" t="s">
        <v>7</v>
      </c>
      <c r="H176" s="20" t="s">
        <v>13</v>
      </c>
      <c r="I176" s="79">
        <v>44228</v>
      </c>
      <c r="J176" s="18"/>
      <c r="K176" s="17">
        <v>5000</v>
      </c>
      <c r="L176" s="47">
        <f>K176*2.87%</f>
        <v>143.5</v>
      </c>
      <c r="M176" s="47">
        <f>K176*7.1%</f>
        <v>354.99999999999994</v>
      </c>
      <c r="N176" s="50">
        <f>K176*1.3%</f>
        <v>65</v>
      </c>
      <c r="O176" s="47">
        <f>K176*3.04%</f>
        <v>152</v>
      </c>
      <c r="P176" s="47">
        <f>K176*7.09%</f>
        <v>354.5</v>
      </c>
      <c r="Q176" s="49"/>
      <c r="R176" s="48"/>
      <c r="S176" s="47">
        <f>SUM(L176:Q176)</f>
        <v>1070</v>
      </c>
      <c r="T176" s="47">
        <f>SUM(L176+O176)</f>
        <v>295.5</v>
      </c>
      <c r="U176" s="47">
        <f>SUM(S176:T176)</f>
        <v>1365.5</v>
      </c>
      <c r="V176" s="47">
        <f>K176-T176</f>
        <v>4704.5</v>
      </c>
    </row>
    <row r="177" spans="1:22" ht="16.5" x14ac:dyDescent="0.25">
      <c r="A177" s="24">
        <f>A176+1</f>
        <v>166</v>
      </c>
      <c r="B177" s="76" t="s">
        <v>130</v>
      </c>
      <c r="C177" s="75" t="s">
        <v>129</v>
      </c>
      <c r="D177" s="75" t="s">
        <v>128</v>
      </c>
      <c r="E177" s="78" t="s">
        <v>127</v>
      </c>
      <c r="F177" s="51" t="s">
        <v>46</v>
      </c>
      <c r="G177" s="20" t="s">
        <v>7</v>
      </c>
      <c r="H177" s="20" t="s">
        <v>13</v>
      </c>
      <c r="I177" s="79">
        <v>44202</v>
      </c>
      <c r="J177" s="18"/>
      <c r="K177" s="61">
        <v>5000</v>
      </c>
      <c r="L177" s="47">
        <f>K177*2.87%</f>
        <v>143.5</v>
      </c>
      <c r="M177" s="47">
        <f>K177*7.1%</f>
        <v>354.99999999999994</v>
      </c>
      <c r="N177" s="50">
        <f>K177*1.3%</f>
        <v>65</v>
      </c>
      <c r="O177" s="47">
        <f>K177*3.04%</f>
        <v>152</v>
      </c>
      <c r="P177" s="47">
        <f>K177*7.09%</f>
        <v>354.5</v>
      </c>
      <c r="Q177" s="68"/>
      <c r="R177" s="53"/>
      <c r="S177" s="47">
        <f>SUM(L177:Q177)</f>
        <v>1070</v>
      </c>
      <c r="T177" s="47">
        <f>SUM(L177+O177)</f>
        <v>295.5</v>
      </c>
      <c r="U177" s="47">
        <f>SUM(S177:T177)</f>
        <v>1365.5</v>
      </c>
      <c r="V177" s="47">
        <f>K177-T177</f>
        <v>4704.5</v>
      </c>
    </row>
    <row r="178" spans="1:22" s="40" customFormat="1" ht="16.5" x14ac:dyDescent="0.25">
      <c r="A178" s="24">
        <f>A177+1</f>
        <v>167</v>
      </c>
      <c r="B178" s="76" t="s">
        <v>126</v>
      </c>
      <c r="C178" s="75" t="s">
        <v>125</v>
      </c>
      <c r="D178" s="75" t="s">
        <v>124</v>
      </c>
      <c r="E178" s="78" t="s">
        <v>123</v>
      </c>
      <c r="F178" s="35" t="s">
        <v>31</v>
      </c>
      <c r="G178" s="20" t="s">
        <v>7</v>
      </c>
      <c r="H178" s="20" t="s">
        <v>13</v>
      </c>
      <c r="I178" s="19">
        <v>44835</v>
      </c>
      <c r="J178" s="18"/>
      <c r="K178" s="17">
        <v>5000</v>
      </c>
      <c r="L178" s="70">
        <f>K178*2.87%</f>
        <v>143.5</v>
      </c>
      <c r="M178" s="70">
        <f>K178*7.1%</f>
        <v>354.99999999999994</v>
      </c>
      <c r="N178" s="72">
        <f>K178*1.3%</f>
        <v>65</v>
      </c>
      <c r="O178" s="70">
        <f>K178*3.04%</f>
        <v>152</v>
      </c>
      <c r="P178" s="70">
        <f>K178*7.09%</f>
        <v>354.5</v>
      </c>
      <c r="Q178" s="18"/>
      <c r="R178" s="71"/>
      <c r="S178" s="70">
        <f>SUM(L178:Q178)</f>
        <v>1070</v>
      </c>
      <c r="T178" s="70">
        <f>SUM(L178+O178)</f>
        <v>295.5</v>
      </c>
      <c r="U178" s="70">
        <f>SUM(S178:T178)</f>
        <v>1365.5</v>
      </c>
      <c r="V178" s="70">
        <f>K178-T178</f>
        <v>4704.5</v>
      </c>
    </row>
    <row r="179" spans="1:22" s="40" customFormat="1" ht="16.5" x14ac:dyDescent="0.25">
      <c r="A179" s="24">
        <f>A178+1</f>
        <v>168</v>
      </c>
      <c r="B179" s="76" t="s">
        <v>122</v>
      </c>
      <c r="C179" s="75" t="s">
        <v>121</v>
      </c>
      <c r="D179" s="75" t="s">
        <v>120</v>
      </c>
      <c r="E179" s="77" t="s">
        <v>119</v>
      </c>
      <c r="F179" s="35" t="s">
        <v>118</v>
      </c>
      <c r="G179" s="20" t="s">
        <v>7</v>
      </c>
      <c r="H179" s="20" t="s">
        <v>13</v>
      </c>
      <c r="I179" s="19">
        <v>44835</v>
      </c>
      <c r="J179" s="18"/>
      <c r="K179" s="17">
        <v>10000</v>
      </c>
      <c r="L179" s="70">
        <f>K179*2.87%</f>
        <v>287</v>
      </c>
      <c r="M179" s="70">
        <f>K179*7.1%</f>
        <v>709.99999999999989</v>
      </c>
      <c r="N179" s="72">
        <f>K179*1.3%</f>
        <v>130</v>
      </c>
      <c r="O179" s="70">
        <f>K179*3.04%</f>
        <v>304</v>
      </c>
      <c r="P179" s="70">
        <f>K179*7.09%</f>
        <v>709</v>
      </c>
      <c r="Q179" s="18"/>
      <c r="R179" s="71"/>
      <c r="S179" s="70">
        <f>SUM(L179:Q179)</f>
        <v>2140</v>
      </c>
      <c r="T179" s="70">
        <f>SUM(L179+O179)</f>
        <v>591</v>
      </c>
      <c r="U179" s="70">
        <f>SUM(S179:T179)</f>
        <v>2731</v>
      </c>
      <c r="V179" s="70">
        <f>K179-T179</f>
        <v>9409</v>
      </c>
    </row>
    <row r="180" spans="1:22" s="40" customFormat="1" ht="22.5" x14ac:dyDescent="0.25">
      <c r="A180" s="24">
        <f>A179+1</f>
        <v>169</v>
      </c>
      <c r="B180" s="76" t="s">
        <v>117</v>
      </c>
      <c r="C180" s="75" t="s">
        <v>116</v>
      </c>
      <c r="D180" s="75" t="s">
        <v>115</v>
      </c>
      <c r="E180" s="77" t="s">
        <v>114</v>
      </c>
      <c r="F180" s="35" t="s">
        <v>8</v>
      </c>
      <c r="G180" s="20" t="s">
        <v>7</v>
      </c>
      <c r="H180" s="46" t="s">
        <v>13</v>
      </c>
      <c r="I180" s="19">
        <v>44958</v>
      </c>
      <c r="J180" s="18"/>
      <c r="K180" s="17">
        <v>5000</v>
      </c>
      <c r="L180" s="70">
        <f>K180*2.87%</f>
        <v>143.5</v>
      </c>
      <c r="M180" s="70">
        <f>K180*7.1%</f>
        <v>354.99999999999994</v>
      </c>
      <c r="N180" s="72">
        <f>K180*1.3%</f>
        <v>65</v>
      </c>
      <c r="O180" s="70">
        <f>K180*3.04%</f>
        <v>152</v>
      </c>
      <c r="P180" s="70">
        <f>K180*7.09%</f>
        <v>354.5</v>
      </c>
      <c r="Q180" s="18"/>
      <c r="R180" s="71"/>
      <c r="S180" s="70">
        <f>SUM(L180:Q180)</f>
        <v>1070</v>
      </c>
      <c r="T180" s="70">
        <f>SUM(L180+O180)</f>
        <v>295.5</v>
      </c>
      <c r="U180" s="70">
        <f>SUM(S180:T180)</f>
        <v>1365.5</v>
      </c>
      <c r="V180" s="70">
        <f>K180-T180</f>
        <v>4704.5</v>
      </c>
    </row>
    <row r="181" spans="1:22" s="40" customFormat="1" ht="16.5" x14ac:dyDescent="0.25">
      <c r="A181" s="24">
        <f>A180+1</f>
        <v>170</v>
      </c>
      <c r="B181" s="76" t="s">
        <v>113</v>
      </c>
      <c r="C181" s="75" t="s">
        <v>112</v>
      </c>
      <c r="D181" s="75" t="s">
        <v>111</v>
      </c>
      <c r="E181" s="74" t="s">
        <v>110</v>
      </c>
      <c r="F181" s="35" t="s">
        <v>2</v>
      </c>
      <c r="G181" s="20" t="s">
        <v>7</v>
      </c>
      <c r="H181" s="46" t="s">
        <v>13</v>
      </c>
      <c r="I181" s="19">
        <v>44986</v>
      </c>
      <c r="J181" s="41"/>
      <c r="K181" s="61">
        <v>8000</v>
      </c>
      <c r="L181" s="47">
        <f>K181*2.87%</f>
        <v>229.6</v>
      </c>
      <c r="M181" s="47">
        <f>K181*7.1%</f>
        <v>568</v>
      </c>
      <c r="N181" s="50">
        <f>K181*1.3%</f>
        <v>104.00000000000001</v>
      </c>
      <c r="O181" s="47">
        <f>K181*3.04%</f>
        <v>243.2</v>
      </c>
      <c r="P181" s="47">
        <f>K181*7.09%</f>
        <v>567.20000000000005</v>
      </c>
      <c r="Q181" s="54"/>
      <c r="R181" s="53"/>
      <c r="S181" s="47">
        <f>SUM(L181:Q181)</f>
        <v>1712</v>
      </c>
      <c r="T181" s="47">
        <f>SUM(L181+O181)</f>
        <v>472.79999999999995</v>
      </c>
      <c r="U181" s="47">
        <f>SUM(S181:T181)</f>
        <v>2184.8000000000002</v>
      </c>
      <c r="V181" s="47">
        <f>K181-T181</f>
        <v>7527.2</v>
      </c>
    </row>
    <row r="182" spans="1:22" s="40" customFormat="1" ht="16.5" x14ac:dyDescent="0.25">
      <c r="A182" s="24">
        <f>A181+1</f>
        <v>171</v>
      </c>
      <c r="B182" s="76" t="s">
        <v>109</v>
      </c>
      <c r="C182" s="75" t="s">
        <v>108</v>
      </c>
      <c r="D182" s="75" t="s">
        <v>107</v>
      </c>
      <c r="E182" s="74" t="s">
        <v>103</v>
      </c>
      <c r="F182" s="73" t="s">
        <v>102</v>
      </c>
      <c r="G182" s="20" t="s">
        <v>7</v>
      </c>
      <c r="H182" s="46" t="s">
        <v>13</v>
      </c>
      <c r="I182" s="19">
        <v>45200</v>
      </c>
      <c r="J182" s="41"/>
      <c r="K182" s="17">
        <v>10000</v>
      </c>
      <c r="L182" s="70">
        <f>K182*2.87%</f>
        <v>287</v>
      </c>
      <c r="M182" s="70">
        <f>K182*7.1%</f>
        <v>709.99999999999989</v>
      </c>
      <c r="N182" s="72">
        <f>K182*1.3%</f>
        <v>130</v>
      </c>
      <c r="O182" s="70">
        <f>K182*3.04%</f>
        <v>304</v>
      </c>
      <c r="P182" s="70">
        <f>K182*7.09%</f>
        <v>709</v>
      </c>
      <c r="Q182" s="18"/>
      <c r="R182" s="71"/>
      <c r="S182" s="70">
        <f>SUM(L182:Q182)</f>
        <v>2140</v>
      </c>
      <c r="T182" s="70">
        <f>SUM(L182+O182)</f>
        <v>591</v>
      </c>
      <c r="U182" s="70">
        <f>SUM(S182:T182)</f>
        <v>2731</v>
      </c>
      <c r="V182" s="70">
        <f>K182-T182</f>
        <v>9409</v>
      </c>
    </row>
    <row r="183" spans="1:22" s="40" customFormat="1" ht="16.5" x14ac:dyDescent="0.25">
      <c r="A183" s="24">
        <f>A182+1</f>
        <v>172</v>
      </c>
      <c r="B183" s="76" t="s">
        <v>106</v>
      </c>
      <c r="C183" s="75" t="s">
        <v>105</v>
      </c>
      <c r="D183" s="75" t="s">
        <v>104</v>
      </c>
      <c r="E183" s="74" t="s">
        <v>103</v>
      </c>
      <c r="F183" s="73" t="s">
        <v>102</v>
      </c>
      <c r="G183" s="20" t="s">
        <v>7</v>
      </c>
      <c r="H183" s="46" t="s">
        <v>13</v>
      </c>
      <c r="I183" s="19">
        <v>45200</v>
      </c>
      <c r="J183" s="41"/>
      <c r="K183" s="17">
        <v>10000</v>
      </c>
      <c r="L183" s="70">
        <f>K183*2.87%</f>
        <v>287</v>
      </c>
      <c r="M183" s="70">
        <f>K183*7.1%</f>
        <v>709.99999999999989</v>
      </c>
      <c r="N183" s="72">
        <f>K183*1.3%</f>
        <v>130</v>
      </c>
      <c r="O183" s="70">
        <f>K183*3.04%</f>
        <v>304</v>
      </c>
      <c r="P183" s="70">
        <f>K183*7.09%</f>
        <v>709</v>
      </c>
      <c r="Q183" s="18"/>
      <c r="R183" s="71"/>
      <c r="S183" s="70">
        <f>SUM(L183:Q183)</f>
        <v>2140</v>
      </c>
      <c r="T183" s="70">
        <f>SUM(L183+O183)</f>
        <v>591</v>
      </c>
      <c r="U183" s="70">
        <f>SUM(S183:T183)</f>
        <v>2731</v>
      </c>
      <c r="V183" s="70">
        <f>K183-T183</f>
        <v>9409</v>
      </c>
    </row>
    <row r="184" spans="1:22" ht="16.5" x14ac:dyDescent="0.25">
      <c r="A184" s="24">
        <f>A183+1</f>
        <v>173</v>
      </c>
      <c r="B184" s="63" t="s">
        <v>101</v>
      </c>
      <c r="C184" s="51" t="s">
        <v>100</v>
      </c>
      <c r="D184" s="51" t="s">
        <v>99</v>
      </c>
      <c r="E184" s="51" t="s">
        <v>98</v>
      </c>
      <c r="F184" s="51" t="s">
        <v>46</v>
      </c>
      <c r="G184" s="20" t="s">
        <v>7</v>
      </c>
      <c r="H184" s="20" t="s">
        <v>13</v>
      </c>
      <c r="I184" s="62">
        <v>39234</v>
      </c>
      <c r="J184" s="69"/>
      <c r="K184" s="61">
        <v>5000</v>
      </c>
      <c r="L184" s="47">
        <f>K184*2.87%</f>
        <v>143.5</v>
      </c>
      <c r="M184" s="47">
        <f>K184*7.1%</f>
        <v>354.99999999999994</v>
      </c>
      <c r="N184" s="50">
        <f>K184*1.3%</f>
        <v>65</v>
      </c>
      <c r="O184" s="47">
        <f>K184*3.04%</f>
        <v>152</v>
      </c>
      <c r="P184" s="47">
        <f>K184*7.09%</f>
        <v>354.5</v>
      </c>
      <c r="Q184" s="68"/>
      <c r="R184" s="53"/>
      <c r="S184" s="47">
        <f>SUM(L184:Q184)</f>
        <v>1070</v>
      </c>
      <c r="T184" s="47">
        <f>SUM(L184+O184)</f>
        <v>295.5</v>
      </c>
      <c r="U184" s="47">
        <f>SUM(S184:T184)</f>
        <v>1365.5</v>
      </c>
      <c r="V184" s="47">
        <f>K184-T184</f>
        <v>4704.5</v>
      </c>
    </row>
    <row r="185" spans="1:22" ht="16.5" x14ac:dyDescent="0.25">
      <c r="A185" s="24">
        <f>A184+1</f>
        <v>174</v>
      </c>
      <c r="B185" s="63" t="s">
        <v>97</v>
      </c>
      <c r="C185" s="51" t="s">
        <v>96</v>
      </c>
      <c r="D185" s="51" t="s">
        <v>95</v>
      </c>
      <c r="E185" s="51" t="s">
        <v>94</v>
      </c>
      <c r="F185" s="51" t="s">
        <v>93</v>
      </c>
      <c r="G185" s="20" t="s">
        <v>7</v>
      </c>
      <c r="H185" s="20" t="s">
        <v>13</v>
      </c>
      <c r="I185" s="62">
        <v>39265</v>
      </c>
      <c r="J185" s="65"/>
      <c r="K185" s="61">
        <v>5000</v>
      </c>
      <c r="L185" s="47">
        <f>K185*2.87%</f>
        <v>143.5</v>
      </c>
      <c r="M185" s="47">
        <f>K185*7.1%</f>
        <v>354.99999999999994</v>
      </c>
      <c r="N185" s="50">
        <f>K185*1.3%</f>
        <v>65</v>
      </c>
      <c r="O185" s="47">
        <f>K185*3.04%</f>
        <v>152</v>
      </c>
      <c r="P185" s="47">
        <f>K185*7.09%</f>
        <v>354.5</v>
      </c>
      <c r="Q185" s="64"/>
      <c r="R185" s="47"/>
      <c r="S185" s="47">
        <f>SUM(L185:Q185)</f>
        <v>1070</v>
      </c>
      <c r="T185" s="47">
        <f>SUM(L185+O185)</f>
        <v>295.5</v>
      </c>
      <c r="U185" s="47">
        <f>SUM(S185:T185)</f>
        <v>1365.5</v>
      </c>
      <c r="V185" s="47">
        <f>K185-T185</f>
        <v>4704.5</v>
      </c>
    </row>
    <row r="186" spans="1:22" ht="16.5" x14ac:dyDescent="0.25">
      <c r="A186" s="24">
        <f>A185+1</f>
        <v>175</v>
      </c>
      <c r="B186" s="63" t="s">
        <v>92</v>
      </c>
      <c r="C186" s="51" t="s">
        <v>91</v>
      </c>
      <c r="D186" s="51" t="s">
        <v>90</v>
      </c>
      <c r="E186" s="51" t="s">
        <v>89</v>
      </c>
      <c r="F186" s="51" t="s">
        <v>8</v>
      </c>
      <c r="G186" s="20" t="s">
        <v>7</v>
      </c>
      <c r="H186" s="20" t="s">
        <v>13</v>
      </c>
      <c r="I186" s="62">
        <v>39279</v>
      </c>
      <c r="J186" s="69"/>
      <c r="K186" s="61">
        <v>5000</v>
      </c>
      <c r="L186" s="47">
        <f>K186*2.87%</f>
        <v>143.5</v>
      </c>
      <c r="M186" s="47">
        <f>K186*7.1%</f>
        <v>354.99999999999994</v>
      </c>
      <c r="N186" s="50">
        <f>K186*1.3%</f>
        <v>65</v>
      </c>
      <c r="O186" s="47">
        <f>K186*3.04%</f>
        <v>152</v>
      </c>
      <c r="P186" s="47">
        <f>K186*7.09%</f>
        <v>354.5</v>
      </c>
      <c r="Q186" s="68"/>
      <c r="R186" s="47"/>
      <c r="S186" s="47">
        <f>SUM(L186:Q186)</f>
        <v>1070</v>
      </c>
      <c r="T186" s="47">
        <f>SUM(L186+O186)</f>
        <v>295.5</v>
      </c>
      <c r="U186" s="47">
        <f>SUM(S186:T186)</f>
        <v>1365.5</v>
      </c>
      <c r="V186" s="47">
        <f>K186-T186</f>
        <v>4704.5</v>
      </c>
    </row>
    <row r="187" spans="1:22" ht="16.5" x14ac:dyDescent="0.25">
      <c r="A187" s="24">
        <f>A186+1</f>
        <v>176</v>
      </c>
      <c r="B187" s="63" t="s">
        <v>88</v>
      </c>
      <c r="C187" s="51" t="s">
        <v>87</v>
      </c>
      <c r="D187" s="51" t="s">
        <v>86</v>
      </c>
      <c r="E187" s="51" t="s">
        <v>85</v>
      </c>
      <c r="F187" s="51" t="s">
        <v>46</v>
      </c>
      <c r="G187" s="20" t="s">
        <v>7</v>
      </c>
      <c r="H187" s="20" t="s">
        <v>13</v>
      </c>
      <c r="I187" s="62">
        <v>39295</v>
      </c>
      <c r="J187" s="55"/>
      <c r="K187" s="61">
        <v>5000</v>
      </c>
      <c r="L187" s="47">
        <f>K187*2.87%</f>
        <v>143.5</v>
      </c>
      <c r="M187" s="47">
        <f>K187*7.1%</f>
        <v>354.99999999999994</v>
      </c>
      <c r="N187" s="50">
        <f>K187*1.3%</f>
        <v>65</v>
      </c>
      <c r="O187" s="47">
        <f>K187*3.04%</f>
        <v>152</v>
      </c>
      <c r="P187" s="47">
        <f>K187*7.09%</f>
        <v>354.5</v>
      </c>
      <c r="Q187" s="54"/>
      <c r="R187" s="53"/>
      <c r="S187" s="47">
        <f>SUM(L187:Q187)</f>
        <v>1070</v>
      </c>
      <c r="T187" s="47">
        <f>SUM(L187+O187)</f>
        <v>295.5</v>
      </c>
      <c r="U187" s="47">
        <f>SUM(S187:T187)</f>
        <v>1365.5</v>
      </c>
      <c r="V187" s="47">
        <f>K187-T187</f>
        <v>4704.5</v>
      </c>
    </row>
    <row r="188" spans="1:22" ht="16.5" x14ac:dyDescent="0.25">
      <c r="A188" s="24">
        <f>A187+1</f>
        <v>177</v>
      </c>
      <c r="B188" s="63" t="s">
        <v>84</v>
      </c>
      <c r="C188" s="51" t="s">
        <v>83</v>
      </c>
      <c r="D188" s="51" t="s">
        <v>82</v>
      </c>
      <c r="E188" s="51" t="s">
        <v>81</v>
      </c>
      <c r="F188" s="51" t="s">
        <v>41</v>
      </c>
      <c r="G188" s="20" t="s">
        <v>7</v>
      </c>
      <c r="H188" s="20" t="s">
        <v>40</v>
      </c>
      <c r="I188" s="62">
        <v>40210</v>
      </c>
      <c r="J188" s="67"/>
      <c r="K188" s="61">
        <v>12000</v>
      </c>
      <c r="L188" s="47">
        <f>K188*2.87%</f>
        <v>344.4</v>
      </c>
      <c r="M188" s="47">
        <f>K188*7.1%</f>
        <v>851.99999999999989</v>
      </c>
      <c r="N188" s="50">
        <f>K188*1.3%</f>
        <v>156</v>
      </c>
      <c r="O188" s="47">
        <f>K188*3.04%</f>
        <v>364.8</v>
      </c>
      <c r="P188" s="47">
        <f>K188*7.09%</f>
        <v>850.80000000000007</v>
      </c>
      <c r="Q188" s="66"/>
      <c r="R188" s="53"/>
      <c r="S188" s="47">
        <f>SUM(L188:Q188)</f>
        <v>2568</v>
      </c>
      <c r="T188" s="47">
        <f>SUM(L188+O188)</f>
        <v>709.2</v>
      </c>
      <c r="U188" s="47">
        <f>SUM(S188:T188)</f>
        <v>3277.2</v>
      </c>
      <c r="V188" s="47">
        <f>K188-T188</f>
        <v>11290.8</v>
      </c>
    </row>
    <row r="189" spans="1:22" ht="16.5" x14ac:dyDescent="0.25">
      <c r="A189" s="24">
        <f>A188+1</f>
        <v>178</v>
      </c>
      <c r="B189" s="63" t="s">
        <v>80</v>
      </c>
      <c r="C189" s="51" t="s">
        <v>79</v>
      </c>
      <c r="D189" s="51" t="s">
        <v>78</v>
      </c>
      <c r="E189" s="51" t="s">
        <v>77</v>
      </c>
      <c r="F189" s="51" t="s">
        <v>46</v>
      </c>
      <c r="G189" s="20" t="s">
        <v>7</v>
      </c>
      <c r="H189" s="20" t="s">
        <v>13</v>
      </c>
      <c r="I189" s="62">
        <v>40483</v>
      </c>
      <c r="J189" s="18"/>
      <c r="K189" s="61">
        <v>5000</v>
      </c>
      <c r="L189" s="47">
        <f>K189*2.87%</f>
        <v>143.5</v>
      </c>
      <c r="M189" s="47">
        <f>K189*7.1%</f>
        <v>354.99999999999994</v>
      </c>
      <c r="N189" s="50">
        <f>K189*1.3%</f>
        <v>65</v>
      </c>
      <c r="O189" s="47">
        <f>K189*3.04%</f>
        <v>152</v>
      </c>
      <c r="P189" s="47">
        <f>K189*7.09%</f>
        <v>354.5</v>
      </c>
      <c r="Q189" s="49"/>
      <c r="R189" s="53"/>
      <c r="S189" s="47">
        <f>SUM(L189:Q189)</f>
        <v>1070</v>
      </c>
      <c r="T189" s="47">
        <f>SUM(L189+O189)</f>
        <v>295.5</v>
      </c>
      <c r="U189" s="47">
        <f>SUM(S189:T189)</f>
        <v>1365.5</v>
      </c>
      <c r="V189" s="47">
        <f>K189-T189</f>
        <v>4704.5</v>
      </c>
    </row>
    <row r="190" spans="1:22" ht="16.5" x14ac:dyDescent="0.25">
      <c r="A190" s="24">
        <f>A189+1</f>
        <v>179</v>
      </c>
      <c r="B190" s="63" t="s">
        <v>76</v>
      </c>
      <c r="C190" s="51" t="s">
        <v>75</v>
      </c>
      <c r="D190" s="51" t="s">
        <v>74</v>
      </c>
      <c r="E190" s="51" t="s">
        <v>70</v>
      </c>
      <c r="F190" s="51" t="s">
        <v>46</v>
      </c>
      <c r="G190" s="20" t="s">
        <v>7</v>
      </c>
      <c r="H190" s="20" t="s">
        <v>13</v>
      </c>
      <c r="I190" s="62">
        <v>41122</v>
      </c>
      <c r="J190" s="65"/>
      <c r="K190" s="61">
        <v>5000</v>
      </c>
      <c r="L190" s="47">
        <f>K190*2.87%</f>
        <v>143.5</v>
      </c>
      <c r="M190" s="47">
        <f>K190*7.1%</f>
        <v>354.99999999999994</v>
      </c>
      <c r="N190" s="50">
        <f>K190*1.3%</f>
        <v>65</v>
      </c>
      <c r="O190" s="47">
        <f>K190*3.04%</f>
        <v>152</v>
      </c>
      <c r="P190" s="47">
        <f>K190*7.09%</f>
        <v>354.5</v>
      </c>
      <c r="Q190" s="64"/>
      <c r="R190" s="53"/>
      <c r="S190" s="47">
        <f>SUM(L190:Q190)</f>
        <v>1070</v>
      </c>
      <c r="T190" s="47">
        <f>SUM(L190+O190)</f>
        <v>295.5</v>
      </c>
      <c r="U190" s="47">
        <f>SUM(S190:T190)</f>
        <v>1365.5</v>
      </c>
      <c r="V190" s="47">
        <f>K190-T190</f>
        <v>4704.5</v>
      </c>
    </row>
    <row r="191" spans="1:22" ht="16.5" x14ac:dyDescent="0.25">
      <c r="A191" s="24">
        <f>A190+1</f>
        <v>180</v>
      </c>
      <c r="B191" s="63" t="s">
        <v>73</v>
      </c>
      <c r="C191" s="51" t="s">
        <v>72</v>
      </c>
      <c r="D191" s="51" t="s">
        <v>71</v>
      </c>
      <c r="E191" s="51" t="s">
        <v>70</v>
      </c>
      <c r="F191" s="51" t="s">
        <v>69</v>
      </c>
      <c r="G191" s="20" t="s">
        <v>7</v>
      </c>
      <c r="H191" s="20" t="s">
        <v>13</v>
      </c>
      <c r="I191" s="62">
        <v>41122</v>
      </c>
      <c r="J191" s="55"/>
      <c r="K191" s="61">
        <v>5000</v>
      </c>
      <c r="L191" s="47">
        <f>K191*2.87%</f>
        <v>143.5</v>
      </c>
      <c r="M191" s="47">
        <f>K191*7.1%</f>
        <v>354.99999999999994</v>
      </c>
      <c r="N191" s="50">
        <f>K191*1.3%</f>
        <v>65</v>
      </c>
      <c r="O191" s="47">
        <f>K191*3.04%</f>
        <v>152</v>
      </c>
      <c r="P191" s="47">
        <f>K191*7.09%</f>
        <v>354.5</v>
      </c>
      <c r="Q191" s="54"/>
      <c r="R191" s="53"/>
      <c r="S191" s="47">
        <f>SUM(L191:Q191)</f>
        <v>1070</v>
      </c>
      <c r="T191" s="47">
        <f>SUM(L191+O191)</f>
        <v>295.5</v>
      </c>
      <c r="U191" s="47">
        <f>SUM(S191:T191)</f>
        <v>1365.5</v>
      </c>
      <c r="V191" s="47">
        <f>K191-T191</f>
        <v>4704.5</v>
      </c>
    </row>
    <row r="192" spans="1:22" ht="16.5" x14ac:dyDescent="0.25">
      <c r="A192" s="24">
        <f>A191+1</f>
        <v>181</v>
      </c>
      <c r="B192" s="63" t="s">
        <v>68</v>
      </c>
      <c r="C192" s="51" t="s">
        <v>67</v>
      </c>
      <c r="D192" s="51" t="s">
        <v>66</v>
      </c>
      <c r="E192" s="51" t="s">
        <v>65</v>
      </c>
      <c r="F192" s="51" t="s">
        <v>64</v>
      </c>
      <c r="G192" s="20" t="s">
        <v>7</v>
      </c>
      <c r="H192" s="20" t="s">
        <v>63</v>
      </c>
      <c r="I192" s="62">
        <v>40909</v>
      </c>
      <c r="J192" s="55"/>
      <c r="K192" s="61">
        <v>6000</v>
      </c>
      <c r="L192" s="47">
        <f>K192*2.87%</f>
        <v>172.2</v>
      </c>
      <c r="M192" s="47">
        <f>K192*7.1%</f>
        <v>425.99999999999994</v>
      </c>
      <c r="N192" s="50">
        <f>K192*1.3%</f>
        <v>78</v>
      </c>
      <c r="O192" s="47">
        <f>K192*3.04%</f>
        <v>182.4</v>
      </c>
      <c r="P192" s="47">
        <f>K192*7.09%</f>
        <v>425.40000000000003</v>
      </c>
      <c r="Q192" s="54"/>
      <c r="R192" s="53"/>
      <c r="S192" s="47">
        <f>SUM(L192:Q192)</f>
        <v>1284</v>
      </c>
      <c r="T192" s="47">
        <f>SUM(L192+O192)</f>
        <v>354.6</v>
      </c>
      <c r="U192" s="47">
        <f>SUM(S192:T192)</f>
        <v>1638.6</v>
      </c>
      <c r="V192" s="47">
        <f>K192-T192</f>
        <v>5645.4</v>
      </c>
    </row>
    <row r="193" spans="1:22" ht="16.5" x14ac:dyDescent="0.25">
      <c r="A193" s="24">
        <f>A192+1</f>
        <v>182</v>
      </c>
      <c r="B193" s="19" t="s">
        <v>62</v>
      </c>
      <c r="C193" s="52" t="s">
        <v>61</v>
      </c>
      <c r="D193" s="52" t="s">
        <v>60</v>
      </c>
      <c r="E193" s="21" t="s">
        <v>59</v>
      </c>
      <c r="F193" s="21" t="s">
        <v>46</v>
      </c>
      <c r="G193" s="20" t="s">
        <v>7</v>
      </c>
      <c r="H193" s="20" t="s">
        <v>13</v>
      </c>
      <c r="I193" s="19">
        <v>42856</v>
      </c>
      <c r="J193" s="55"/>
      <c r="K193" s="57">
        <v>5000</v>
      </c>
      <c r="L193" s="47">
        <f>K193*2.87%</f>
        <v>143.5</v>
      </c>
      <c r="M193" s="47">
        <f>K193*7.1%</f>
        <v>354.99999999999994</v>
      </c>
      <c r="N193" s="50">
        <f>K193*1.3%</f>
        <v>65</v>
      </c>
      <c r="O193" s="47">
        <f>K193*3.04%</f>
        <v>152</v>
      </c>
      <c r="P193" s="47">
        <f>K193*7.09%</f>
        <v>354.5</v>
      </c>
      <c r="Q193" s="54"/>
      <c r="R193" s="53"/>
      <c r="S193" s="47">
        <f>SUM(L193:Q193)</f>
        <v>1070</v>
      </c>
      <c r="T193" s="47">
        <f>SUM(L193+O193)</f>
        <v>295.5</v>
      </c>
      <c r="U193" s="47">
        <f>SUM(S193:T193)</f>
        <v>1365.5</v>
      </c>
      <c r="V193" s="47">
        <f>K193-T193</f>
        <v>4704.5</v>
      </c>
    </row>
    <row r="194" spans="1:22" ht="16.5" x14ac:dyDescent="0.25">
      <c r="A194" s="24">
        <f>A193+1</f>
        <v>183</v>
      </c>
      <c r="B194" s="60" t="s">
        <v>58</v>
      </c>
      <c r="C194" s="59" t="s">
        <v>57</v>
      </c>
      <c r="D194" s="59" t="s">
        <v>56</v>
      </c>
      <c r="E194" s="59" t="s">
        <v>22</v>
      </c>
      <c r="F194" s="59" t="s">
        <v>8</v>
      </c>
      <c r="G194" s="20" t="s">
        <v>7</v>
      </c>
      <c r="H194" s="20" t="s">
        <v>13</v>
      </c>
      <c r="I194" s="58">
        <v>43497</v>
      </c>
      <c r="J194" s="55"/>
      <c r="K194" s="57">
        <v>5000</v>
      </c>
      <c r="L194" s="47">
        <f>K194*2.87%</f>
        <v>143.5</v>
      </c>
      <c r="M194" s="47">
        <f>K194*7.1%</f>
        <v>354.99999999999994</v>
      </c>
      <c r="N194" s="50">
        <f>K194*1.3%</f>
        <v>65</v>
      </c>
      <c r="O194" s="47">
        <f>K194*3.04%</f>
        <v>152</v>
      </c>
      <c r="P194" s="47">
        <f>K194*7.09%</f>
        <v>354.5</v>
      </c>
      <c r="Q194" s="54"/>
      <c r="R194" s="53"/>
      <c r="S194" s="47">
        <f>SUM(L194:Q194)</f>
        <v>1070</v>
      </c>
      <c r="T194" s="47">
        <f>SUM(L194+O194)</f>
        <v>295.5</v>
      </c>
      <c r="U194" s="47">
        <f>SUM(S194:T194)</f>
        <v>1365.5</v>
      </c>
      <c r="V194" s="47">
        <f>K194-T194</f>
        <v>4704.5</v>
      </c>
    </row>
    <row r="195" spans="1:22" ht="16.5" x14ac:dyDescent="0.25">
      <c r="A195" s="24">
        <f>A194+1</f>
        <v>184</v>
      </c>
      <c r="B195" s="19" t="s">
        <v>55</v>
      </c>
      <c r="C195" s="52" t="s">
        <v>54</v>
      </c>
      <c r="D195" s="52" t="s">
        <v>53</v>
      </c>
      <c r="E195" s="21" t="s">
        <v>52</v>
      </c>
      <c r="F195" s="21" t="s">
        <v>51</v>
      </c>
      <c r="G195" s="20" t="s">
        <v>7</v>
      </c>
      <c r="H195" s="20" t="s">
        <v>13</v>
      </c>
      <c r="I195" s="56">
        <v>43221</v>
      </c>
      <c r="J195" s="18"/>
      <c r="K195" s="17">
        <v>5000</v>
      </c>
      <c r="L195" s="47">
        <f>K195*2.87%</f>
        <v>143.5</v>
      </c>
      <c r="M195" s="47">
        <f>K195*7.1%</f>
        <v>354.99999999999994</v>
      </c>
      <c r="N195" s="50">
        <f>K195*1.3%</f>
        <v>65</v>
      </c>
      <c r="O195" s="47">
        <f>K195*3.04%</f>
        <v>152</v>
      </c>
      <c r="P195" s="47">
        <f>K195*7.09%</f>
        <v>354.5</v>
      </c>
      <c r="Q195" s="49"/>
      <c r="R195" s="53"/>
      <c r="S195" s="47">
        <f>SUM(L195:Q195)</f>
        <v>1070</v>
      </c>
      <c r="T195" s="47">
        <f>SUM(L195+O195)</f>
        <v>295.5</v>
      </c>
      <c r="U195" s="47">
        <f>SUM(S195:T195)</f>
        <v>1365.5</v>
      </c>
      <c r="V195" s="47">
        <f>K195-T195</f>
        <v>4704.5</v>
      </c>
    </row>
    <row r="196" spans="1:22" ht="16.5" x14ac:dyDescent="0.25">
      <c r="A196" s="24">
        <f>A195+1</f>
        <v>185</v>
      </c>
      <c r="B196" s="19" t="s">
        <v>50</v>
      </c>
      <c r="C196" s="52" t="s">
        <v>49</v>
      </c>
      <c r="D196" s="52" t="s">
        <v>48</v>
      </c>
      <c r="E196" s="21" t="s">
        <v>47</v>
      </c>
      <c r="F196" s="21" t="s">
        <v>46</v>
      </c>
      <c r="G196" s="20" t="s">
        <v>7</v>
      </c>
      <c r="H196" s="20" t="s">
        <v>13</v>
      </c>
      <c r="I196" s="56">
        <v>43221</v>
      </c>
      <c r="J196" s="55"/>
      <c r="K196" s="17">
        <v>5000</v>
      </c>
      <c r="L196" s="47">
        <f>K196*2.87%</f>
        <v>143.5</v>
      </c>
      <c r="M196" s="47">
        <f>K196*7.1%</f>
        <v>354.99999999999994</v>
      </c>
      <c r="N196" s="50">
        <f>K196*1.3%</f>
        <v>65</v>
      </c>
      <c r="O196" s="47">
        <f>K196*3.04%</f>
        <v>152</v>
      </c>
      <c r="P196" s="47">
        <f>K196*7.09%</f>
        <v>354.5</v>
      </c>
      <c r="Q196" s="54"/>
      <c r="R196" s="53"/>
      <c r="S196" s="47">
        <f>SUM(L196:Q196)</f>
        <v>1070</v>
      </c>
      <c r="T196" s="47">
        <f>SUM(L196+O196)</f>
        <v>295.5</v>
      </c>
      <c r="U196" s="47">
        <f>SUM(S196:T196)</f>
        <v>1365.5</v>
      </c>
      <c r="V196" s="47">
        <f>K196-T196</f>
        <v>4704.5</v>
      </c>
    </row>
    <row r="197" spans="1:22" ht="16.5" x14ac:dyDescent="0.25">
      <c r="A197" s="24">
        <f>A196+1</f>
        <v>186</v>
      </c>
      <c r="B197" s="19" t="s">
        <v>45</v>
      </c>
      <c r="C197" s="52" t="s">
        <v>44</v>
      </c>
      <c r="D197" s="52" t="s">
        <v>43</v>
      </c>
      <c r="E197" s="21" t="s">
        <v>42</v>
      </c>
      <c r="F197" s="21" t="s">
        <v>41</v>
      </c>
      <c r="G197" s="20" t="s">
        <v>7</v>
      </c>
      <c r="H197" s="20" t="s">
        <v>40</v>
      </c>
      <c r="I197" s="19">
        <v>43836</v>
      </c>
      <c r="J197" s="18"/>
      <c r="K197" s="17">
        <v>14000</v>
      </c>
      <c r="L197" s="47">
        <f>K197*2.87%</f>
        <v>401.8</v>
      </c>
      <c r="M197" s="47">
        <f>K197*7.1%</f>
        <v>993.99999999999989</v>
      </c>
      <c r="N197" s="50">
        <f>K197*1.3%</f>
        <v>182.00000000000003</v>
      </c>
      <c r="O197" s="47">
        <f>K197*3.04%</f>
        <v>425.6</v>
      </c>
      <c r="P197" s="47">
        <f>K197*7.09%</f>
        <v>992.6</v>
      </c>
      <c r="Q197" s="49"/>
      <c r="R197" s="48"/>
      <c r="S197" s="47">
        <f>SUM(L197:Q197)</f>
        <v>2996</v>
      </c>
      <c r="T197" s="47">
        <f>SUM(L197+O197)</f>
        <v>827.40000000000009</v>
      </c>
      <c r="U197" s="47">
        <f>SUM(S197:T197)</f>
        <v>3823.4</v>
      </c>
      <c r="V197" s="47">
        <f>K197-T197</f>
        <v>13172.6</v>
      </c>
    </row>
    <row r="198" spans="1:22" ht="16.5" x14ac:dyDescent="0.25">
      <c r="A198" s="24">
        <f>A197+1</f>
        <v>187</v>
      </c>
      <c r="B198" s="19" t="s">
        <v>39</v>
      </c>
      <c r="C198" s="21" t="s">
        <v>38</v>
      </c>
      <c r="D198" s="21" t="s">
        <v>37</v>
      </c>
      <c r="E198" s="51" t="s">
        <v>36</v>
      </c>
      <c r="F198" s="21" t="s">
        <v>8</v>
      </c>
      <c r="G198" s="20" t="s">
        <v>7</v>
      </c>
      <c r="H198" s="20" t="s">
        <v>13</v>
      </c>
      <c r="I198" s="19">
        <v>44203</v>
      </c>
      <c r="J198" s="18"/>
      <c r="K198" s="17">
        <v>5000</v>
      </c>
      <c r="L198" s="47">
        <f>K198*2.87%</f>
        <v>143.5</v>
      </c>
      <c r="M198" s="47">
        <f>K198*7.1%</f>
        <v>354.99999999999994</v>
      </c>
      <c r="N198" s="50">
        <f>K198*1.3%</f>
        <v>65</v>
      </c>
      <c r="O198" s="47">
        <f>K198*3.04%</f>
        <v>152</v>
      </c>
      <c r="P198" s="47">
        <f>K198*7.09%</f>
        <v>354.5</v>
      </c>
      <c r="Q198" s="49"/>
      <c r="R198" s="48"/>
      <c r="S198" s="47">
        <f>SUM(L198:Q198)</f>
        <v>1070</v>
      </c>
      <c r="T198" s="47">
        <f>SUM(L198+O198)</f>
        <v>295.5</v>
      </c>
      <c r="U198" s="47">
        <f>SUM(S198:T198)</f>
        <v>1365.5</v>
      </c>
      <c r="V198" s="47">
        <f>K198-T198</f>
        <v>4704.5</v>
      </c>
    </row>
    <row r="199" spans="1:22" s="40" customFormat="1" ht="16.5" x14ac:dyDescent="0.25">
      <c r="A199" s="24">
        <f>A198+1</f>
        <v>188</v>
      </c>
      <c r="B199" s="19" t="s">
        <v>35</v>
      </c>
      <c r="C199" s="21" t="s">
        <v>34</v>
      </c>
      <c r="D199" s="21" t="s">
        <v>33</v>
      </c>
      <c r="E199" s="21" t="s">
        <v>32</v>
      </c>
      <c r="F199" s="21" t="s">
        <v>31</v>
      </c>
      <c r="G199" s="20" t="s">
        <v>7</v>
      </c>
      <c r="H199" s="20" t="s">
        <v>13</v>
      </c>
      <c r="I199" s="19">
        <v>44866</v>
      </c>
      <c r="J199" s="18"/>
      <c r="K199" s="17">
        <v>5000</v>
      </c>
      <c r="L199" s="13">
        <f>K199*2.87%</f>
        <v>143.5</v>
      </c>
      <c r="M199" s="13">
        <f>K199*7.1%</f>
        <v>354.99999999999994</v>
      </c>
      <c r="N199" s="16">
        <f>K199*1.3%</f>
        <v>65</v>
      </c>
      <c r="O199" s="13">
        <f>K199*3.04%</f>
        <v>152</v>
      </c>
      <c r="P199" s="13">
        <f>K199*7.09%</f>
        <v>354.5</v>
      </c>
      <c r="Q199" s="15"/>
      <c r="R199" s="14"/>
      <c r="S199" s="13">
        <f>SUM(L199:Q199)</f>
        <v>1070</v>
      </c>
      <c r="T199" s="13">
        <f>SUM(L199+O199)</f>
        <v>295.5</v>
      </c>
      <c r="U199" s="13">
        <f>SUM(S199:T199)</f>
        <v>1365.5</v>
      </c>
      <c r="V199" s="13">
        <f>K199-T199</f>
        <v>4704.5</v>
      </c>
    </row>
    <row r="200" spans="1:22" s="40" customFormat="1" ht="16.5" x14ac:dyDescent="0.25">
      <c r="A200" s="24">
        <f>A199+1</f>
        <v>189</v>
      </c>
      <c r="B200" s="19" t="s">
        <v>30</v>
      </c>
      <c r="C200" s="21" t="s">
        <v>29</v>
      </c>
      <c r="D200" s="21" t="s">
        <v>28</v>
      </c>
      <c r="E200" s="21" t="s">
        <v>27</v>
      </c>
      <c r="F200" s="21" t="s">
        <v>26</v>
      </c>
      <c r="G200" s="20" t="s">
        <v>7</v>
      </c>
      <c r="H200" s="46" t="s">
        <v>13</v>
      </c>
      <c r="I200" s="19">
        <v>44928</v>
      </c>
      <c r="J200" s="18"/>
      <c r="K200" s="17">
        <v>5000</v>
      </c>
      <c r="L200" s="13">
        <f>K200*2.87%</f>
        <v>143.5</v>
      </c>
      <c r="M200" s="13">
        <f>K200*7.1%</f>
        <v>354.99999999999994</v>
      </c>
      <c r="N200" s="16">
        <f>K200*1.3%</f>
        <v>65</v>
      </c>
      <c r="O200" s="13">
        <f>K200*3.04%</f>
        <v>152</v>
      </c>
      <c r="P200" s="13">
        <f>K200*7.09%</f>
        <v>354.5</v>
      </c>
      <c r="Q200" s="15"/>
      <c r="R200" s="14"/>
      <c r="S200" s="13">
        <f>SUM(L200:Q200)</f>
        <v>1070</v>
      </c>
      <c r="T200" s="13">
        <f>SUM(L200+O200)</f>
        <v>295.5</v>
      </c>
      <c r="U200" s="13">
        <f>SUM(S200:T200)</f>
        <v>1365.5</v>
      </c>
      <c r="V200" s="13">
        <f>K200-T200</f>
        <v>4704.5</v>
      </c>
    </row>
    <row r="201" spans="1:22" s="40" customFormat="1" ht="16.5" x14ac:dyDescent="0.25">
      <c r="A201" s="24">
        <f>A200+1</f>
        <v>190</v>
      </c>
      <c r="B201" s="19" t="s">
        <v>25</v>
      </c>
      <c r="C201" s="21" t="s">
        <v>24</v>
      </c>
      <c r="D201" s="21" t="s">
        <v>23</v>
      </c>
      <c r="E201" s="21" t="s">
        <v>22</v>
      </c>
      <c r="F201" s="21" t="s">
        <v>8</v>
      </c>
      <c r="G201" s="20" t="s">
        <v>7</v>
      </c>
      <c r="H201" s="46" t="s">
        <v>13</v>
      </c>
      <c r="I201" s="19">
        <v>44928</v>
      </c>
      <c r="J201" s="18"/>
      <c r="K201" s="17">
        <v>5000</v>
      </c>
      <c r="L201" s="13">
        <f>K201*2.87%</f>
        <v>143.5</v>
      </c>
      <c r="M201" s="13">
        <f>K201*7.1%</f>
        <v>354.99999999999994</v>
      </c>
      <c r="N201" s="16">
        <f>K201*1.3%</f>
        <v>65</v>
      </c>
      <c r="O201" s="13">
        <f>K201*3.04%</f>
        <v>152</v>
      </c>
      <c r="P201" s="13">
        <f>K201*7.09%</f>
        <v>354.5</v>
      </c>
      <c r="Q201" s="15"/>
      <c r="R201" s="14"/>
      <c r="S201" s="13">
        <f>SUM(L201:Q201)</f>
        <v>1070</v>
      </c>
      <c r="T201" s="13">
        <f>SUM(L201+O201)</f>
        <v>295.5</v>
      </c>
      <c r="U201" s="13">
        <f>SUM(S201:T201)</f>
        <v>1365.5</v>
      </c>
      <c r="V201" s="13">
        <f>K201-T201</f>
        <v>4704.5</v>
      </c>
    </row>
    <row r="202" spans="1:22" s="40" customFormat="1" ht="16.5" x14ac:dyDescent="0.25">
      <c r="A202" s="24">
        <f>A201+1</f>
        <v>191</v>
      </c>
      <c r="B202" s="23" t="s">
        <v>21</v>
      </c>
      <c r="C202" s="22" t="s">
        <v>20</v>
      </c>
      <c r="D202" s="22" t="s">
        <v>19</v>
      </c>
      <c r="E202" s="21" t="s">
        <v>18</v>
      </c>
      <c r="F202" s="21" t="s">
        <v>8</v>
      </c>
      <c r="G202" s="20" t="s">
        <v>7</v>
      </c>
      <c r="H202" s="20" t="s">
        <v>13</v>
      </c>
      <c r="I202" s="19">
        <v>45047</v>
      </c>
      <c r="J202" s="18"/>
      <c r="K202" s="17">
        <v>5000</v>
      </c>
      <c r="L202" s="13">
        <f>K202*2.87%</f>
        <v>143.5</v>
      </c>
      <c r="M202" s="13">
        <f>K202*7.1%</f>
        <v>354.99999999999994</v>
      </c>
      <c r="N202" s="16">
        <f>K202*1.3%</f>
        <v>65</v>
      </c>
      <c r="O202" s="13">
        <f>K202*3.04%</f>
        <v>152</v>
      </c>
      <c r="P202" s="13">
        <f>K202*7.09%</f>
        <v>354.5</v>
      </c>
      <c r="Q202" s="15"/>
      <c r="R202" s="14"/>
      <c r="S202" s="13">
        <f>SUM(L202:Q202)</f>
        <v>1070</v>
      </c>
      <c r="T202" s="13">
        <f>SUM(L202+O202)</f>
        <v>295.5</v>
      </c>
      <c r="U202" s="13">
        <f>SUM(S202:T202)</f>
        <v>1365.5</v>
      </c>
      <c r="V202" s="13">
        <f>K202-T202</f>
        <v>4704.5</v>
      </c>
    </row>
    <row r="203" spans="1:22" s="40" customFormat="1" ht="16.5" x14ac:dyDescent="0.25">
      <c r="A203" s="24">
        <f>A202+1</f>
        <v>192</v>
      </c>
      <c r="B203" s="45" t="s">
        <v>17</v>
      </c>
      <c r="C203" s="44" t="s">
        <v>16</v>
      </c>
      <c r="D203" s="44" t="s">
        <v>15</v>
      </c>
      <c r="E203" s="43" t="s">
        <v>14</v>
      </c>
      <c r="F203" s="12"/>
      <c r="G203" s="34" t="s">
        <v>7</v>
      </c>
      <c r="H203" s="33" t="s">
        <v>13</v>
      </c>
      <c r="I203" s="42">
        <v>45413</v>
      </c>
      <c r="J203" s="41"/>
      <c r="K203" s="30">
        <v>5000</v>
      </c>
      <c r="L203" s="26">
        <f>K203*2.87%</f>
        <v>143.5</v>
      </c>
      <c r="M203" s="26">
        <f>K203*7.1%</f>
        <v>354.99999999999994</v>
      </c>
      <c r="N203" s="29">
        <f>K203*1.3%</f>
        <v>65</v>
      </c>
      <c r="O203" s="26">
        <f>K203*3.04%</f>
        <v>152</v>
      </c>
      <c r="P203" s="26">
        <f>K203*7.09%</f>
        <v>354.5</v>
      </c>
      <c r="Q203" s="28"/>
      <c r="R203" s="27"/>
      <c r="S203" s="26">
        <f>SUM(L203:Q203)</f>
        <v>1070</v>
      </c>
      <c r="T203" s="26">
        <f>SUM(L203+O203)</f>
        <v>295.5</v>
      </c>
      <c r="U203" s="26">
        <f>SUM(S203:T203)</f>
        <v>1365.5</v>
      </c>
      <c r="V203" s="26">
        <f>K203-T203</f>
        <v>4704.5</v>
      </c>
    </row>
    <row r="204" spans="1:22" s="25" customFormat="1" ht="16.5" x14ac:dyDescent="0.25">
      <c r="A204" s="39">
        <f>A203+1</f>
        <v>193</v>
      </c>
      <c r="B204" s="38" t="s">
        <v>12</v>
      </c>
      <c r="C204" s="37" t="s">
        <v>11</v>
      </c>
      <c r="D204" s="37" t="s">
        <v>10</v>
      </c>
      <c r="E204" s="36" t="s">
        <v>9</v>
      </c>
      <c r="F204" s="35" t="s">
        <v>8</v>
      </c>
      <c r="G204" s="34" t="s">
        <v>7</v>
      </c>
      <c r="H204" s="33">
        <v>1</v>
      </c>
      <c r="I204" s="32">
        <v>45839</v>
      </c>
      <c r="J204" s="31"/>
      <c r="K204" s="30">
        <v>5000</v>
      </c>
      <c r="L204" s="26">
        <v>143.5</v>
      </c>
      <c r="M204" s="26">
        <v>354.99999999999994</v>
      </c>
      <c r="N204" s="29">
        <v>65</v>
      </c>
      <c r="O204" s="26">
        <v>152</v>
      </c>
      <c r="P204" s="26">
        <v>354.5</v>
      </c>
      <c r="Q204" s="28"/>
      <c r="R204" s="27"/>
      <c r="S204" s="26">
        <v>1070</v>
      </c>
      <c r="T204" s="26">
        <v>295.5</v>
      </c>
      <c r="U204" s="26">
        <v>1365.5</v>
      </c>
      <c r="V204" s="26">
        <v>4704.5</v>
      </c>
    </row>
    <row r="205" spans="1:22" s="12" customFormat="1" ht="16.5" x14ac:dyDescent="0.25">
      <c r="A205" s="24">
        <f>A204+1</f>
        <v>194</v>
      </c>
      <c r="B205" s="23" t="s">
        <v>6</v>
      </c>
      <c r="C205" s="22" t="s">
        <v>5</v>
      </c>
      <c r="D205" s="22" t="s">
        <v>4</v>
      </c>
      <c r="E205" s="21" t="s">
        <v>3</v>
      </c>
      <c r="F205" s="21" t="s">
        <v>2</v>
      </c>
      <c r="G205" s="20" t="s">
        <v>1</v>
      </c>
      <c r="H205" s="20">
        <v>1</v>
      </c>
      <c r="I205" s="19">
        <v>45901</v>
      </c>
      <c r="J205" s="18"/>
      <c r="K205" s="17">
        <v>18000</v>
      </c>
      <c r="L205" s="13">
        <v>143.5</v>
      </c>
      <c r="M205" s="13">
        <v>354.99999999999994</v>
      </c>
      <c r="N205" s="16">
        <v>65</v>
      </c>
      <c r="O205" s="13">
        <v>152</v>
      </c>
      <c r="P205" s="13">
        <v>354.5</v>
      </c>
      <c r="Q205" s="15"/>
      <c r="R205" s="14"/>
      <c r="S205" s="13">
        <v>1070</v>
      </c>
      <c r="T205" s="13">
        <v>295.5</v>
      </c>
      <c r="U205" s="13">
        <v>1365.5</v>
      </c>
      <c r="V205" s="13">
        <v>4704.5</v>
      </c>
    </row>
    <row r="206" spans="1:22" ht="33" x14ac:dyDescent="0.25">
      <c r="A206" s="11"/>
      <c r="B206" s="10"/>
      <c r="C206" s="10"/>
      <c r="D206" s="9" t="s">
        <v>0</v>
      </c>
      <c r="E206" s="9"/>
      <c r="F206" s="9"/>
      <c r="G206" s="9"/>
      <c r="H206" s="9"/>
      <c r="I206" s="9"/>
      <c r="J206" s="8"/>
      <c r="K206" s="7">
        <f>SUM(K12:K205)</f>
        <v>1428138.65</v>
      </c>
      <c r="L206" s="7">
        <f>SUM(L12:L205)</f>
        <v>40614.479255000006</v>
      </c>
      <c r="M206" s="7">
        <f>SUM(M12:M204)</f>
        <v>100119.84414999999</v>
      </c>
      <c r="N206" s="7">
        <f>SUM(N12:N204)</f>
        <v>18331.802450000007</v>
      </c>
      <c r="O206" s="7">
        <f>SUM(O12:O204)</f>
        <v>42868.214960000005</v>
      </c>
      <c r="P206" s="7">
        <f>SUM(P12:P204)</f>
        <v>99978.830285000004</v>
      </c>
      <c r="Q206" s="7">
        <f>SUM(Q12:Q204)</f>
        <v>4760.4799999999996</v>
      </c>
      <c r="R206" s="7">
        <f>SUM(R12:R204)</f>
        <v>0</v>
      </c>
      <c r="S206" s="7">
        <f>SUM(S12:S204)</f>
        <v>306530.15110000002</v>
      </c>
      <c r="T206" s="7">
        <f>SUM(T12:T204)</f>
        <v>83339.19421500001</v>
      </c>
      <c r="U206" s="7">
        <f>SUM(U12:U204)</f>
        <v>389869.3453150001</v>
      </c>
      <c r="V206" s="7">
        <f>SUM(V12:V204)</f>
        <v>1326799.4557850002</v>
      </c>
    </row>
    <row r="207" spans="1:22" ht="17.25" thickBot="1" x14ac:dyDescent="0.3">
      <c r="A207" s="6"/>
      <c r="B207" s="5"/>
      <c r="C207" s="5"/>
      <c r="D207" s="4"/>
      <c r="E207" s="4"/>
      <c r="F207" s="4"/>
      <c r="G207" s="4"/>
      <c r="H207" s="4"/>
      <c r="I207" s="4"/>
      <c r="J207" s="3"/>
      <c r="K207" s="1"/>
      <c r="L207" s="1"/>
      <c r="M207" s="1"/>
      <c r="N207" s="2"/>
      <c r="O207" s="1"/>
      <c r="P207" s="1"/>
      <c r="Q207" s="1"/>
      <c r="R207" s="1"/>
      <c r="S207" s="1"/>
      <c r="T207" s="1"/>
      <c r="U207" s="1"/>
      <c r="V207" s="1"/>
    </row>
  </sheetData>
  <mergeCells count="19">
    <mergeCell ref="V9:V11"/>
    <mergeCell ref="L10:M10"/>
    <mergeCell ref="N10:N11"/>
    <mergeCell ref="O10:P10"/>
    <mergeCell ref="Q10:Q11"/>
    <mergeCell ref="H9:H11"/>
    <mergeCell ref="S10:S11"/>
    <mergeCell ref="T10:T11"/>
    <mergeCell ref="U10:U11"/>
    <mergeCell ref="A4:V4"/>
    <mergeCell ref="A5:V5"/>
    <mergeCell ref="A6:V6"/>
    <mergeCell ref="A7:V7"/>
    <mergeCell ref="A9:A11"/>
    <mergeCell ref="B9:B11"/>
    <mergeCell ref="C9:D9"/>
    <mergeCell ref="K9:K11"/>
    <mergeCell ref="L9:S9"/>
    <mergeCell ref="T9:U9"/>
  </mergeCells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2026-01-14T17:26:51Z</dcterms:created>
  <dcterms:modified xsi:type="dcterms:W3CDTF">2026-01-14T17:27:24Z</dcterms:modified>
</cp:coreProperties>
</file>