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 tabRatio="573" firstSheet="12" activeTab="12"/>
  </bookViews>
  <sheets>
    <sheet name="Enero 20224" sheetId="32" r:id="rId1"/>
    <sheet name="Febrero 2024" sheetId="33" r:id="rId2"/>
    <sheet name="MARZO 2024" sheetId="34" r:id="rId3"/>
    <sheet name="ABRIL 2024" sheetId="35" r:id="rId4"/>
    <sheet name="MAYO 2024" sheetId="37" r:id="rId5"/>
    <sheet name="JUNIO 2024" sheetId="39" r:id="rId6"/>
    <sheet name="JULIO 2024" sheetId="40" r:id="rId7"/>
    <sheet name="AGOSTO 2024" sheetId="44" r:id="rId8"/>
    <sheet name="SEPTIEMBRE 2024" sheetId="45" r:id="rId9"/>
    <sheet name="OCTUBRE 2024" sheetId="47" r:id="rId10"/>
    <sheet name="NOVIEMBRE 2024" sheetId="48" r:id="rId11"/>
    <sheet name="DICIEMBRE 2024" sheetId="49" r:id="rId12"/>
    <sheet name="NOVIEMBRE" sheetId="63" r:id="rId13"/>
  </sheets>
  <definedNames>
    <definedName name="_xlnm._FilterDatabase" localSheetId="1" hidden="1">'Febrero 2024'!$B$340:$O$364</definedName>
    <definedName name="_xlnm._FilterDatabase" localSheetId="8" hidden="1">'SEPTIEMBRE 2024'!$A$3:$Q$98</definedName>
    <definedName name="_xlnm.Print_Area" localSheetId="8">'SEPTIEMBRE 2024'!$A$1:$O$272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63" l="1"/>
  <c r="K98" i="63" l="1"/>
  <c r="N258" i="63" l="1"/>
  <c r="N261" i="63" s="1"/>
  <c r="N221" i="63" l="1"/>
  <c r="N139" i="63"/>
  <c r="N99" i="63"/>
  <c r="N69" i="63"/>
  <c r="I261" i="63"/>
  <c r="A77" i="63" l="1"/>
  <c r="A245" i="63" l="1"/>
  <c r="A246" i="63" s="1"/>
  <c r="A247" i="63" s="1"/>
  <c r="A248" i="63" s="1"/>
  <c r="A249" i="63" s="1"/>
  <c r="A250" i="63" s="1"/>
  <c r="A251" i="63" s="1"/>
  <c r="A252" i="63" s="1"/>
  <c r="A253" i="63" s="1"/>
  <c r="A254" i="63" s="1"/>
  <c r="A255" i="63" s="1"/>
  <c r="A256" i="63" s="1"/>
  <c r="A257" i="63" s="1"/>
  <c r="M258" i="63" l="1"/>
  <c r="L258" i="63"/>
  <c r="I258" i="63"/>
  <c r="K257" i="63"/>
  <c r="J257" i="63"/>
  <c r="N257" i="63" s="1"/>
  <c r="K256" i="63"/>
  <c r="J256" i="63"/>
  <c r="K255" i="63"/>
  <c r="J255" i="63"/>
  <c r="N255" i="63" s="1"/>
  <c r="K254" i="63"/>
  <c r="J254" i="63"/>
  <c r="N254" i="63" s="1"/>
  <c r="N253" i="63"/>
  <c r="K253" i="63"/>
  <c r="J253" i="63"/>
  <c r="K252" i="63"/>
  <c r="J252" i="63"/>
  <c r="N251" i="63"/>
  <c r="K251" i="63"/>
  <c r="J251" i="63"/>
  <c r="K250" i="63"/>
  <c r="J250" i="63"/>
  <c r="N249" i="63"/>
  <c r="K249" i="63"/>
  <c r="J249" i="63"/>
  <c r="K248" i="63"/>
  <c r="J248" i="63"/>
  <c r="K247" i="63"/>
  <c r="J247" i="63"/>
  <c r="N247" i="63" s="1"/>
  <c r="K246" i="63"/>
  <c r="J246" i="63"/>
  <c r="K245" i="63"/>
  <c r="J245" i="63"/>
  <c r="N245" i="63" s="1"/>
  <c r="N244" i="63"/>
  <c r="K244" i="63"/>
  <c r="K258" i="63" s="1"/>
  <c r="J244" i="63"/>
  <c r="N240" i="63"/>
  <c r="A236" i="63"/>
  <c r="A237" i="63" s="1"/>
  <c r="A238" i="63" s="1"/>
  <c r="A239" i="63" s="1"/>
  <c r="A240" i="63" s="1"/>
  <c r="A241" i="63" s="1"/>
  <c r="A242" i="63" s="1"/>
  <c r="A243" i="63" s="1"/>
  <c r="A244" i="63" s="1"/>
  <c r="M221" i="63"/>
  <c r="I221" i="63"/>
  <c r="K220" i="63"/>
  <c r="J220" i="63"/>
  <c r="N220" i="63" s="1"/>
  <c r="K219" i="63"/>
  <c r="J219" i="63"/>
  <c r="K218" i="63"/>
  <c r="J218" i="63"/>
  <c r="N218" i="63" s="1"/>
  <c r="K217" i="63"/>
  <c r="J217" i="63"/>
  <c r="K216" i="63"/>
  <c r="J216" i="63"/>
  <c r="N216" i="63" s="1"/>
  <c r="K215" i="63"/>
  <c r="J215" i="63"/>
  <c r="K214" i="63"/>
  <c r="J214" i="63"/>
  <c r="N214" i="63" s="1"/>
  <c r="K213" i="63"/>
  <c r="J213" i="63"/>
  <c r="N213" i="63" s="1"/>
  <c r="K212" i="63"/>
  <c r="J212" i="63"/>
  <c r="N212" i="63" s="1"/>
  <c r="K211" i="63"/>
  <c r="J211" i="63"/>
  <c r="K210" i="63"/>
  <c r="J210" i="63"/>
  <c r="N210" i="63" s="1"/>
  <c r="K209" i="63"/>
  <c r="J209" i="63"/>
  <c r="N209" i="63" s="1"/>
  <c r="K208" i="63"/>
  <c r="J208" i="63"/>
  <c r="N208" i="63" s="1"/>
  <c r="K207" i="63"/>
  <c r="J207" i="63"/>
  <c r="K206" i="63"/>
  <c r="J206" i="63"/>
  <c r="N206" i="63" s="1"/>
  <c r="K205" i="63"/>
  <c r="J205" i="63"/>
  <c r="N205" i="63" s="1"/>
  <c r="K204" i="63"/>
  <c r="J204" i="63"/>
  <c r="N204" i="63" s="1"/>
  <c r="K203" i="63"/>
  <c r="J203" i="63"/>
  <c r="K197" i="63"/>
  <c r="J197" i="63"/>
  <c r="N195" i="63"/>
  <c r="K192" i="63"/>
  <c r="J192" i="63"/>
  <c r="N192" i="63" s="1"/>
  <c r="A188" i="63"/>
  <c r="A189" i="63" s="1"/>
  <c r="A190" i="63" s="1"/>
  <c r="A191" i="63" s="1"/>
  <c r="A192" i="63" s="1"/>
  <c r="A193" i="63" s="1"/>
  <c r="A194" i="63" s="1"/>
  <c r="A195" i="63" s="1"/>
  <c r="A196" i="63" s="1"/>
  <c r="A197" i="63" s="1"/>
  <c r="A198" i="63" s="1"/>
  <c r="A199" i="63" s="1"/>
  <c r="A200" i="63" s="1"/>
  <c r="A201" i="63" s="1"/>
  <c r="A202" i="63" s="1"/>
  <c r="A203" i="63" s="1"/>
  <c r="A204" i="63" s="1"/>
  <c r="A205" i="63" s="1"/>
  <c r="A206" i="63" s="1"/>
  <c r="A207" i="63" s="1"/>
  <c r="A208" i="63" s="1"/>
  <c r="A209" i="63" s="1"/>
  <c r="A210" i="63" s="1"/>
  <c r="A211" i="63" s="1"/>
  <c r="A212" i="63" s="1"/>
  <c r="A213" i="63" s="1"/>
  <c r="A214" i="63" s="1"/>
  <c r="A215" i="63" s="1"/>
  <c r="A216" i="63" s="1"/>
  <c r="A217" i="63" s="1"/>
  <c r="A218" i="63" s="1"/>
  <c r="A219" i="63" s="1"/>
  <c r="A220" i="63" s="1"/>
  <c r="M172" i="63"/>
  <c r="L172" i="63"/>
  <c r="I172" i="63"/>
  <c r="K171" i="63"/>
  <c r="J171" i="63"/>
  <c r="N171" i="63" s="1"/>
  <c r="K170" i="63"/>
  <c r="J170" i="63"/>
  <c r="N170" i="63" s="1"/>
  <c r="K169" i="63"/>
  <c r="J169" i="63"/>
  <c r="N169" i="63" s="1"/>
  <c r="K168" i="63"/>
  <c r="J168" i="63"/>
  <c r="N168" i="63" s="1"/>
  <c r="K167" i="63"/>
  <c r="J167" i="63"/>
  <c r="N167" i="63" s="1"/>
  <c r="K166" i="63"/>
  <c r="J166" i="63"/>
  <c r="N166" i="63" s="1"/>
  <c r="K165" i="63"/>
  <c r="J165" i="63"/>
  <c r="N165" i="63" s="1"/>
  <c r="K164" i="63"/>
  <c r="J164" i="63"/>
  <c r="N164" i="63" s="1"/>
  <c r="K163" i="63"/>
  <c r="J163" i="63"/>
  <c r="N163" i="63" s="1"/>
  <c r="K162" i="63"/>
  <c r="J162" i="63"/>
  <c r="N162" i="63" s="1"/>
  <c r="K161" i="63"/>
  <c r="J161" i="63"/>
  <c r="N161" i="63" s="1"/>
  <c r="K160" i="63"/>
  <c r="J160" i="63"/>
  <c r="N160" i="63" s="1"/>
  <c r="K159" i="63"/>
  <c r="J159" i="63"/>
  <c r="N159" i="63" s="1"/>
  <c r="K158" i="63"/>
  <c r="K172" i="63" s="1"/>
  <c r="J158" i="63"/>
  <c r="N158" i="63" s="1"/>
  <c r="A153" i="63"/>
  <c r="A154" i="63" s="1"/>
  <c r="A155" i="63" s="1"/>
  <c r="A156" i="63" s="1"/>
  <c r="A157" i="63" s="1"/>
  <c r="A158" i="63" s="1"/>
  <c r="A159" i="63" s="1"/>
  <c r="A160" i="63" s="1"/>
  <c r="A161" i="63" s="1"/>
  <c r="A162" i="63" s="1"/>
  <c r="A163" i="63" s="1"/>
  <c r="A164" i="63" s="1"/>
  <c r="A165" i="63" s="1"/>
  <c r="A166" i="63" s="1"/>
  <c r="A167" i="63" s="1"/>
  <c r="A168" i="63" s="1"/>
  <c r="A169" i="63" s="1"/>
  <c r="A170" i="63" s="1"/>
  <c r="A171" i="63" s="1"/>
  <c r="M139" i="63"/>
  <c r="I139" i="63"/>
  <c r="K138" i="63"/>
  <c r="J138" i="63"/>
  <c r="N138" i="63" s="1"/>
  <c r="K137" i="63"/>
  <c r="J137" i="63"/>
  <c r="N137" i="63" s="1"/>
  <c r="K136" i="63"/>
  <c r="N136" i="63" s="1"/>
  <c r="J136" i="63"/>
  <c r="K135" i="63"/>
  <c r="J135" i="63"/>
  <c r="N134" i="63"/>
  <c r="K134" i="63"/>
  <c r="J134" i="63"/>
  <c r="K133" i="63"/>
  <c r="J133" i="63"/>
  <c r="N133" i="63" s="1"/>
  <c r="K132" i="63"/>
  <c r="N132" i="63" s="1"/>
  <c r="J132" i="63"/>
  <c r="K131" i="63"/>
  <c r="J131" i="63"/>
  <c r="K130" i="63"/>
  <c r="J130" i="63"/>
  <c r="N130" i="63" s="1"/>
  <c r="K129" i="63"/>
  <c r="J129" i="63"/>
  <c r="N129" i="63" s="1"/>
  <c r="K128" i="63"/>
  <c r="J128" i="63"/>
  <c r="N128" i="63" s="1"/>
  <c r="K127" i="63"/>
  <c r="J127" i="63"/>
  <c r="N127" i="63" s="1"/>
  <c r="N126" i="63"/>
  <c r="K126" i="63"/>
  <c r="J126" i="63"/>
  <c r="K125" i="63"/>
  <c r="J125" i="63"/>
  <c r="N125" i="63" s="1"/>
  <c r="K124" i="63"/>
  <c r="J124" i="63"/>
  <c r="N124" i="63" s="1"/>
  <c r="K117" i="63"/>
  <c r="J117" i="63"/>
  <c r="K114" i="63"/>
  <c r="J114" i="63"/>
  <c r="N114" i="63" s="1"/>
  <c r="A111" i="63"/>
  <c r="A112" i="63" s="1"/>
  <c r="A113" i="63" s="1"/>
  <c r="A114" i="63" s="1"/>
  <c r="A115" i="63" s="1"/>
  <c r="A116" i="63" s="1"/>
  <c r="A117" i="63" s="1"/>
  <c r="A118" i="63" s="1"/>
  <c r="A119" i="63" s="1"/>
  <c r="A120" i="63" s="1"/>
  <c r="A121" i="63" s="1"/>
  <c r="A122" i="63" s="1"/>
  <c r="A123" i="63" s="1"/>
  <c r="A124" i="63" s="1"/>
  <c r="A125" i="63" s="1"/>
  <c r="A126" i="63" s="1"/>
  <c r="A127" i="63" s="1"/>
  <c r="A128" i="63" s="1"/>
  <c r="A129" i="63" s="1"/>
  <c r="A130" i="63" s="1"/>
  <c r="A131" i="63" s="1"/>
  <c r="A132" i="63" s="1"/>
  <c r="A133" i="63" s="1"/>
  <c r="A134" i="63" s="1"/>
  <c r="A135" i="63" s="1"/>
  <c r="A136" i="63" s="1"/>
  <c r="A137" i="63" s="1"/>
  <c r="A138" i="63" s="1"/>
  <c r="K110" i="63"/>
  <c r="J110" i="63"/>
  <c r="M99" i="63"/>
  <c r="L99" i="63"/>
  <c r="I99" i="63"/>
  <c r="J98" i="63"/>
  <c r="N98" i="63" s="1"/>
  <c r="K97" i="63"/>
  <c r="J97" i="63"/>
  <c r="N97" i="63" s="1"/>
  <c r="N96" i="63"/>
  <c r="K96" i="63"/>
  <c r="J96" i="63"/>
  <c r="K95" i="63"/>
  <c r="J95" i="63"/>
  <c r="N95" i="63" s="1"/>
  <c r="N94" i="63"/>
  <c r="K94" i="63"/>
  <c r="J94" i="63"/>
  <c r="K93" i="63"/>
  <c r="J93" i="63"/>
  <c r="K92" i="63"/>
  <c r="J92" i="63"/>
  <c r="N92" i="63" s="1"/>
  <c r="K91" i="63"/>
  <c r="J91" i="63"/>
  <c r="K90" i="63"/>
  <c r="J90" i="63"/>
  <c r="N90" i="63" s="1"/>
  <c r="K89" i="63"/>
  <c r="J89" i="63"/>
  <c r="N88" i="63"/>
  <c r="K88" i="63"/>
  <c r="J88" i="63"/>
  <c r="K87" i="63"/>
  <c r="J87" i="63"/>
  <c r="N87" i="63" s="1"/>
  <c r="K86" i="63"/>
  <c r="N86" i="63" s="1"/>
  <c r="J86" i="63"/>
  <c r="K85" i="63"/>
  <c r="J85" i="63"/>
  <c r="K84" i="63"/>
  <c r="J84" i="63"/>
  <c r="N84" i="63" s="1"/>
  <c r="K83" i="63"/>
  <c r="J83" i="63"/>
  <c r="N83" i="63" s="1"/>
  <c r="K82" i="63"/>
  <c r="J82" i="63"/>
  <c r="N82" i="63" s="1"/>
  <c r="K81" i="63"/>
  <c r="J81" i="63"/>
  <c r="N81" i="63" s="1"/>
  <c r="N80" i="63"/>
  <c r="K80" i="63"/>
  <c r="J80" i="63"/>
  <c r="K79" i="63"/>
  <c r="J79" i="63"/>
  <c r="N79" i="63" s="1"/>
  <c r="N78" i="63"/>
  <c r="K78" i="63"/>
  <c r="J78" i="63"/>
  <c r="K77" i="63"/>
  <c r="J77" i="63"/>
  <c r="K76" i="63"/>
  <c r="J76" i="63"/>
  <c r="N76" i="63" s="1"/>
  <c r="K75" i="63"/>
  <c r="J75" i="63"/>
  <c r="K74" i="63"/>
  <c r="J74" i="63"/>
  <c r="N74" i="63" s="1"/>
  <c r="K73" i="63"/>
  <c r="J73" i="63"/>
  <c r="N72" i="63"/>
  <c r="K72" i="63"/>
  <c r="J72" i="63"/>
  <c r="K71" i="63"/>
  <c r="J71" i="63"/>
  <c r="N71" i="63" s="1"/>
  <c r="K70" i="63"/>
  <c r="N70" i="63" s="1"/>
  <c r="J70" i="63"/>
  <c r="K69" i="63"/>
  <c r="J69" i="63"/>
  <c r="K68" i="63"/>
  <c r="J68" i="63"/>
  <c r="N68" i="63" s="1"/>
  <c r="K67" i="63"/>
  <c r="J67" i="63"/>
  <c r="N67" i="63" s="1"/>
  <c r="K66" i="63"/>
  <c r="J66" i="63"/>
  <c r="N66" i="63" s="1"/>
  <c r="K65" i="63"/>
  <c r="J65" i="63"/>
  <c r="N65" i="63" s="1"/>
  <c r="N64" i="63"/>
  <c r="K64" i="63"/>
  <c r="J64" i="63"/>
  <c r="N63" i="63"/>
  <c r="K62" i="63"/>
  <c r="J62" i="63"/>
  <c r="K61" i="63"/>
  <c r="J61" i="63"/>
  <c r="N60" i="63"/>
  <c r="K59" i="63"/>
  <c r="J59" i="63"/>
  <c r="N59" i="63" s="1"/>
  <c r="N58" i="63"/>
  <c r="K57" i="63"/>
  <c r="N57" i="63" s="1"/>
  <c r="J57" i="63"/>
  <c r="K56" i="63"/>
  <c r="J56" i="63"/>
  <c r="K55" i="63"/>
  <c r="N55" i="63" s="1"/>
  <c r="J55" i="63"/>
  <c r="K54" i="63"/>
  <c r="N54" i="63" s="1"/>
  <c r="J54" i="63"/>
  <c r="K53" i="63"/>
  <c r="N53" i="63" s="1"/>
  <c r="J53" i="63"/>
  <c r="K52" i="63"/>
  <c r="J52" i="63"/>
  <c r="K51" i="63"/>
  <c r="N51" i="63" s="1"/>
  <c r="J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K34" i="63"/>
  <c r="N34" i="63" s="1"/>
  <c r="J34" i="63"/>
  <c r="N33" i="63"/>
  <c r="K32" i="63"/>
  <c r="J32" i="63"/>
  <c r="K31" i="63"/>
  <c r="J31" i="63"/>
  <c r="N31" i="63" s="1"/>
  <c r="N30" i="63"/>
  <c r="K29" i="63"/>
  <c r="N29" i="63" s="1"/>
  <c r="J29" i="63"/>
  <c r="K28" i="63"/>
  <c r="N28" i="63" s="1"/>
  <c r="J28" i="63"/>
  <c r="K27" i="63"/>
  <c r="N27" i="63" s="1"/>
  <c r="J27" i="63"/>
  <c r="K26" i="63"/>
  <c r="N26" i="63" s="1"/>
  <c r="J26" i="63"/>
  <c r="K25" i="63"/>
  <c r="N25" i="63" s="1"/>
  <c r="J25" i="63"/>
  <c r="N24" i="63"/>
  <c r="N23" i="63"/>
  <c r="K22" i="63"/>
  <c r="N22" i="63" s="1"/>
  <c r="J22" i="63"/>
  <c r="K21" i="63"/>
  <c r="N21" i="63" s="1"/>
  <c r="J21" i="63"/>
  <c r="N20" i="63"/>
  <c r="N19" i="63"/>
  <c r="N18" i="63"/>
  <c r="N17" i="63"/>
  <c r="N16" i="63"/>
  <c r="K15" i="63"/>
  <c r="J15" i="63"/>
  <c r="N15" i="63" s="1"/>
  <c r="N14" i="63"/>
  <c r="N13" i="63"/>
  <c r="K12" i="63"/>
  <c r="J12" i="63"/>
  <c r="N12" i="63" s="1"/>
  <c r="A12" i="63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57" i="63" s="1"/>
  <c r="A58" i="63" s="1"/>
  <c r="A59" i="63" s="1"/>
  <c r="A60" i="63" s="1"/>
  <c r="A61" i="63" s="1"/>
  <c r="A62" i="63" s="1"/>
  <c r="A63" i="63" s="1"/>
  <c r="A64" i="63" s="1"/>
  <c r="A65" i="63" s="1"/>
  <c r="A66" i="63" s="1"/>
  <c r="A67" i="63" s="1"/>
  <c r="A68" i="63" s="1"/>
  <c r="A69" i="63" s="1"/>
  <c r="A70" i="63" s="1"/>
  <c r="A71" i="63" s="1"/>
  <c r="A72" i="63" s="1"/>
  <c r="A73" i="63" s="1"/>
  <c r="A74" i="63" s="1"/>
  <c r="A75" i="63" s="1"/>
  <c r="A76" i="63" s="1"/>
  <c r="A78" i="63" s="1"/>
  <c r="A79" i="63" s="1"/>
  <c r="A80" i="63" s="1"/>
  <c r="A81" i="63" s="1"/>
  <c r="A82" i="63" s="1"/>
  <c r="A83" i="63" s="1"/>
  <c r="A84" i="63" s="1"/>
  <c r="A85" i="63" s="1"/>
  <c r="A86" i="63" s="1"/>
  <c r="A87" i="63" s="1"/>
  <c r="A88" i="63" s="1"/>
  <c r="A89" i="63" s="1"/>
  <c r="A90" i="63" s="1"/>
  <c r="A91" i="63" s="1"/>
  <c r="A92" i="63" s="1"/>
  <c r="A93" i="63" s="1"/>
  <c r="A94" i="63" s="1"/>
  <c r="A95" i="63" s="1"/>
  <c r="A96" i="63" s="1"/>
  <c r="A97" i="63" s="1"/>
  <c r="N11" i="63"/>
  <c r="A11" i="63"/>
  <c r="K10" i="63"/>
  <c r="N10" i="63" s="1"/>
  <c r="J10" i="63"/>
  <c r="N32" i="63" l="1"/>
  <c r="N52" i="63"/>
  <c r="N56" i="63"/>
  <c r="N61" i="63"/>
  <c r="N75" i="63"/>
  <c r="N91" i="63"/>
  <c r="N110" i="63"/>
  <c r="J221" i="63"/>
  <c r="N207" i="63"/>
  <c r="N211" i="63"/>
  <c r="N215" i="63"/>
  <c r="N219" i="63"/>
  <c r="N256" i="63"/>
  <c r="A260" i="63"/>
  <c r="N62" i="63"/>
  <c r="N85" i="63"/>
  <c r="N131" i="63"/>
  <c r="N250" i="63"/>
  <c r="N73" i="63"/>
  <c r="N89" i="63"/>
  <c r="N135" i="63"/>
  <c r="N217" i="63"/>
  <c r="N248" i="63"/>
  <c r="N77" i="63"/>
  <c r="N93" i="63"/>
  <c r="N117" i="63"/>
  <c r="N252" i="63"/>
  <c r="K221" i="63"/>
  <c r="N246" i="63"/>
  <c r="N172" i="63"/>
  <c r="J99" i="63"/>
  <c r="J139" i="63"/>
  <c r="N203" i="63"/>
  <c r="J258" i="63"/>
  <c r="K99" i="63"/>
  <c r="K139" i="63"/>
  <c r="J172" i="63"/>
  <c r="N197" i="63"/>
  <c r="J167" i="49" l="1"/>
  <c r="J268" i="49" l="1"/>
  <c r="A270" i="49"/>
  <c r="A273" i="48"/>
  <c r="A130" i="49" l="1"/>
  <c r="A131" i="49"/>
  <c r="A132" i="49" s="1"/>
  <c r="A133" i="49" s="1"/>
  <c r="A134" i="49" s="1"/>
  <c r="M268" i="49" l="1"/>
  <c r="L268" i="49"/>
  <c r="I268" i="49"/>
  <c r="K267" i="49"/>
  <c r="J267" i="49"/>
  <c r="K266" i="49"/>
  <c r="J266" i="49"/>
  <c r="K265" i="49"/>
  <c r="J265" i="49"/>
  <c r="K264" i="49"/>
  <c r="J264" i="49"/>
  <c r="K263" i="49"/>
  <c r="J263" i="49"/>
  <c r="K262" i="49"/>
  <c r="J262" i="49"/>
  <c r="K261" i="49"/>
  <c r="J261" i="49"/>
  <c r="K260" i="49"/>
  <c r="J260" i="49"/>
  <c r="K259" i="49"/>
  <c r="J259" i="49"/>
  <c r="K258" i="49"/>
  <c r="J258" i="49"/>
  <c r="K257" i="49"/>
  <c r="J257" i="49"/>
  <c r="K256" i="49"/>
  <c r="J256" i="49"/>
  <c r="K255" i="49"/>
  <c r="J255" i="49"/>
  <c r="N250" i="49"/>
  <c r="A246" i="49"/>
  <c r="A247" i="49" s="1"/>
  <c r="A248" i="49" s="1"/>
  <c r="A249" i="49" s="1"/>
  <c r="A250" i="49" s="1"/>
  <c r="A251" i="49" s="1"/>
  <c r="A252" i="49" s="1"/>
  <c r="A253" i="49" s="1"/>
  <c r="A254" i="49" s="1"/>
  <c r="A255" i="49" s="1"/>
  <c r="A256" i="49" s="1"/>
  <c r="A257" i="49" s="1"/>
  <c r="A258" i="49" s="1"/>
  <c r="A259" i="49" s="1"/>
  <c r="A260" i="49" s="1"/>
  <c r="A261" i="49" s="1"/>
  <c r="A262" i="49" s="1"/>
  <c r="A263" i="49" s="1"/>
  <c r="A264" i="49" s="1"/>
  <c r="A265" i="49" s="1"/>
  <c r="A266" i="49" s="1"/>
  <c r="A267" i="49" s="1"/>
  <c r="M231" i="49"/>
  <c r="I231" i="49"/>
  <c r="K230" i="49"/>
  <c r="J230" i="49"/>
  <c r="K229" i="49"/>
  <c r="J229" i="49"/>
  <c r="K228" i="49"/>
  <c r="J228" i="49"/>
  <c r="K227" i="49"/>
  <c r="J227" i="49"/>
  <c r="K226" i="49"/>
  <c r="J226" i="49"/>
  <c r="K225" i="49"/>
  <c r="J225" i="49"/>
  <c r="K224" i="49"/>
  <c r="J224" i="49"/>
  <c r="K223" i="49"/>
  <c r="J223" i="49"/>
  <c r="K222" i="49"/>
  <c r="J222" i="49"/>
  <c r="K221" i="49"/>
  <c r="J221" i="49"/>
  <c r="K220" i="49"/>
  <c r="J220" i="49"/>
  <c r="K219" i="49"/>
  <c r="J219" i="49"/>
  <c r="K218" i="49"/>
  <c r="J218" i="49"/>
  <c r="K217" i="49"/>
  <c r="J217" i="49"/>
  <c r="K216" i="49"/>
  <c r="J216" i="49"/>
  <c r="K215" i="49"/>
  <c r="J215" i="49"/>
  <c r="K214" i="49"/>
  <c r="J214" i="49"/>
  <c r="K213" i="49"/>
  <c r="J213" i="49"/>
  <c r="K212" i="49"/>
  <c r="J212" i="49"/>
  <c r="K211" i="49"/>
  <c r="J211" i="49"/>
  <c r="K210" i="49"/>
  <c r="J210" i="49"/>
  <c r="K204" i="49"/>
  <c r="J204" i="49"/>
  <c r="N202" i="49"/>
  <c r="K199" i="49"/>
  <c r="J199" i="49"/>
  <c r="A194" i="49"/>
  <c r="A195" i="49" s="1"/>
  <c r="A196" i="49" s="1"/>
  <c r="A197" i="49" s="1"/>
  <c r="A198" i="49" s="1"/>
  <c r="A199" i="49" s="1"/>
  <c r="A200" i="49" s="1"/>
  <c r="A201" i="49" s="1"/>
  <c r="A202" i="49" s="1"/>
  <c r="A203" i="49" s="1"/>
  <c r="A204" i="49" s="1"/>
  <c r="A205" i="49" s="1"/>
  <c r="A206" i="49" s="1"/>
  <c r="A207" i="49" s="1"/>
  <c r="A208" i="49" s="1"/>
  <c r="A209" i="49" s="1"/>
  <c r="A210" i="49" s="1"/>
  <c r="A211" i="49" s="1"/>
  <c r="A212" i="49" s="1"/>
  <c r="A213" i="49" s="1"/>
  <c r="A214" i="49" s="1"/>
  <c r="A215" i="49" s="1"/>
  <c r="A216" i="49" s="1"/>
  <c r="A217" i="49" s="1"/>
  <c r="A218" i="49" s="1"/>
  <c r="A219" i="49" s="1"/>
  <c r="A220" i="49" s="1"/>
  <c r="A221" i="49" s="1"/>
  <c r="A222" i="49" s="1"/>
  <c r="A223" i="49" s="1"/>
  <c r="A224" i="49" s="1"/>
  <c r="A225" i="49" s="1"/>
  <c r="A226" i="49" s="1"/>
  <c r="A227" i="49" s="1"/>
  <c r="A228" i="49" s="1"/>
  <c r="A229" i="49" s="1"/>
  <c r="A230" i="49" s="1"/>
  <c r="M174" i="49"/>
  <c r="L174" i="49"/>
  <c r="I174" i="49"/>
  <c r="K173" i="49"/>
  <c r="J173" i="49"/>
  <c r="K172" i="49"/>
  <c r="J172" i="49"/>
  <c r="K171" i="49"/>
  <c r="J171" i="49"/>
  <c r="K170" i="49"/>
  <c r="J170" i="49"/>
  <c r="K169" i="49"/>
  <c r="J169" i="49"/>
  <c r="K168" i="49"/>
  <c r="J168" i="49"/>
  <c r="K167" i="49"/>
  <c r="K166" i="49"/>
  <c r="J166" i="49"/>
  <c r="K165" i="49"/>
  <c r="J165" i="49"/>
  <c r="K164" i="49"/>
  <c r="J164" i="49"/>
  <c r="K163" i="49"/>
  <c r="J163" i="49"/>
  <c r="K162" i="49"/>
  <c r="J162" i="49"/>
  <c r="K161" i="49"/>
  <c r="J161" i="49"/>
  <c r="K160" i="49"/>
  <c r="J160" i="49"/>
  <c r="K159" i="49"/>
  <c r="J159" i="49"/>
  <c r="K158" i="49"/>
  <c r="J158" i="49"/>
  <c r="A153" i="49"/>
  <c r="A154" i="49" s="1"/>
  <c r="A155" i="49" s="1"/>
  <c r="A156" i="49" s="1"/>
  <c r="A157" i="49" s="1"/>
  <c r="A158" i="49" s="1"/>
  <c r="A159" i="49" s="1"/>
  <c r="A160" i="49" s="1"/>
  <c r="A161" i="49" s="1"/>
  <c r="A162" i="49" s="1"/>
  <c r="A163" i="49" s="1"/>
  <c r="A164" i="49" s="1"/>
  <c r="A165" i="49" s="1"/>
  <c r="A166" i="49" s="1"/>
  <c r="A167" i="49" s="1"/>
  <c r="A168" i="49" s="1"/>
  <c r="A169" i="49" s="1"/>
  <c r="A170" i="49" s="1"/>
  <c r="A171" i="49" s="1"/>
  <c r="A172" i="49" s="1"/>
  <c r="A173" i="49" s="1"/>
  <c r="M138" i="49"/>
  <c r="I138" i="49"/>
  <c r="K137" i="49"/>
  <c r="J137" i="49"/>
  <c r="K136" i="49"/>
  <c r="J136" i="49"/>
  <c r="K135" i="49"/>
  <c r="J135" i="49"/>
  <c r="K134" i="49"/>
  <c r="J134" i="49"/>
  <c r="K133" i="49"/>
  <c r="J133" i="49"/>
  <c r="K132" i="49"/>
  <c r="J132" i="49"/>
  <c r="K131" i="49"/>
  <c r="J131" i="49"/>
  <c r="K130" i="49"/>
  <c r="J130" i="49"/>
  <c r="N130" i="49" s="1"/>
  <c r="K129" i="49"/>
  <c r="J129" i="49"/>
  <c r="K128" i="49"/>
  <c r="J128" i="49"/>
  <c r="K127" i="49"/>
  <c r="J127" i="49"/>
  <c r="K126" i="49"/>
  <c r="J126" i="49"/>
  <c r="K125" i="49"/>
  <c r="J125" i="49"/>
  <c r="K124" i="49"/>
  <c r="J124" i="49"/>
  <c r="K123" i="49"/>
  <c r="J123" i="49"/>
  <c r="K115" i="49"/>
  <c r="J115" i="49"/>
  <c r="K112" i="49"/>
  <c r="J112" i="49"/>
  <c r="A109" i="49"/>
  <c r="A110" i="49" s="1"/>
  <c r="A111" i="49" s="1"/>
  <c r="A112" i="49" s="1"/>
  <c r="A113" i="49" s="1"/>
  <c r="A114" i="49" s="1"/>
  <c r="A115" i="49" s="1"/>
  <c r="A116" i="49" s="1"/>
  <c r="A117" i="49" s="1"/>
  <c r="A118" i="49" s="1"/>
  <c r="A119" i="49" s="1"/>
  <c r="A120" i="49" s="1"/>
  <c r="A121" i="49" s="1"/>
  <c r="A122" i="49" s="1"/>
  <c r="A123" i="49" s="1"/>
  <c r="A124" i="49" s="1"/>
  <c r="A125" i="49" s="1"/>
  <c r="A126" i="49" s="1"/>
  <c r="A127" i="49" s="1"/>
  <c r="A128" i="49" s="1"/>
  <c r="A129" i="49" s="1"/>
  <c r="A135" i="49" s="1"/>
  <c r="A136" i="49" s="1"/>
  <c r="A137" i="49" s="1"/>
  <c r="K108" i="49"/>
  <c r="J108" i="49"/>
  <c r="M96" i="49"/>
  <c r="L96" i="49"/>
  <c r="I96" i="49"/>
  <c r="I271" i="49" s="1"/>
  <c r="K95" i="49"/>
  <c r="J95" i="49"/>
  <c r="K94" i="49"/>
  <c r="J94" i="49"/>
  <c r="K93" i="49"/>
  <c r="J93" i="49"/>
  <c r="K92" i="49"/>
  <c r="J92" i="49"/>
  <c r="K91" i="49"/>
  <c r="J91" i="49"/>
  <c r="K90" i="49"/>
  <c r="J90" i="49"/>
  <c r="K89" i="49"/>
  <c r="J89" i="49"/>
  <c r="K88" i="49"/>
  <c r="J88" i="49"/>
  <c r="K87" i="49"/>
  <c r="J87" i="49"/>
  <c r="K86" i="49"/>
  <c r="J86" i="49"/>
  <c r="K85" i="49"/>
  <c r="J85" i="49"/>
  <c r="K84" i="49"/>
  <c r="J84" i="49"/>
  <c r="K83" i="49"/>
  <c r="J83" i="49"/>
  <c r="K82" i="49"/>
  <c r="J82" i="49"/>
  <c r="K81" i="49"/>
  <c r="J81" i="49"/>
  <c r="K80" i="49"/>
  <c r="J80" i="49"/>
  <c r="K79" i="49"/>
  <c r="J79" i="49"/>
  <c r="K78" i="49"/>
  <c r="J78" i="49"/>
  <c r="K77" i="49"/>
  <c r="J77" i="49"/>
  <c r="K76" i="49"/>
  <c r="J76" i="49"/>
  <c r="K75" i="49"/>
  <c r="J75" i="49"/>
  <c r="K74" i="49"/>
  <c r="J74" i="49"/>
  <c r="K73" i="49"/>
  <c r="J73" i="49"/>
  <c r="K72" i="49"/>
  <c r="J72" i="49"/>
  <c r="K71" i="49"/>
  <c r="J71" i="49"/>
  <c r="K70" i="49"/>
  <c r="J70" i="49"/>
  <c r="K69" i="49"/>
  <c r="J69" i="49"/>
  <c r="K68" i="49"/>
  <c r="J68" i="49"/>
  <c r="K67" i="49"/>
  <c r="J67" i="49"/>
  <c r="K66" i="49"/>
  <c r="J66" i="49"/>
  <c r="K65" i="49"/>
  <c r="J65" i="49"/>
  <c r="N64" i="49"/>
  <c r="K63" i="49"/>
  <c r="J63" i="49"/>
  <c r="K62" i="49"/>
  <c r="J62" i="49"/>
  <c r="N61" i="49"/>
  <c r="K60" i="49"/>
  <c r="J60" i="49"/>
  <c r="N59" i="49"/>
  <c r="K58" i="49"/>
  <c r="J58" i="49"/>
  <c r="K57" i="49"/>
  <c r="J57" i="49"/>
  <c r="K56" i="49"/>
  <c r="J56" i="49"/>
  <c r="K55" i="49"/>
  <c r="J55" i="49"/>
  <c r="K54" i="49"/>
  <c r="J54" i="49"/>
  <c r="K53" i="49"/>
  <c r="J53" i="49"/>
  <c r="K52" i="49"/>
  <c r="J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K34" i="49"/>
  <c r="J34" i="49"/>
  <c r="N33" i="49"/>
  <c r="K32" i="49"/>
  <c r="J32" i="49"/>
  <c r="K31" i="49"/>
  <c r="J31" i="49"/>
  <c r="N30" i="49"/>
  <c r="K29" i="49"/>
  <c r="J29" i="49"/>
  <c r="K28" i="49"/>
  <c r="J28" i="49"/>
  <c r="K27" i="49"/>
  <c r="J27" i="49"/>
  <c r="K26" i="49"/>
  <c r="J26" i="49"/>
  <c r="K25" i="49"/>
  <c r="J25" i="49"/>
  <c r="N24" i="49"/>
  <c r="N23" i="49"/>
  <c r="K22" i="49"/>
  <c r="J22" i="49"/>
  <c r="K21" i="49"/>
  <c r="J21" i="49"/>
  <c r="N20" i="49"/>
  <c r="N19" i="49"/>
  <c r="N18" i="49"/>
  <c r="N17" i="49"/>
  <c r="N16" i="49"/>
  <c r="K15" i="49"/>
  <c r="J15" i="49"/>
  <c r="N14" i="49"/>
  <c r="N13" i="49"/>
  <c r="K12" i="49"/>
  <c r="J12" i="49"/>
  <c r="N11" i="49"/>
  <c r="A11" i="49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63" i="49" s="1"/>
  <c r="A64" i="49" s="1"/>
  <c r="A65" i="49" s="1"/>
  <c r="A66" i="49" s="1"/>
  <c r="A67" i="49" s="1"/>
  <c r="A68" i="49" s="1"/>
  <c r="A69" i="49" s="1"/>
  <c r="A70" i="49" s="1"/>
  <c r="A71" i="49" s="1"/>
  <c r="A72" i="49" s="1"/>
  <c r="A73" i="49" s="1"/>
  <c r="A74" i="49" s="1"/>
  <c r="A75" i="49" s="1"/>
  <c r="A76" i="49" s="1"/>
  <c r="A77" i="49" s="1"/>
  <c r="A78" i="49" s="1"/>
  <c r="A79" i="49" s="1"/>
  <c r="A80" i="49" s="1"/>
  <c r="A81" i="49" s="1"/>
  <c r="A82" i="49" s="1"/>
  <c r="A83" i="49" s="1"/>
  <c r="A84" i="49" s="1"/>
  <c r="A85" i="49" s="1"/>
  <c r="A86" i="49" s="1"/>
  <c r="A87" i="49" s="1"/>
  <c r="A88" i="49" s="1"/>
  <c r="A89" i="49" s="1"/>
  <c r="A90" i="49" s="1"/>
  <c r="A91" i="49" s="1"/>
  <c r="A92" i="49" s="1"/>
  <c r="A93" i="49" s="1"/>
  <c r="A94" i="49" s="1"/>
  <c r="A95" i="49" s="1"/>
  <c r="K10" i="49"/>
  <c r="J10" i="49"/>
  <c r="N26" i="49" l="1"/>
  <c r="N60" i="49"/>
  <c r="N127" i="49"/>
  <c r="N32" i="49"/>
  <c r="N53" i="49"/>
  <c r="N55" i="49"/>
  <c r="N57" i="49"/>
  <c r="N68" i="49"/>
  <c r="N137" i="49"/>
  <c r="N160" i="49"/>
  <c r="N168" i="49"/>
  <c r="N172" i="49"/>
  <c r="N15" i="49"/>
  <c r="N31" i="49"/>
  <c r="N171" i="49"/>
  <c r="N71" i="49"/>
  <c r="N73" i="49"/>
  <c r="N123" i="49"/>
  <c r="N66" i="49"/>
  <c r="N126" i="49"/>
  <c r="N167" i="49"/>
  <c r="N204" i="49"/>
  <c r="N12" i="49"/>
  <c r="N25" i="49"/>
  <c r="N29" i="49"/>
  <c r="N34" i="49"/>
  <c r="N65" i="49"/>
  <c r="N69" i="49"/>
  <c r="N133" i="49"/>
  <c r="N159" i="49"/>
  <c r="N163" i="49"/>
  <c r="N211" i="49"/>
  <c r="N213" i="49"/>
  <c r="N215" i="49"/>
  <c r="N217" i="49"/>
  <c r="N219" i="49"/>
  <c r="N221" i="49"/>
  <c r="N223" i="49"/>
  <c r="N225" i="49"/>
  <c r="N227" i="49"/>
  <c r="N229" i="49"/>
  <c r="N70" i="49"/>
  <c r="N108" i="49"/>
  <c r="N115" i="49"/>
  <c r="N134" i="49"/>
  <c r="N164" i="49"/>
  <c r="N210" i="49"/>
  <c r="N212" i="49"/>
  <c r="N214" i="49"/>
  <c r="N216" i="49"/>
  <c r="N218" i="49"/>
  <c r="N220" i="49"/>
  <c r="N222" i="49"/>
  <c r="N224" i="49"/>
  <c r="N226" i="49"/>
  <c r="N228" i="49"/>
  <c r="N230" i="49"/>
  <c r="N67" i="49"/>
  <c r="N72" i="49"/>
  <c r="K174" i="49"/>
  <c r="K268" i="49"/>
  <c r="N74" i="49"/>
  <c r="N76" i="49"/>
  <c r="N78" i="49"/>
  <c r="N80" i="49"/>
  <c r="N82" i="49"/>
  <c r="N84" i="49"/>
  <c r="N86" i="49"/>
  <c r="N88" i="49"/>
  <c r="N90" i="49"/>
  <c r="N92" i="49"/>
  <c r="N94" i="49"/>
  <c r="N125" i="49"/>
  <c r="N128" i="49"/>
  <c r="N132" i="49"/>
  <c r="N135" i="49"/>
  <c r="N162" i="49"/>
  <c r="N165" i="49"/>
  <c r="N170" i="49"/>
  <c r="N173" i="49"/>
  <c r="J231" i="49"/>
  <c r="N256" i="49"/>
  <c r="N258" i="49"/>
  <c r="N260" i="49"/>
  <c r="N262" i="49"/>
  <c r="N264" i="49"/>
  <c r="N266" i="49"/>
  <c r="N75" i="49"/>
  <c r="N77" i="49"/>
  <c r="N79" i="49"/>
  <c r="N81" i="49"/>
  <c r="N83" i="49"/>
  <c r="N85" i="49"/>
  <c r="N87" i="49"/>
  <c r="N89" i="49"/>
  <c r="N91" i="49"/>
  <c r="N93" i="49"/>
  <c r="N95" i="49"/>
  <c r="N112" i="49"/>
  <c r="N124" i="49"/>
  <c r="N129" i="49"/>
  <c r="N131" i="49"/>
  <c r="N136" i="49"/>
  <c r="N158" i="49"/>
  <c r="N161" i="49"/>
  <c r="N166" i="49"/>
  <c r="N169" i="49"/>
  <c r="N255" i="49"/>
  <c r="N257" i="49"/>
  <c r="N259" i="49"/>
  <c r="N261" i="49"/>
  <c r="N263" i="49"/>
  <c r="N265" i="49"/>
  <c r="N267" i="49"/>
  <c r="J96" i="49"/>
  <c r="N10" i="49"/>
  <c r="K96" i="49"/>
  <c r="J174" i="49"/>
  <c r="N22" i="49"/>
  <c r="N28" i="49"/>
  <c r="N58" i="49"/>
  <c r="J138" i="49"/>
  <c r="N21" i="49"/>
  <c r="N27" i="49"/>
  <c r="N54" i="49"/>
  <c r="N62" i="49"/>
  <c r="K231" i="49"/>
  <c r="N52" i="49"/>
  <c r="N56" i="49"/>
  <c r="N63" i="49"/>
  <c r="K138" i="49"/>
  <c r="N199" i="49"/>
  <c r="M271" i="48"/>
  <c r="L271" i="48"/>
  <c r="I271" i="48"/>
  <c r="K270" i="48"/>
  <c r="J270" i="48"/>
  <c r="K269" i="48"/>
  <c r="J269" i="48"/>
  <c r="K268" i="48"/>
  <c r="J268" i="48"/>
  <c r="K267" i="48"/>
  <c r="J267" i="48"/>
  <c r="K266" i="48"/>
  <c r="J266" i="48"/>
  <c r="K265" i="48"/>
  <c r="J265" i="48"/>
  <c r="K264" i="48"/>
  <c r="J264" i="48"/>
  <c r="K263" i="48"/>
  <c r="J263" i="48"/>
  <c r="K262" i="48"/>
  <c r="J262" i="48"/>
  <c r="K261" i="48"/>
  <c r="J261" i="48"/>
  <c r="K260" i="48"/>
  <c r="J260" i="48"/>
  <c r="K259" i="48"/>
  <c r="J259" i="48"/>
  <c r="K258" i="48"/>
  <c r="K271" i="48" s="1"/>
  <c r="J258" i="48"/>
  <c r="N253" i="48"/>
  <c r="A249" i="48"/>
  <c r="A250" i="48" s="1"/>
  <c r="A251" i="48" s="1"/>
  <c r="A252" i="48" s="1"/>
  <c r="A253" i="48" s="1"/>
  <c r="A254" i="48" s="1"/>
  <c r="A255" i="48" s="1"/>
  <c r="A256" i="48" s="1"/>
  <c r="A257" i="48" s="1"/>
  <c r="A258" i="48" s="1"/>
  <c r="A259" i="48" s="1"/>
  <c r="A260" i="48" s="1"/>
  <c r="A261" i="48" s="1"/>
  <c r="A262" i="48" s="1"/>
  <c r="A263" i="48" s="1"/>
  <c r="A264" i="48" s="1"/>
  <c r="A265" i="48" s="1"/>
  <c r="A266" i="48" s="1"/>
  <c r="A267" i="48" s="1"/>
  <c r="A268" i="48" s="1"/>
  <c r="A269" i="48" s="1"/>
  <c r="A270" i="48" s="1"/>
  <c r="M234" i="48"/>
  <c r="I234" i="48"/>
  <c r="K233" i="48"/>
  <c r="J233" i="48"/>
  <c r="K232" i="48"/>
  <c r="J232" i="48"/>
  <c r="K231" i="48"/>
  <c r="J231" i="48"/>
  <c r="K230" i="48"/>
  <c r="J230" i="48"/>
  <c r="K229" i="48"/>
  <c r="J229" i="48"/>
  <c r="K228" i="48"/>
  <c r="J228" i="48"/>
  <c r="K227" i="48"/>
  <c r="J227" i="48"/>
  <c r="K226" i="48"/>
  <c r="J226" i="48"/>
  <c r="K225" i="48"/>
  <c r="J225" i="48"/>
  <c r="K224" i="48"/>
  <c r="J224" i="48"/>
  <c r="K223" i="48"/>
  <c r="J223" i="48"/>
  <c r="K222" i="48"/>
  <c r="J222" i="48"/>
  <c r="K221" i="48"/>
  <c r="J221" i="48"/>
  <c r="K220" i="48"/>
  <c r="J220" i="48"/>
  <c r="K219" i="48"/>
  <c r="J219" i="48"/>
  <c r="K218" i="48"/>
  <c r="J218" i="48"/>
  <c r="K217" i="48"/>
  <c r="J217" i="48"/>
  <c r="K216" i="48"/>
  <c r="J216" i="48"/>
  <c r="K215" i="48"/>
  <c r="J215" i="48"/>
  <c r="K214" i="48"/>
  <c r="J214" i="48"/>
  <c r="K213" i="48"/>
  <c r="J213" i="48"/>
  <c r="K207" i="48"/>
  <c r="J207" i="48"/>
  <c r="N207" i="48" s="1"/>
  <c r="N205" i="48"/>
  <c r="K202" i="48"/>
  <c r="J202" i="48"/>
  <c r="A197" i="48"/>
  <c r="A198" i="48" s="1"/>
  <c r="A199" i="48" s="1"/>
  <c r="A200" i="48" s="1"/>
  <c r="A201" i="48" s="1"/>
  <c r="A202" i="48" s="1"/>
  <c r="A203" i="48" s="1"/>
  <c r="A204" i="48" s="1"/>
  <c r="A205" i="48" s="1"/>
  <c r="A206" i="48" s="1"/>
  <c r="A207" i="48" s="1"/>
  <c r="A208" i="48" s="1"/>
  <c r="A209" i="48" s="1"/>
  <c r="A210" i="48" s="1"/>
  <c r="A211" i="48" s="1"/>
  <c r="A212" i="48" s="1"/>
  <c r="A213" i="48" s="1"/>
  <c r="A214" i="48" s="1"/>
  <c r="A215" i="48" s="1"/>
  <c r="A216" i="48" s="1"/>
  <c r="A217" i="48" s="1"/>
  <c r="A218" i="48" s="1"/>
  <c r="A219" i="48" s="1"/>
  <c r="A220" i="48" s="1"/>
  <c r="A221" i="48" s="1"/>
  <c r="A222" i="48" s="1"/>
  <c r="A223" i="48" s="1"/>
  <c r="A224" i="48" s="1"/>
  <c r="A225" i="48" s="1"/>
  <c r="A226" i="48" s="1"/>
  <c r="A227" i="48" s="1"/>
  <c r="A228" i="48" s="1"/>
  <c r="A229" i="48" s="1"/>
  <c r="A230" i="48" s="1"/>
  <c r="A231" i="48" s="1"/>
  <c r="A232" i="48" s="1"/>
  <c r="A233" i="48" s="1"/>
  <c r="M177" i="48"/>
  <c r="L177" i="48"/>
  <c r="I177" i="48"/>
  <c r="K176" i="48"/>
  <c r="J176" i="48"/>
  <c r="K175" i="48"/>
  <c r="J175" i="48"/>
  <c r="N175" i="48" s="1"/>
  <c r="K174" i="48"/>
  <c r="J174" i="48"/>
  <c r="K173" i="48"/>
  <c r="J173" i="48"/>
  <c r="N173" i="48" s="1"/>
  <c r="K172" i="48"/>
  <c r="J172" i="48"/>
  <c r="K171" i="48"/>
  <c r="J171" i="48"/>
  <c r="N171" i="48" s="1"/>
  <c r="K170" i="48"/>
  <c r="J170" i="48"/>
  <c r="K169" i="48"/>
  <c r="J169" i="48"/>
  <c r="N169" i="48" s="1"/>
  <c r="K168" i="48"/>
  <c r="J168" i="48"/>
  <c r="K167" i="48"/>
  <c r="J167" i="48"/>
  <c r="N167" i="48" s="1"/>
  <c r="K166" i="48"/>
  <c r="J166" i="48"/>
  <c r="K165" i="48"/>
  <c r="J165" i="48"/>
  <c r="N165" i="48" s="1"/>
  <c r="K164" i="48"/>
  <c r="J164" i="48"/>
  <c r="K163" i="48"/>
  <c r="J163" i="48"/>
  <c r="N163" i="48" s="1"/>
  <c r="K162" i="48"/>
  <c r="J162" i="48"/>
  <c r="K161" i="48"/>
  <c r="J161" i="48"/>
  <c r="N161" i="48" s="1"/>
  <c r="A157" i="48"/>
  <c r="A158" i="48" s="1"/>
  <c r="A159" i="48" s="1"/>
  <c r="A160" i="48" s="1"/>
  <c r="A161" i="48" s="1"/>
  <c r="A162" i="48" s="1"/>
  <c r="A163" i="48" s="1"/>
  <c r="A164" i="48" s="1"/>
  <c r="A165" i="48" s="1"/>
  <c r="A166" i="48" s="1"/>
  <c r="A167" i="48" s="1"/>
  <c r="A168" i="48" s="1"/>
  <c r="A169" i="48" s="1"/>
  <c r="A170" i="48" s="1"/>
  <c r="A171" i="48" s="1"/>
  <c r="A172" i="48" s="1"/>
  <c r="A173" i="48" s="1"/>
  <c r="A174" i="48" s="1"/>
  <c r="A175" i="48" s="1"/>
  <c r="A176" i="48" s="1"/>
  <c r="A156" i="48"/>
  <c r="M141" i="48"/>
  <c r="I141" i="48"/>
  <c r="K140" i="48"/>
  <c r="J140" i="48"/>
  <c r="K139" i="48"/>
  <c r="J139" i="48"/>
  <c r="N139" i="48" s="1"/>
  <c r="K138" i="48"/>
  <c r="J138" i="48"/>
  <c r="K137" i="48"/>
  <c r="J137" i="48"/>
  <c r="K136" i="48"/>
  <c r="J136" i="48"/>
  <c r="K135" i="48"/>
  <c r="J135" i="48"/>
  <c r="K134" i="48"/>
  <c r="J134" i="48"/>
  <c r="K133" i="48"/>
  <c r="J133" i="48"/>
  <c r="K132" i="48"/>
  <c r="J132" i="48"/>
  <c r="K131" i="48"/>
  <c r="J131" i="48"/>
  <c r="K130" i="48"/>
  <c r="J130" i="48"/>
  <c r="K129" i="48"/>
  <c r="J129" i="48"/>
  <c r="K128" i="48"/>
  <c r="J128" i="48"/>
  <c r="K127" i="48"/>
  <c r="J127" i="48"/>
  <c r="K126" i="48"/>
  <c r="J126" i="48"/>
  <c r="K125" i="48"/>
  <c r="J125" i="48"/>
  <c r="K117" i="48"/>
  <c r="J117" i="48"/>
  <c r="K114" i="48"/>
  <c r="J114" i="48"/>
  <c r="A111" i="48"/>
  <c r="A112" i="48" s="1"/>
  <c r="A113" i="48" s="1"/>
  <c r="A114" i="48" s="1"/>
  <c r="A115" i="48" s="1"/>
  <c r="A116" i="48" s="1"/>
  <c r="A117" i="48" s="1"/>
  <c r="A118" i="48" s="1"/>
  <c r="A119" i="48" s="1"/>
  <c r="A120" i="48" s="1"/>
  <c r="A121" i="48" s="1"/>
  <c r="A122" i="48" s="1"/>
  <c r="A123" i="48" s="1"/>
  <c r="A124" i="48" s="1"/>
  <c r="A125" i="48" s="1"/>
  <c r="A126" i="48" s="1"/>
  <c r="A127" i="48" s="1"/>
  <c r="A128" i="48" s="1"/>
  <c r="A129" i="48" s="1"/>
  <c r="A130" i="48" s="1"/>
  <c r="A131" i="48" s="1"/>
  <c r="A132" i="48" s="1"/>
  <c r="A133" i="48" s="1"/>
  <c r="A134" i="48" s="1"/>
  <c r="A135" i="48" s="1"/>
  <c r="A136" i="48" s="1"/>
  <c r="A137" i="48" s="1"/>
  <c r="A138" i="48" s="1"/>
  <c r="A139" i="48" s="1"/>
  <c r="A140" i="48" s="1"/>
  <c r="K110" i="48"/>
  <c r="J110" i="48"/>
  <c r="N110" i="48" s="1"/>
  <c r="M98" i="48"/>
  <c r="L98" i="48"/>
  <c r="I98" i="48"/>
  <c r="K97" i="48"/>
  <c r="J97" i="48"/>
  <c r="K96" i="48"/>
  <c r="J96" i="48"/>
  <c r="K95" i="48"/>
  <c r="J95" i="48"/>
  <c r="K94" i="48"/>
  <c r="J94" i="48"/>
  <c r="K93" i="48"/>
  <c r="J93" i="48"/>
  <c r="K92" i="48"/>
  <c r="J92" i="48"/>
  <c r="K91" i="48"/>
  <c r="J91" i="48"/>
  <c r="K90" i="48"/>
  <c r="J90" i="48"/>
  <c r="K89" i="48"/>
  <c r="J89" i="48"/>
  <c r="K88" i="48"/>
  <c r="J88" i="48"/>
  <c r="K87" i="48"/>
  <c r="J87" i="48"/>
  <c r="K86" i="48"/>
  <c r="J86" i="48"/>
  <c r="K85" i="48"/>
  <c r="J85" i="48"/>
  <c r="K84" i="48"/>
  <c r="J84" i="48"/>
  <c r="K83" i="48"/>
  <c r="J83" i="48"/>
  <c r="K82" i="48"/>
  <c r="J82" i="48"/>
  <c r="K81" i="48"/>
  <c r="J81" i="48"/>
  <c r="K80" i="48"/>
  <c r="J80" i="48"/>
  <c r="K79" i="48"/>
  <c r="J79" i="48"/>
  <c r="K78" i="48"/>
  <c r="J78" i="48"/>
  <c r="K77" i="48"/>
  <c r="J77" i="48"/>
  <c r="K76" i="48"/>
  <c r="J76" i="48"/>
  <c r="K75" i="48"/>
  <c r="J75" i="48"/>
  <c r="K74" i="48"/>
  <c r="J74" i="48"/>
  <c r="K73" i="48"/>
  <c r="J73" i="48"/>
  <c r="K72" i="48"/>
  <c r="J72" i="48"/>
  <c r="K71" i="48"/>
  <c r="J71" i="48"/>
  <c r="K70" i="48"/>
  <c r="J70" i="48"/>
  <c r="K69" i="48"/>
  <c r="J69" i="48"/>
  <c r="K68" i="48"/>
  <c r="J68" i="48"/>
  <c r="K67" i="48"/>
  <c r="J67" i="48"/>
  <c r="K66" i="48"/>
  <c r="J66" i="48"/>
  <c r="K65" i="48"/>
  <c r="J65" i="48"/>
  <c r="N64" i="48"/>
  <c r="K63" i="48"/>
  <c r="J63" i="48"/>
  <c r="N63" i="48" s="1"/>
  <c r="K62" i="48"/>
  <c r="J62" i="48"/>
  <c r="N61" i="48"/>
  <c r="K60" i="48"/>
  <c r="J60" i="48"/>
  <c r="N59" i="48"/>
  <c r="K58" i="48"/>
  <c r="J58" i="48"/>
  <c r="N58" i="48" s="1"/>
  <c r="K57" i="48"/>
  <c r="J57" i="48"/>
  <c r="K56" i="48"/>
  <c r="J56" i="48"/>
  <c r="K55" i="48"/>
  <c r="J55" i="48"/>
  <c r="K54" i="48"/>
  <c r="J54" i="48"/>
  <c r="K53" i="48"/>
  <c r="J53" i="48"/>
  <c r="K52" i="48"/>
  <c r="J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K34" i="48"/>
  <c r="J34" i="48"/>
  <c r="N33" i="48"/>
  <c r="K32" i="48"/>
  <c r="N32" i="48" s="1"/>
  <c r="J32" i="48"/>
  <c r="K31" i="48"/>
  <c r="J31" i="48"/>
  <c r="N30" i="48"/>
  <c r="K29" i="48"/>
  <c r="J29" i="48"/>
  <c r="K28" i="48"/>
  <c r="J28" i="48"/>
  <c r="N28" i="48" s="1"/>
  <c r="K27" i="48"/>
  <c r="J27" i="48"/>
  <c r="K26" i="48"/>
  <c r="J26" i="48"/>
  <c r="K25" i="48"/>
  <c r="J25" i="48"/>
  <c r="N24" i="48"/>
  <c r="N23" i="48"/>
  <c r="K22" i="48"/>
  <c r="J22" i="48"/>
  <c r="K21" i="48"/>
  <c r="J21" i="48"/>
  <c r="N21" i="48" s="1"/>
  <c r="N20" i="48"/>
  <c r="N19" i="48"/>
  <c r="N18" i="48"/>
  <c r="N17" i="48"/>
  <c r="N16" i="48"/>
  <c r="K15" i="48"/>
  <c r="J15" i="48"/>
  <c r="N14" i="48"/>
  <c r="N13" i="48"/>
  <c r="K12" i="48"/>
  <c r="J12" i="48"/>
  <c r="N11" i="48"/>
  <c r="A11" i="48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K10" i="48"/>
  <c r="J10" i="48"/>
  <c r="N231" i="49" l="1"/>
  <c r="N138" i="49"/>
  <c r="N174" i="49"/>
  <c r="N268" i="49"/>
  <c r="N96" i="49"/>
  <c r="N271" i="49" s="1"/>
  <c r="N136" i="48"/>
  <c r="N135" i="48"/>
  <c r="N54" i="48"/>
  <c r="N126" i="48"/>
  <c r="N130" i="48"/>
  <c r="N134" i="48"/>
  <c r="N127" i="48"/>
  <c r="N129" i="48"/>
  <c r="N131" i="48"/>
  <c r="N56" i="48"/>
  <c r="N53" i="48"/>
  <c r="N66" i="48"/>
  <c r="N68" i="48"/>
  <c r="N70" i="48"/>
  <c r="N72" i="48"/>
  <c r="N74" i="48"/>
  <c r="N76" i="48"/>
  <c r="N78" i="48"/>
  <c r="N80" i="48"/>
  <c r="N82" i="48"/>
  <c r="N84" i="48"/>
  <c r="N86" i="48"/>
  <c r="N88" i="48"/>
  <c r="N90" i="48"/>
  <c r="N92" i="48"/>
  <c r="N94" i="48"/>
  <c r="N96" i="48"/>
  <c r="N133" i="48"/>
  <c r="N138" i="48"/>
  <c r="N140" i="48"/>
  <c r="N128" i="48"/>
  <c r="N137" i="48"/>
  <c r="N125" i="48"/>
  <c r="N132" i="48"/>
  <c r="N214" i="48"/>
  <c r="N216" i="48"/>
  <c r="N218" i="48"/>
  <c r="N55" i="48"/>
  <c r="N57" i="48"/>
  <c r="I274" i="48"/>
  <c r="K98" i="48"/>
  <c r="N12" i="48"/>
  <c r="N15" i="48"/>
  <c r="N22" i="48"/>
  <c r="N25" i="48"/>
  <c r="N27" i="48"/>
  <c r="N29" i="48"/>
  <c r="N31" i="48"/>
  <c r="N34" i="48"/>
  <c r="N52" i="48"/>
  <c r="N60" i="48"/>
  <c r="N62" i="48"/>
  <c r="K177" i="48"/>
  <c r="K234" i="48"/>
  <c r="N213" i="48"/>
  <c r="N215" i="48"/>
  <c r="N217" i="48"/>
  <c r="N219" i="48"/>
  <c r="N221" i="48"/>
  <c r="N223" i="48"/>
  <c r="N225" i="48"/>
  <c r="N227" i="48"/>
  <c r="N229" i="48"/>
  <c r="N231" i="48"/>
  <c r="N233" i="48"/>
  <c r="N259" i="48"/>
  <c r="N261" i="48"/>
  <c r="N263" i="48"/>
  <c r="N265" i="48"/>
  <c r="N267" i="48"/>
  <c r="N269" i="48"/>
  <c r="N65" i="48"/>
  <c r="N67" i="48"/>
  <c r="N69" i="48"/>
  <c r="N71" i="48"/>
  <c r="N73" i="48"/>
  <c r="N75" i="48"/>
  <c r="N77" i="48"/>
  <c r="N79" i="48"/>
  <c r="N81" i="48"/>
  <c r="N83" i="48"/>
  <c r="N85" i="48"/>
  <c r="N87" i="48"/>
  <c r="N89" i="48"/>
  <c r="N91" i="48"/>
  <c r="N93" i="48"/>
  <c r="N95" i="48"/>
  <c r="N97" i="48"/>
  <c r="K141" i="48"/>
  <c r="N162" i="48"/>
  <c r="N164" i="48"/>
  <c r="N166" i="48"/>
  <c r="N168" i="48"/>
  <c r="N170" i="48"/>
  <c r="N172" i="48"/>
  <c r="N174" i="48"/>
  <c r="N176" i="48"/>
  <c r="N220" i="48"/>
  <c r="N222" i="48"/>
  <c r="N224" i="48"/>
  <c r="N226" i="48"/>
  <c r="N228" i="48"/>
  <c r="N230" i="48"/>
  <c r="N232" i="48"/>
  <c r="J177" i="48"/>
  <c r="J234" i="48"/>
  <c r="J271" i="48"/>
  <c r="N117" i="48"/>
  <c r="J98" i="48"/>
  <c r="N10" i="48"/>
  <c r="N26" i="48"/>
  <c r="N114" i="48"/>
  <c r="J141" i="48"/>
  <c r="N202" i="48"/>
  <c r="N258" i="48"/>
  <c r="N260" i="48"/>
  <c r="N262" i="48"/>
  <c r="N264" i="48"/>
  <c r="N266" i="48"/>
  <c r="N268" i="48"/>
  <c r="N270" i="48"/>
  <c r="I98" i="47"/>
  <c r="J97" i="47"/>
  <c r="K97" i="47"/>
  <c r="N98" i="48" l="1"/>
  <c r="N177" i="48"/>
  <c r="N141" i="48"/>
  <c r="N234" i="48"/>
  <c r="N271" i="48"/>
  <c r="N97" i="47"/>
  <c r="M268" i="47"/>
  <c r="L268" i="47"/>
  <c r="I268" i="47"/>
  <c r="K267" i="47"/>
  <c r="J267" i="47"/>
  <c r="K266" i="47"/>
  <c r="J266" i="47"/>
  <c r="K265" i="47"/>
  <c r="J265" i="47"/>
  <c r="K264" i="47"/>
  <c r="J264" i="47"/>
  <c r="K263" i="47"/>
  <c r="J263" i="47"/>
  <c r="K262" i="47"/>
  <c r="J262" i="47"/>
  <c r="K261" i="47"/>
  <c r="J261" i="47"/>
  <c r="K260" i="47"/>
  <c r="J260" i="47"/>
  <c r="K259" i="47"/>
  <c r="J259" i="47"/>
  <c r="K258" i="47"/>
  <c r="J258" i="47"/>
  <c r="K257" i="47"/>
  <c r="J257" i="47"/>
  <c r="K256" i="47"/>
  <c r="J256" i="47"/>
  <c r="K255" i="47"/>
  <c r="J255" i="47"/>
  <c r="N250" i="47"/>
  <c r="A246" i="47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A264" i="47" s="1"/>
  <c r="A265" i="47" s="1"/>
  <c r="A266" i="47" s="1"/>
  <c r="A267" i="47" s="1"/>
  <c r="M233" i="47"/>
  <c r="I233" i="47"/>
  <c r="K232" i="47"/>
  <c r="J232" i="47"/>
  <c r="K231" i="47"/>
  <c r="J231" i="47"/>
  <c r="K230" i="47"/>
  <c r="J230" i="47"/>
  <c r="K229" i="47"/>
  <c r="J229" i="47"/>
  <c r="K228" i="47"/>
  <c r="J228" i="47"/>
  <c r="K227" i="47"/>
  <c r="J227" i="47"/>
  <c r="K226" i="47"/>
  <c r="J226" i="47"/>
  <c r="K225" i="47"/>
  <c r="J225" i="47"/>
  <c r="K224" i="47"/>
  <c r="J224" i="47"/>
  <c r="K223" i="47"/>
  <c r="J223" i="47"/>
  <c r="K222" i="47"/>
  <c r="J222" i="47"/>
  <c r="K221" i="47"/>
  <c r="J221" i="47"/>
  <c r="K220" i="47"/>
  <c r="J220" i="47"/>
  <c r="K219" i="47"/>
  <c r="J219" i="47"/>
  <c r="K218" i="47"/>
  <c r="J218" i="47"/>
  <c r="K217" i="47"/>
  <c r="J217" i="47"/>
  <c r="K216" i="47"/>
  <c r="J216" i="47"/>
  <c r="K215" i="47"/>
  <c r="J215" i="47"/>
  <c r="K214" i="47"/>
  <c r="J214" i="47"/>
  <c r="K213" i="47"/>
  <c r="J213" i="47"/>
  <c r="K212" i="47"/>
  <c r="J212" i="47"/>
  <c r="K206" i="47"/>
  <c r="J206" i="47"/>
  <c r="N204" i="47"/>
  <c r="K201" i="47"/>
  <c r="J201" i="47"/>
  <c r="A196" i="47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M174" i="47"/>
  <c r="L174" i="47"/>
  <c r="I174" i="47"/>
  <c r="K173" i="47"/>
  <c r="J173" i="47"/>
  <c r="K172" i="47"/>
  <c r="J172" i="47"/>
  <c r="K171" i="47"/>
  <c r="J171" i="47"/>
  <c r="K170" i="47"/>
  <c r="J170" i="47"/>
  <c r="K169" i="47"/>
  <c r="J169" i="47"/>
  <c r="K168" i="47"/>
  <c r="J168" i="47"/>
  <c r="K167" i="47"/>
  <c r="J167" i="47"/>
  <c r="K166" i="47"/>
  <c r="J166" i="47"/>
  <c r="K165" i="47"/>
  <c r="J165" i="47"/>
  <c r="K164" i="47"/>
  <c r="J164" i="47"/>
  <c r="K163" i="47"/>
  <c r="J163" i="47"/>
  <c r="K162" i="47"/>
  <c r="J162" i="47"/>
  <c r="K161" i="47"/>
  <c r="J161" i="47"/>
  <c r="K160" i="47"/>
  <c r="J160" i="47"/>
  <c r="K159" i="47"/>
  <c r="J159" i="47"/>
  <c r="K158" i="47"/>
  <c r="J158" i="47"/>
  <c r="A153" i="47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M140" i="47"/>
  <c r="I140" i="47"/>
  <c r="K139" i="47"/>
  <c r="J139" i="47"/>
  <c r="K138" i="47"/>
  <c r="J138" i="47"/>
  <c r="K137" i="47"/>
  <c r="J137" i="47"/>
  <c r="K136" i="47"/>
  <c r="J136" i="47"/>
  <c r="K135" i="47"/>
  <c r="J135" i="47"/>
  <c r="K134" i="47"/>
  <c r="J134" i="47"/>
  <c r="K133" i="47"/>
  <c r="J133" i="47"/>
  <c r="K132" i="47"/>
  <c r="J132" i="47"/>
  <c r="K131" i="47"/>
  <c r="J131" i="47"/>
  <c r="K130" i="47"/>
  <c r="J130" i="47"/>
  <c r="K129" i="47"/>
  <c r="J129" i="47"/>
  <c r="K128" i="47"/>
  <c r="J128" i="47"/>
  <c r="K127" i="47"/>
  <c r="J127" i="47"/>
  <c r="K126" i="47"/>
  <c r="J126" i="47"/>
  <c r="K125" i="47"/>
  <c r="J125" i="47"/>
  <c r="K124" i="47"/>
  <c r="J124" i="47"/>
  <c r="K116" i="47"/>
  <c r="J116" i="47"/>
  <c r="K113" i="47"/>
  <c r="J113" i="47"/>
  <c r="A110" i="47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K109" i="47"/>
  <c r="J109" i="47"/>
  <c r="M98" i="47"/>
  <c r="L98" i="47"/>
  <c r="K96" i="47"/>
  <c r="J96" i="47"/>
  <c r="K95" i="47"/>
  <c r="J95" i="47"/>
  <c r="K94" i="47"/>
  <c r="J94" i="47"/>
  <c r="K93" i="47"/>
  <c r="J93" i="47"/>
  <c r="K92" i="47"/>
  <c r="J92" i="47"/>
  <c r="K91" i="47"/>
  <c r="J91" i="47"/>
  <c r="K90" i="47"/>
  <c r="J90" i="47"/>
  <c r="K89" i="47"/>
  <c r="J89" i="47"/>
  <c r="K88" i="47"/>
  <c r="J88" i="47"/>
  <c r="K87" i="47"/>
  <c r="J87" i="47"/>
  <c r="K86" i="47"/>
  <c r="J86" i="47"/>
  <c r="K85" i="47"/>
  <c r="J85" i="47"/>
  <c r="K84" i="47"/>
  <c r="J84" i="47"/>
  <c r="K83" i="47"/>
  <c r="J83" i="47"/>
  <c r="K82" i="47"/>
  <c r="J82" i="47"/>
  <c r="K81" i="47"/>
  <c r="J81" i="47"/>
  <c r="K80" i="47"/>
  <c r="J80" i="47"/>
  <c r="K79" i="47"/>
  <c r="J79" i="47"/>
  <c r="K78" i="47"/>
  <c r="J78" i="47"/>
  <c r="K77" i="47"/>
  <c r="J77" i="47"/>
  <c r="K76" i="47"/>
  <c r="J76" i="47"/>
  <c r="K75" i="47"/>
  <c r="J75" i="47"/>
  <c r="K74" i="47"/>
  <c r="J74" i="47"/>
  <c r="K73" i="47"/>
  <c r="J73" i="47"/>
  <c r="K72" i="47"/>
  <c r="J72" i="47"/>
  <c r="K71" i="47"/>
  <c r="J71" i="47"/>
  <c r="K70" i="47"/>
  <c r="J70" i="47"/>
  <c r="K69" i="47"/>
  <c r="J69" i="47"/>
  <c r="K68" i="47"/>
  <c r="J68" i="47"/>
  <c r="K67" i="47"/>
  <c r="J67" i="47"/>
  <c r="K66" i="47"/>
  <c r="J66" i="47"/>
  <c r="K65" i="47"/>
  <c r="J65" i="47"/>
  <c r="N64" i="47"/>
  <c r="K63" i="47"/>
  <c r="J63" i="47"/>
  <c r="K62" i="47"/>
  <c r="J62" i="47"/>
  <c r="N61" i="47"/>
  <c r="K60" i="47"/>
  <c r="J60" i="47"/>
  <c r="N59" i="47"/>
  <c r="K58" i="47"/>
  <c r="J58" i="47"/>
  <c r="K57" i="47"/>
  <c r="J57" i="47"/>
  <c r="K56" i="47"/>
  <c r="J56" i="47"/>
  <c r="K55" i="47"/>
  <c r="J55" i="47"/>
  <c r="K54" i="47"/>
  <c r="J54" i="47"/>
  <c r="K53" i="47"/>
  <c r="J53" i="47"/>
  <c r="K52" i="47"/>
  <c r="J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K34" i="47"/>
  <c r="J34" i="47"/>
  <c r="N33" i="47"/>
  <c r="K32" i="47"/>
  <c r="J32" i="47"/>
  <c r="K31" i="47"/>
  <c r="J31" i="47"/>
  <c r="N30" i="47"/>
  <c r="K29" i="47"/>
  <c r="J29" i="47"/>
  <c r="K28" i="47"/>
  <c r="J28" i="47"/>
  <c r="K27" i="47"/>
  <c r="J27" i="47"/>
  <c r="K26" i="47"/>
  <c r="J26" i="47"/>
  <c r="K25" i="47"/>
  <c r="J25" i="47"/>
  <c r="N24" i="47"/>
  <c r="N23" i="47"/>
  <c r="K22" i="47"/>
  <c r="J22" i="47"/>
  <c r="K21" i="47"/>
  <c r="J21" i="47"/>
  <c r="N20" i="47"/>
  <c r="N19" i="47"/>
  <c r="N18" i="47"/>
  <c r="N17" i="47"/>
  <c r="N16" i="47"/>
  <c r="K15" i="47"/>
  <c r="J15" i="47"/>
  <c r="N14" i="47"/>
  <c r="N13" i="47"/>
  <c r="K12" i="47"/>
  <c r="J12" i="47"/>
  <c r="N11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K10" i="47"/>
  <c r="J10" i="47"/>
  <c r="N274" i="48" l="1"/>
  <c r="A270" i="47"/>
  <c r="I271" i="47"/>
  <c r="N212" i="47"/>
  <c r="N214" i="47"/>
  <c r="N216" i="47"/>
  <c r="N218" i="47"/>
  <c r="N220" i="47"/>
  <c r="N222" i="47"/>
  <c r="N224" i="47"/>
  <c r="N226" i="47"/>
  <c r="N228" i="47"/>
  <c r="N230" i="47"/>
  <c r="N232" i="47"/>
  <c r="N60" i="47"/>
  <c r="N21" i="47"/>
  <c r="N22" i="47"/>
  <c r="N25" i="47"/>
  <c r="N27" i="47"/>
  <c r="N29" i="47"/>
  <c r="N34" i="47"/>
  <c r="N62" i="47"/>
  <c r="N116" i="47"/>
  <c r="N125" i="47"/>
  <c r="N127" i="47"/>
  <c r="N131" i="47"/>
  <c r="N133" i="47"/>
  <c r="N90" i="47"/>
  <c r="K233" i="47"/>
  <c r="N53" i="47"/>
  <c r="N85" i="47"/>
  <c r="N87" i="47"/>
  <c r="N89" i="47"/>
  <c r="N93" i="47"/>
  <c r="N213" i="47"/>
  <c r="N215" i="47"/>
  <c r="N217" i="47"/>
  <c r="N219" i="47"/>
  <c r="N221" i="47"/>
  <c r="N223" i="47"/>
  <c r="N225" i="47"/>
  <c r="N31" i="47"/>
  <c r="N52" i="47"/>
  <c r="N54" i="47"/>
  <c r="N58" i="47"/>
  <c r="N10" i="47"/>
  <c r="K98" i="47"/>
  <c r="N32" i="47"/>
  <c r="N55" i="47"/>
  <c r="N63" i="47"/>
  <c r="N67" i="47"/>
  <c r="N79" i="47"/>
  <c r="J174" i="47"/>
  <c r="N227" i="47"/>
  <c r="N229" i="47"/>
  <c r="N231" i="47"/>
  <c r="J268" i="47"/>
  <c r="J98" i="47"/>
  <c r="N12" i="47"/>
  <c r="N15" i="47"/>
  <c r="N26" i="47"/>
  <c r="N28" i="47"/>
  <c r="N66" i="47"/>
  <c r="N70" i="47"/>
  <c r="N78" i="47"/>
  <c r="K268" i="47"/>
  <c r="N56" i="47"/>
  <c r="N72" i="47"/>
  <c r="N82" i="47"/>
  <c r="N86" i="47"/>
  <c r="N92" i="47"/>
  <c r="N94" i="47"/>
  <c r="N96" i="47"/>
  <c r="N57" i="47"/>
  <c r="N83" i="47"/>
  <c r="N95" i="47"/>
  <c r="N69" i="47"/>
  <c r="N71" i="47"/>
  <c r="N73" i="47"/>
  <c r="N75" i="47"/>
  <c r="N77" i="47"/>
  <c r="N80" i="47"/>
  <c r="N65" i="47"/>
  <c r="N68" i="47"/>
  <c r="N74" i="47"/>
  <c r="N81" i="47"/>
  <c r="N84" i="47"/>
  <c r="N88" i="47"/>
  <c r="N91" i="47"/>
  <c r="N109" i="47"/>
  <c r="N113" i="47"/>
  <c r="N124" i="47"/>
  <c r="N132" i="47"/>
  <c r="N134" i="47"/>
  <c r="N136" i="47"/>
  <c r="N138" i="47"/>
  <c r="K174" i="47"/>
  <c r="N76" i="47"/>
  <c r="N135" i="47"/>
  <c r="N137" i="47"/>
  <c r="N139" i="47"/>
  <c r="J140" i="47"/>
  <c r="N129" i="47"/>
  <c r="N206" i="47"/>
  <c r="N128" i="47"/>
  <c r="N159" i="47"/>
  <c r="N161" i="47"/>
  <c r="N163" i="47"/>
  <c r="N165" i="47"/>
  <c r="N167" i="47"/>
  <c r="N169" i="47"/>
  <c r="N171" i="47"/>
  <c r="N173" i="47"/>
  <c r="N201" i="47"/>
  <c r="J233" i="47"/>
  <c r="N255" i="47"/>
  <c r="N257" i="47"/>
  <c r="N259" i="47"/>
  <c r="N261" i="47"/>
  <c r="N263" i="47"/>
  <c r="N265" i="47"/>
  <c r="N267" i="47"/>
  <c r="K140" i="47"/>
  <c r="N126" i="47"/>
  <c r="N130" i="47"/>
  <c r="N158" i="47"/>
  <c r="N160" i="47"/>
  <c r="N162" i="47"/>
  <c r="N164" i="47"/>
  <c r="N166" i="47"/>
  <c r="N168" i="47"/>
  <c r="N170" i="47"/>
  <c r="N172" i="47"/>
  <c r="N256" i="47"/>
  <c r="N258" i="47"/>
  <c r="N260" i="47"/>
  <c r="N262" i="47"/>
  <c r="N264" i="47"/>
  <c r="N266" i="47"/>
  <c r="N17" i="45"/>
  <c r="N98" i="47" l="1"/>
  <c r="N233" i="47"/>
  <c r="N140" i="47"/>
  <c r="N268" i="47"/>
  <c r="N174" i="47"/>
  <c r="A268" i="45"/>
  <c r="A97" i="45"/>
  <c r="I98" i="45"/>
  <c r="J97" i="45"/>
  <c r="J98" i="45"/>
  <c r="K97" i="45"/>
  <c r="K98" i="45"/>
  <c r="N97" i="45"/>
  <c r="N98" i="45"/>
  <c r="N271" i="47" l="1"/>
  <c r="N100" i="44"/>
  <c r="M266" i="45" l="1"/>
  <c r="L266" i="45"/>
  <c r="I266" i="45"/>
  <c r="K265" i="45"/>
  <c r="J265" i="45"/>
  <c r="K264" i="45"/>
  <c r="J264" i="45"/>
  <c r="K263" i="45"/>
  <c r="J263" i="45"/>
  <c r="K262" i="45"/>
  <c r="J262" i="45"/>
  <c r="K261" i="45"/>
  <c r="J261" i="45"/>
  <c r="K260" i="45"/>
  <c r="J260" i="45"/>
  <c r="K259" i="45"/>
  <c r="J259" i="45"/>
  <c r="K258" i="45"/>
  <c r="J258" i="45"/>
  <c r="K257" i="45"/>
  <c r="J257" i="45"/>
  <c r="K256" i="45"/>
  <c r="J256" i="45"/>
  <c r="K255" i="45"/>
  <c r="J255" i="45"/>
  <c r="K254" i="45"/>
  <c r="J254" i="45"/>
  <c r="K253" i="45"/>
  <c r="J253" i="45"/>
  <c r="N248" i="45"/>
  <c r="A244" i="45"/>
  <c r="A245" i="45" s="1"/>
  <c r="A246" i="45" s="1"/>
  <c r="A247" i="45" s="1"/>
  <c r="A248" i="45" s="1"/>
  <c r="A249" i="45" s="1"/>
  <c r="A250" i="45" s="1"/>
  <c r="A251" i="45" s="1"/>
  <c r="A252" i="45" s="1"/>
  <c r="A253" i="45" s="1"/>
  <c r="A254" i="45" s="1"/>
  <c r="A255" i="45" s="1"/>
  <c r="A256" i="45" s="1"/>
  <c r="A257" i="45" s="1"/>
  <c r="A258" i="45" s="1"/>
  <c r="A259" i="45" s="1"/>
  <c r="A260" i="45" s="1"/>
  <c r="A261" i="45" s="1"/>
  <c r="A262" i="45" s="1"/>
  <c r="A263" i="45" s="1"/>
  <c r="A264" i="45" s="1"/>
  <c r="A265" i="45" s="1"/>
  <c r="M231" i="45"/>
  <c r="I231" i="45"/>
  <c r="K230" i="45"/>
  <c r="J230" i="45"/>
  <c r="K229" i="45"/>
  <c r="J229" i="45"/>
  <c r="K228" i="45"/>
  <c r="J228" i="45"/>
  <c r="K227" i="45"/>
  <c r="J227" i="45"/>
  <c r="K226" i="45"/>
  <c r="J226" i="45"/>
  <c r="K225" i="45"/>
  <c r="J225" i="45"/>
  <c r="K224" i="45"/>
  <c r="J224" i="45"/>
  <c r="K223" i="45"/>
  <c r="J223" i="45"/>
  <c r="K222" i="45"/>
  <c r="J222" i="45"/>
  <c r="K221" i="45"/>
  <c r="J221" i="45"/>
  <c r="K220" i="45"/>
  <c r="J220" i="45"/>
  <c r="K219" i="45"/>
  <c r="J219" i="45"/>
  <c r="K218" i="45"/>
  <c r="J218" i="45"/>
  <c r="K217" i="45"/>
  <c r="J217" i="45"/>
  <c r="K216" i="45"/>
  <c r="J216" i="45"/>
  <c r="K215" i="45"/>
  <c r="J215" i="45"/>
  <c r="K214" i="45"/>
  <c r="J214" i="45"/>
  <c r="K213" i="45"/>
  <c r="J213" i="45"/>
  <c r="K212" i="45"/>
  <c r="J212" i="45"/>
  <c r="K211" i="45"/>
  <c r="J211" i="45"/>
  <c r="K210" i="45"/>
  <c r="J210" i="45"/>
  <c r="K204" i="45"/>
  <c r="J204" i="45"/>
  <c r="N202" i="45"/>
  <c r="K199" i="45"/>
  <c r="J199" i="45"/>
  <c r="K198" i="45"/>
  <c r="J198" i="45"/>
  <c r="A193" i="45"/>
  <c r="A194" i="45" s="1"/>
  <c r="A195" i="45" s="1"/>
  <c r="A196" i="45" s="1"/>
  <c r="A197" i="45" s="1"/>
  <c r="A198" i="45" s="1"/>
  <c r="A199" i="45" s="1"/>
  <c r="A200" i="45" s="1"/>
  <c r="A201" i="45" s="1"/>
  <c r="A202" i="45" s="1"/>
  <c r="A203" i="45" s="1"/>
  <c r="A204" i="45" s="1"/>
  <c r="A205" i="45" s="1"/>
  <c r="A206" i="45" s="1"/>
  <c r="A207" i="45" s="1"/>
  <c r="A208" i="45" s="1"/>
  <c r="A209" i="45" s="1"/>
  <c r="A210" i="45" s="1"/>
  <c r="A211" i="45" s="1"/>
  <c r="A212" i="45" s="1"/>
  <c r="A213" i="45" s="1"/>
  <c r="A214" i="45" s="1"/>
  <c r="A215" i="45" s="1"/>
  <c r="A216" i="45" s="1"/>
  <c r="A217" i="45" s="1"/>
  <c r="A218" i="45" s="1"/>
  <c r="A219" i="45" s="1"/>
  <c r="A220" i="45" s="1"/>
  <c r="A221" i="45" s="1"/>
  <c r="A222" i="45" s="1"/>
  <c r="A223" i="45" s="1"/>
  <c r="A224" i="45" s="1"/>
  <c r="A225" i="45" s="1"/>
  <c r="A226" i="45" s="1"/>
  <c r="A227" i="45" s="1"/>
  <c r="A228" i="45" s="1"/>
  <c r="A229" i="45" s="1"/>
  <c r="A230" i="45" s="1"/>
  <c r="M178" i="45"/>
  <c r="L178" i="45"/>
  <c r="I178" i="45"/>
  <c r="K177" i="45"/>
  <c r="J177" i="45"/>
  <c r="K176" i="45"/>
  <c r="J176" i="45"/>
  <c r="K175" i="45"/>
  <c r="J175" i="45"/>
  <c r="K174" i="45"/>
  <c r="J174" i="45"/>
  <c r="K173" i="45"/>
  <c r="J173" i="45"/>
  <c r="K172" i="45"/>
  <c r="J172" i="45"/>
  <c r="K171" i="45"/>
  <c r="J171" i="45"/>
  <c r="K170" i="45"/>
  <c r="J170" i="45"/>
  <c r="K169" i="45"/>
  <c r="J169" i="45"/>
  <c r="K168" i="45"/>
  <c r="J168" i="45"/>
  <c r="K167" i="45"/>
  <c r="J167" i="45"/>
  <c r="K166" i="45"/>
  <c r="J166" i="45"/>
  <c r="K165" i="45"/>
  <c r="J165" i="45"/>
  <c r="K164" i="45"/>
  <c r="J164" i="45"/>
  <c r="K163" i="45"/>
  <c r="J163" i="45"/>
  <c r="K162" i="45"/>
  <c r="J162" i="45"/>
  <c r="K161" i="45"/>
  <c r="J161" i="45"/>
  <c r="K160" i="45"/>
  <c r="J160" i="45"/>
  <c r="A154" i="45"/>
  <c r="A155" i="45" s="1"/>
  <c r="A156" i="45" s="1"/>
  <c r="A157" i="45" s="1"/>
  <c r="A158" i="45" s="1"/>
  <c r="A159" i="45" s="1"/>
  <c r="A160" i="45" s="1"/>
  <c r="A161" i="45" s="1"/>
  <c r="A162" i="45" s="1"/>
  <c r="A163" i="45" s="1"/>
  <c r="A164" i="45" s="1"/>
  <c r="A165" i="45" s="1"/>
  <c r="A166" i="45" s="1"/>
  <c r="A167" i="45" s="1"/>
  <c r="A168" i="45" s="1"/>
  <c r="A169" i="45" s="1"/>
  <c r="A170" i="45" s="1"/>
  <c r="A171" i="45" s="1"/>
  <c r="A172" i="45" s="1"/>
  <c r="A173" i="45" s="1"/>
  <c r="A174" i="45" s="1"/>
  <c r="A175" i="45" s="1"/>
  <c r="A176" i="45" s="1"/>
  <c r="A177" i="45" s="1"/>
  <c r="M140" i="45"/>
  <c r="I140" i="45"/>
  <c r="K139" i="45"/>
  <c r="J139" i="45"/>
  <c r="K138" i="45"/>
  <c r="J138" i="45"/>
  <c r="K137" i="45"/>
  <c r="J137" i="45"/>
  <c r="K136" i="45"/>
  <c r="J136" i="45"/>
  <c r="K135" i="45"/>
  <c r="J135" i="45"/>
  <c r="K134" i="45"/>
  <c r="J134" i="45"/>
  <c r="K133" i="45"/>
  <c r="J133" i="45"/>
  <c r="K132" i="45"/>
  <c r="J132" i="45"/>
  <c r="K131" i="45"/>
  <c r="J131" i="45"/>
  <c r="K130" i="45"/>
  <c r="J130" i="45"/>
  <c r="K129" i="45"/>
  <c r="J129" i="45"/>
  <c r="K128" i="45"/>
  <c r="J128" i="45"/>
  <c r="K127" i="45"/>
  <c r="J127" i="45"/>
  <c r="K126" i="45"/>
  <c r="J126" i="45"/>
  <c r="K125" i="45"/>
  <c r="J125" i="45"/>
  <c r="K124" i="45"/>
  <c r="J124" i="45"/>
  <c r="K116" i="45"/>
  <c r="J116" i="45"/>
  <c r="K113" i="45"/>
  <c r="J113" i="45"/>
  <c r="A110" i="45"/>
  <c r="A111" i="45" s="1"/>
  <c r="A112" i="45" s="1"/>
  <c r="A113" i="45" s="1"/>
  <c r="A114" i="45" s="1"/>
  <c r="A115" i="45" s="1"/>
  <c r="A116" i="45" s="1"/>
  <c r="A117" i="45" s="1"/>
  <c r="A118" i="45" s="1"/>
  <c r="A119" i="45" s="1"/>
  <c r="A120" i="45" s="1"/>
  <c r="A121" i="45" s="1"/>
  <c r="A122" i="45" s="1"/>
  <c r="A123" i="45" s="1"/>
  <c r="A124" i="45" s="1"/>
  <c r="A125" i="45" s="1"/>
  <c r="A126" i="45" s="1"/>
  <c r="A127" i="45" s="1"/>
  <c r="A128" i="45" s="1"/>
  <c r="A129" i="45" s="1"/>
  <c r="A130" i="45" s="1"/>
  <c r="A131" i="45" s="1"/>
  <c r="A132" i="45" s="1"/>
  <c r="A133" i="45" s="1"/>
  <c r="A134" i="45" s="1"/>
  <c r="A135" i="45" s="1"/>
  <c r="A136" i="45" s="1"/>
  <c r="A137" i="45" s="1"/>
  <c r="A138" i="45" s="1"/>
  <c r="K109" i="45"/>
  <c r="J109" i="45"/>
  <c r="M98" i="45"/>
  <c r="L98" i="45"/>
  <c r="K96" i="45"/>
  <c r="J96" i="45"/>
  <c r="K95" i="45"/>
  <c r="J95" i="45"/>
  <c r="K94" i="45"/>
  <c r="J94" i="45"/>
  <c r="K93" i="45"/>
  <c r="J93" i="45"/>
  <c r="K92" i="45"/>
  <c r="J92" i="45"/>
  <c r="K91" i="45"/>
  <c r="J91" i="45"/>
  <c r="K90" i="45"/>
  <c r="J90" i="45"/>
  <c r="K89" i="45"/>
  <c r="J89" i="45"/>
  <c r="K88" i="45"/>
  <c r="J88" i="45"/>
  <c r="K87" i="45"/>
  <c r="J87" i="45"/>
  <c r="K86" i="45"/>
  <c r="J86" i="45"/>
  <c r="K85" i="45"/>
  <c r="J85" i="45"/>
  <c r="K84" i="45"/>
  <c r="J84" i="45"/>
  <c r="K83" i="45"/>
  <c r="J83" i="45"/>
  <c r="K82" i="45"/>
  <c r="J82" i="45"/>
  <c r="K81" i="45"/>
  <c r="J81" i="45"/>
  <c r="K80" i="45"/>
  <c r="J80" i="45"/>
  <c r="K79" i="45"/>
  <c r="J79" i="45"/>
  <c r="K78" i="45"/>
  <c r="J78" i="45"/>
  <c r="K77" i="45"/>
  <c r="J77" i="45"/>
  <c r="K76" i="45"/>
  <c r="J76" i="45"/>
  <c r="K75" i="45"/>
  <c r="J75" i="45"/>
  <c r="K74" i="45"/>
  <c r="J74" i="45"/>
  <c r="K73" i="45"/>
  <c r="J73" i="45"/>
  <c r="K72" i="45"/>
  <c r="J72" i="45"/>
  <c r="K71" i="45"/>
  <c r="J71" i="45"/>
  <c r="K70" i="45"/>
  <c r="J70" i="45"/>
  <c r="K69" i="45"/>
  <c r="J69" i="45"/>
  <c r="K68" i="45"/>
  <c r="J68" i="45"/>
  <c r="K67" i="45"/>
  <c r="J67" i="45"/>
  <c r="K66" i="45"/>
  <c r="J66" i="45"/>
  <c r="K65" i="45"/>
  <c r="J65" i="45"/>
  <c r="N64" i="45"/>
  <c r="K63" i="45"/>
  <c r="J63" i="45"/>
  <c r="K62" i="45"/>
  <c r="J62" i="45"/>
  <c r="N61" i="45"/>
  <c r="K60" i="45"/>
  <c r="J60" i="45"/>
  <c r="N59" i="45"/>
  <c r="K58" i="45"/>
  <c r="J58" i="45"/>
  <c r="K57" i="45"/>
  <c r="J57" i="45"/>
  <c r="K56" i="45"/>
  <c r="J56" i="45"/>
  <c r="K55" i="45"/>
  <c r="J55" i="45"/>
  <c r="K54" i="45"/>
  <c r="J54" i="45"/>
  <c r="K53" i="45"/>
  <c r="J53" i="45"/>
  <c r="K52" i="45"/>
  <c r="J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K34" i="45"/>
  <c r="J34" i="45"/>
  <c r="N33" i="45"/>
  <c r="K32" i="45"/>
  <c r="J32" i="45"/>
  <c r="K31" i="45"/>
  <c r="J31" i="45"/>
  <c r="N30" i="45"/>
  <c r="K29" i="45"/>
  <c r="J29" i="45"/>
  <c r="K28" i="45"/>
  <c r="J28" i="45"/>
  <c r="K27" i="45"/>
  <c r="J27" i="45"/>
  <c r="K26" i="45"/>
  <c r="J26" i="45"/>
  <c r="K25" i="45"/>
  <c r="J25" i="45"/>
  <c r="N24" i="45"/>
  <c r="N23" i="45"/>
  <c r="K22" i="45"/>
  <c r="J22" i="45"/>
  <c r="K21" i="45"/>
  <c r="J21" i="45"/>
  <c r="N20" i="45"/>
  <c r="N19" i="45"/>
  <c r="N18" i="45"/>
  <c r="N16" i="45"/>
  <c r="K15" i="45"/>
  <c r="J15" i="45"/>
  <c r="N14" i="45"/>
  <c r="N13" i="45"/>
  <c r="K12" i="45"/>
  <c r="J12" i="45"/>
  <c r="N11" i="45"/>
  <c r="A11" i="45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K10" i="45"/>
  <c r="J10" i="45"/>
  <c r="N221" i="45" l="1"/>
  <c r="N229" i="45"/>
  <c r="N259" i="45"/>
  <c r="N218" i="45"/>
  <c r="N260" i="45"/>
  <c r="N162" i="45"/>
  <c r="N170" i="45"/>
  <c r="N230" i="45"/>
  <c r="N254" i="45"/>
  <c r="N258" i="45"/>
  <c r="N126" i="45"/>
  <c r="N215" i="45"/>
  <c r="N263" i="45"/>
  <c r="N21" i="45"/>
  <c r="N26" i="45"/>
  <c r="N28" i="45"/>
  <c r="N109" i="45"/>
  <c r="N116" i="45"/>
  <c r="N138" i="45"/>
  <c r="N163" i="45"/>
  <c r="N165" i="45"/>
  <c r="N167" i="45"/>
  <c r="N173" i="45"/>
  <c r="N175" i="45"/>
  <c r="N12" i="45"/>
  <c r="N22" i="45"/>
  <c r="N25" i="45"/>
  <c r="N27" i="45"/>
  <c r="N29" i="45"/>
  <c r="N34" i="45"/>
  <c r="N52" i="45"/>
  <c r="N63" i="45"/>
  <c r="N129" i="45"/>
  <c r="N137" i="45"/>
  <c r="N214" i="45"/>
  <c r="N54" i="45"/>
  <c r="N131" i="45"/>
  <c r="N139" i="45"/>
  <c r="N171" i="45"/>
  <c r="N213" i="45"/>
  <c r="N223" i="45"/>
  <c r="J266" i="45"/>
  <c r="N255" i="45"/>
  <c r="N124" i="45"/>
  <c r="N164" i="45"/>
  <c r="N172" i="45"/>
  <c r="N210" i="45"/>
  <c r="N216" i="45"/>
  <c r="N53" i="45"/>
  <c r="N55" i="45"/>
  <c r="N57" i="45"/>
  <c r="N130" i="45"/>
  <c r="N132" i="45"/>
  <c r="N134" i="45"/>
  <c r="N222" i="45"/>
  <c r="N224" i="45"/>
  <c r="N226" i="45"/>
  <c r="N15" i="45"/>
  <c r="N31" i="45"/>
  <c r="N62" i="45"/>
  <c r="N125" i="45"/>
  <c r="N127" i="45"/>
  <c r="N136" i="45"/>
  <c r="N160" i="45"/>
  <c r="N169" i="45"/>
  <c r="N174" i="45"/>
  <c r="N176" i="45"/>
  <c r="N212" i="45"/>
  <c r="N217" i="45"/>
  <c r="N219" i="45"/>
  <c r="N228" i="45"/>
  <c r="K266" i="45"/>
  <c r="N257" i="45"/>
  <c r="N262" i="45"/>
  <c r="N264" i="45"/>
  <c r="K178" i="45"/>
  <c r="N261" i="45"/>
  <c r="N32" i="45"/>
  <c r="N56" i="45"/>
  <c r="N58" i="45"/>
  <c r="N128" i="45"/>
  <c r="N133" i="45"/>
  <c r="N135" i="45"/>
  <c r="J178" i="45"/>
  <c r="N166" i="45"/>
  <c r="N168" i="45"/>
  <c r="N177" i="45"/>
  <c r="N199" i="45"/>
  <c r="N204" i="45"/>
  <c r="N211" i="45"/>
  <c r="N220" i="45"/>
  <c r="N225" i="45"/>
  <c r="N227" i="45"/>
  <c r="N256" i="45"/>
  <c r="N265" i="45"/>
  <c r="A72" i="45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K140" i="45"/>
  <c r="N161" i="45"/>
  <c r="J231" i="45"/>
  <c r="K231" i="45"/>
  <c r="N253" i="45"/>
  <c r="N65" i="45"/>
  <c r="N67" i="45"/>
  <c r="N69" i="45"/>
  <c r="N71" i="45"/>
  <c r="N73" i="45"/>
  <c r="N75" i="45"/>
  <c r="N77" i="45"/>
  <c r="N79" i="45"/>
  <c r="N81" i="45"/>
  <c r="N83" i="45"/>
  <c r="N85" i="45"/>
  <c r="N87" i="45"/>
  <c r="N89" i="45"/>
  <c r="N91" i="45"/>
  <c r="N93" i="45"/>
  <c r="N95" i="45"/>
  <c r="J140" i="45"/>
  <c r="I269" i="45"/>
  <c r="N60" i="45"/>
  <c r="N66" i="45"/>
  <c r="N68" i="45"/>
  <c r="N70" i="45"/>
  <c r="N72" i="45"/>
  <c r="N74" i="45"/>
  <c r="N76" i="45"/>
  <c r="N78" i="45"/>
  <c r="N80" i="45"/>
  <c r="N82" i="45"/>
  <c r="N84" i="45"/>
  <c r="N86" i="45"/>
  <c r="N88" i="45"/>
  <c r="N90" i="45"/>
  <c r="N92" i="45"/>
  <c r="N94" i="45"/>
  <c r="N96" i="45"/>
  <c r="A139" i="45"/>
  <c r="N10" i="45"/>
  <c r="N113" i="45"/>
  <c r="N198" i="45"/>
  <c r="A98" i="44"/>
  <c r="A99" i="44"/>
  <c r="M292" i="44"/>
  <c r="L292" i="44"/>
  <c r="I292" i="44"/>
  <c r="K291" i="44"/>
  <c r="J291" i="44"/>
  <c r="K290" i="44"/>
  <c r="J290" i="44"/>
  <c r="N290" i="44" s="1"/>
  <c r="K289" i="44"/>
  <c r="J289" i="44"/>
  <c r="K288" i="44"/>
  <c r="J288" i="44"/>
  <c r="N288" i="44" s="1"/>
  <c r="K287" i="44"/>
  <c r="J287" i="44"/>
  <c r="K286" i="44"/>
  <c r="J286" i="44"/>
  <c r="N286" i="44" s="1"/>
  <c r="K285" i="44"/>
  <c r="J285" i="44"/>
  <c r="K284" i="44"/>
  <c r="J284" i="44"/>
  <c r="N284" i="44" s="1"/>
  <c r="K283" i="44"/>
  <c r="J283" i="44"/>
  <c r="K282" i="44"/>
  <c r="J282" i="44"/>
  <c r="N282" i="44" s="1"/>
  <c r="K281" i="44"/>
  <c r="J281" i="44"/>
  <c r="K280" i="44"/>
  <c r="J280" i="44"/>
  <c r="N280" i="44" s="1"/>
  <c r="K279" i="44"/>
  <c r="J279" i="44"/>
  <c r="N274" i="44"/>
  <c r="A270" i="44"/>
  <c r="A271" i="44" s="1"/>
  <c r="A272" i="44" s="1"/>
  <c r="A273" i="44" s="1"/>
  <c r="A274" i="44" s="1"/>
  <c r="A275" i="44" s="1"/>
  <c r="A276" i="44" s="1"/>
  <c r="A277" i="44" s="1"/>
  <c r="A278" i="44" s="1"/>
  <c r="A279" i="44" s="1"/>
  <c r="A280" i="44" s="1"/>
  <c r="A281" i="44" s="1"/>
  <c r="A282" i="44" s="1"/>
  <c r="A283" i="44" s="1"/>
  <c r="A284" i="44" s="1"/>
  <c r="A285" i="44" s="1"/>
  <c r="A286" i="44" s="1"/>
  <c r="A287" i="44" s="1"/>
  <c r="A288" i="44" s="1"/>
  <c r="A289" i="44" s="1"/>
  <c r="A290" i="44" s="1"/>
  <c r="A291" i="44" s="1"/>
  <c r="M253" i="44"/>
  <c r="I253" i="44"/>
  <c r="K252" i="44"/>
  <c r="J252" i="44"/>
  <c r="N252" i="44" s="1"/>
  <c r="K251" i="44"/>
  <c r="J251" i="44"/>
  <c r="K250" i="44"/>
  <c r="J250" i="44"/>
  <c r="N250" i="44" s="1"/>
  <c r="K249" i="44"/>
  <c r="J249" i="44"/>
  <c r="K248" i="44"/>
  <c r="J248" i="44"/>
  <c r="N248" i="44" s="1"/>
  <c r="K247" i="44"/>
  <c r="J247" i="44"/>
  <c r="K246" i="44"/>
  <c r="J246" i="44"/>
  <c r="N246" i="44" s="1"/>
  <c r="K245" i="44"/>
  <c r="J245" i="44"/>
  <c r="N245" i="44" s="1"/>
  <c r="N244" i="44"/>
  <c r="K244" i="44"/>
  <c r="J244" i="44"/>
  <c r="K243" i="44"/>
  <c r="N243" i="44" s="1"/>
  <c r="J243" i="44"/>
  <c r="K242" i="44"/>
  <c r="J242" i="44"/>
  <c r="N242" i="44" s="1"/>
  <c r="K241" i="44"/>
  <c r="J241" i="44"/>
  <c r="N241" i="44" s="1"/>
  <c r="N240" i="44"/>
  <c r="K240" i="44"/>
  <c r="J240" i="44"/>
  <c r="K239" i="44"/>
  <c r="N239" i="44" s="1"/>
  <c r="J239" i="44"/>
  <c r="K238" i="44"/>
  <c r="J238" i="44"/>
  <c r="N238" i="44" s="1"/>
  <c r="K237" i="44"/>
  <c r="J237" i="44"/>
  <c r="N237" i="44" s="1"/>
  <c r="N236" i="44"/>
  <c r="K236" i="44"/>
  <c r="J236" i="44"/>
  <c r="K235" i="44"/>
  <c r="N235" i="44" s="1"/>
  <c r="J235" i="44"/>
  <c r="K234" i="44"/>
  <c r="J234" i="44"/>
  <c r="N234" i="44" s="1"/>
  <c r="K233" i="44"/>
  <c r="J233" i="44"/>
  <c r="N233" i="44" s="1"/>
  <c r="N232" i="44"/>
  <c r="K232" i="44"/>
  <c r="J232" i="44"/>
  <c r="K226" i="44"/>
  <c r="J226" i="44"/>
  <c r="N226" i="44" s="1"/>
  <c r="N224" i="44"/>
  <c r="K221" i="44"/>
  <c r="J221" i="44"/>
  <c r="N221" i="44" s="1"/>
  <c r="K220" i="44"/>
  <c r="K253" i="44" s="1"/>
  <c r="J220" i="44"/>
  <c r="A215" i="44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M195" i="44"/>
  <c r="L195" i="44"/>
  <c r="I195" i="44"/>
  <c r="K194" i="44"/>
  <c r="J194" i="44"/>
  <c r="N194" i="44" s="1"/>
  <c r="K193" i="44"/>
  <c r="J193" i="44"/>
  <c r="K192" i="44"/>
  <c r="J192" i="44"/>
  <c r="N192" i="44" s="1"/>
  <c r="K191" i="44"/>
  <c r="J191" i="44"/>
  <c r="K190" i="44"/>
  <c r="J190" i="44"/>
  <c r="N190" i="44" s="1"/>
  <c r="K189" i="44"/>
  <c r="J189" i="44"/>
  <c r="K188" i="44"/>
  <c r="J188" i="44"/>
  <c r="N188" i="44" s="1"/>
  <c r="K187" i="44"/>
  <c r="J187" i="44"/>
  <c r="K186" i="44"/>
  <c r="J186" i="44"/>
  <c r="N186" i="44" s="1"/>
  <c r="K185" i="44"/>
  <c r="J185" i="44"/>
  <c r="K184" i="44"/>
  <c r="J184" i="44"/>
  <c r="N184" i="44" s="1"/>
  <c r="K183" i="44"/>
  <c r="J183" i="44"/>
  <c r="K182" i="44"/>
  <c r="J182" i="44"/>
  <c r="N182" i="44" s="1"/>
  <c r="K181" i="44"/>
  <c r="J181" i="44"/>
  <c r="K180" i="44"/>
  <c r="J180" i="44"/>
  <c r="N180" i="44" s="1"/>
  <c r="K179" i="44"/>
  <c r="J179" i="44"/>
  <c r="K178" i="44"/>
  <c r="J178" i="44"/>
  <c r="N178" i="44" s="1"/>
  <c r="K177" i="44"/>
  <c r="K195" i="44" s="1"/>
  <c r="J177" i="44"/>
  <c r="A171" i="44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M150" i="44"/>
  <c r="I150" i="44"/>
  <c r="K149" i="44"/>
  <c r="J149" i="44"/>
  <c r="N149" i="44" s="1"/>
  <c r="K148" i="44"/>
  <c r="J148" i="44"/>
  <c r="N148" i="44" s="1"/>
  <c r="N147" i="44"/>
  <c r="K147" i="44"/>
  <c r="J147" i="44"/>
  <c r="K146" i="44"/>
  <c r="N146" i="44" s="1"/>
  <c r="J146" i="44"/>
  <c r="K145" i="44"/>
  <c r="J145" i="44"/>
  <c r="N145" i="44" s="1"/>
  <c r="K144" i="44"/>
  <c r="J144" i="44"/>
  <c r="N144" i="44" s="1"/>
  <c r="N143" i="44"/>
  <c r="K143" i="44"/>
  <c r="J143" i="44"/>
  <c r="K142" i="44"/>
  <c r="N142" i="44" s="1"/>
  <c r="J142" i="44"/>
  <c r="K141" i="44"/>
  <c r="J141" i="44"/>
  <c r="N141" i="44" s="1"/>
  <c r="K140" i="44"/>
  <c r="J140" i="44"/>
  <c r="N140" i="44" s="1"/>
  <c r="N139" i="44"/>
  <c r="K139" i="44"/>
  <c r="J139" i="44"/>
  <c r="K138" i="44"/>
  <c r="N138" i="44" s="1"/>
  <c r="J138" i="44"/>
  <c r="K137" i="44"/>
  <c r="J137" i="44"/>
  <c r="N137" i="44" s="1"/>
  <c r="K136" i="44"/>
  <c r="J136" i="44"/>
  <c r="N136" i="44" s="1"/>
  <c r="N135" i="44"/>
  <c r="K135" i="44"/>
  <c r="J135" i="44"/>
  <c r="K134" i="44"/>
  <c r="N134" i="44" s="1"/>
  <c r="J134" i="44"/>
  <c r="K126" i="44"/>
  <c r="J126" i="44"/>
  <c r="N126" i="44" s="1"/>
  <c r="K122" i="44"/>
  <c r="J122" i="44"/>
  <c r="A119" i="44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K118" i="44"/>
  <c r="J118" i="44"/>
  <c r="M100" i="44"/>
  <c r="L100" i="44"/>
  <c r="I100" i="44"/>
  <c r="K99" i="44"/>
  <c r="J99" i="44"/>
  <c r="K98" i="44"/>
  <c r="J98" i="44"/>
  <c r="K97" i="44"/>
  <c r="J97" i="44"/>
  <c r="N97" i="44" s="1"/>
  <c r="K96" i="44"/>
  <c r="J96" i="44"/>
  <c r="K95" i="44"/>
  <c r="J95" i="44"/>
  <c r="N95" i="44" s="1"/>
  <c r="K94" i="44"/>
  <c r="J94" i="44"/>
  <c r="K93" i="44"/>
  <c r="J93" i="44"/>
  <c r="N93" i="44" s="1"/>
  <c r="K92" i="44"/>
  <c r="J92" i="44"/>
  <c r="K91" i="44"/>
  <c r="J91" i="44"/>
  <c r="N91" i="44" s="1"/>
  <c r="K90" i="44"/>
  <c r="J90" i="44"/>
  <c r="K89" i="44"/>
  <c r="J89" i="44"/>
  <c r="N89" i="44" s="1"/>
  <c r="K88" i="44"/>
  <c r="J88" i="44"/>
  <c r="K87" i="44"/>
  <c r="J87" i="44"/>
  <c r="N87" i="44" s="1"/>
  <c r="K86" i="44"/>
  <c r="J86" i="44"/>
  <c r="K85" i="44"/>
  <c r="J85" i="44"/>
  <c r="N85" i="44" s="1"/>
  <c r="K84" i="44"/>
  <c r="J84" i="44"/>
  <c r="K83" i="44"/>
  <c r="J83" i="44"/>
  <c r="N83" i="44" s="1"/>
  <c r="K82" i="44"/>
  <c r="J82" i="44"/>
  <c r="K81" i="44"/>
  <c r="J81" i="44"/>
  <c r="N81" i="44" s="1"/>
  <c r="K80" i="44"/>
  <c r="J80" i="44"/>
  <c r="K79" i="44"/>
  <c r="J79" i="44"/>
  <c r="N79" i="44" s="1"/>
  <c r="K78" i="44"/>
  <c r="J78" i="44"/>
  <c r="K77" i="44"/>
  <c r="J77" i="44"/>
  <c r="N77" i="44" s="1"/>
  <c r="K76" i="44"/>
  <c r="J76" i="44"/>
  <c r="K75" i="44"/>
  <c r="J75" i="44"/>
  <c r="N75" i="44" s="1"/>
  <c r="K74" i="44"/>
  <c r="J74" i="44"/>
  <c r="K73" i="44"/>
  <c r="J73" i="44"/>
  <c r="N73" i="44" s="1"/>
  <c r="K72" i="44"/>
  <c r="J72" i="44"/>
  <c r="K71" i="44"/>
  <c r="J71" i="44"/>
  <c r="N71" i="44" s="1"/>
  <c r="K70" i="44"/>
  <c r="J70" i="44"/>
  <c r="K69" i="44"/>
  <c r="J69" i="44"/>
  <c r="N69" i="44" s="1"/>
  <c r="K68" i="44"/>
  <c r="J68" i="44"/>
  <c r="K67" i="44"/>
  <c r="J67" i="44"/>
  <c r="N67" i="44" s="1"/>
  <c r="K66" i="44"/>
  <c r="J66" i="44"/>
  <c r="N65" i="44"/>
  <c r="K64" i="44"/>
  <c r="J64" i="44"/>
  <c r="K63" i="44"/>
  <c r="N63" i="44" s="1"/>
  <c r="J63" i="44"/>
  <c r="N62" i="44"/>
  <c r="K61" i="44"/>
  <c r="J61" i="44"/>
  <c r="N60" i="44"/>
  <c r="K59" i="44"/>
  <c r="J59" i="44"/>
  <c r="N59" i="44" s="1"/>
  <c r="K58" i="44"/>
  <c r="J58" i="44"/>
  <c r="K57" i="44"/>
  <c r="J57" i="44"/>
  <c r="N57" i="44" s="1"/>
  <c r="K56" i="44"/>
  <c r="J56" i="44"/>
  <c r="K55" i="44"/>
  <c r="J55" i="44"/>
  <c r="N55" i="44" s="1"/>
  <c r="K54" i="44"/>
  <c r="J54" i="44"/>
  <c r="K53" i="44"/>
  <c r="J53" i="44"/>
  <c r="N53" i="44" s="1"/>
  <c r="N52" i="44"/>
  <c r="N51" i="44"/>
  <c r="N50" i="44"/>
  <c r="N49" i="44"/>
  <c r="N48" i="44"/>
  <c r="N47" i="44"/>
  <c r="N46" i="44"/>
  <c r="N45" i="44"/>
  <c r="N44" i="44"/>
  <c r="N43" i="44"/>
  <c r="N42" i="44"/>
  <c r="N41" i="44"/>
  <c r="N40" i="44"/>
  <c r="N39" i="44"/>
  <c r="N38" i="44"/>
  <c r="N37" i="44"/>
  <c r="N36" i="44"/>
  <c r="K35" i="44"/>
  <c r="J35" i="44"/>
  <c r="N34" i="44"/>
  <c r="K33" i="44"/>
  <c r="J33" i="44"/>
  <c r="K32" i="44"/>
  <c r="J32" i="44"/>
  <c r="N32" i="44" s="1"/>
  <c r="N31" i="44"/>
  <c r="K30" i="44"/>
  <c r="J30" i="44"/>
  <c r="K29" i="44"/>
  <c r="N29" i="44" s="1"/>
  <c r="J29" i="44"/>
  <c r="K28" i="44"/>
  <c r="J28" i="44"/>
  <c r="K27" i="44"/>
  <c r="N27" i="44" s="1"/>
  <c r="J27" i="44"/>
  <c r="K26" i="44"/>
  <c r="J26" i="44"/>
  <c r="N25" i="44"/>
  <c r="N24" i="44"/>
  <c r="K23" i="44"/>
  <c r="J23" i="44"/>
  <c r="K22" i="44"/>
  <c r="N22" i="44" s="1"/>
  <c r="J22" i="44"/>
  <c r="N21" i="44"/>
  <c r="N20" i="44"/>
  <c r="N19" i="44"/>
  <c r="N18" i="44"/>
  <c r="N17" i="44"/>
  <c r="K16" i="44"/>
  <c r="J16" i="44"/>
  <c r="N16" i="44" s="1"/>
  <c r="N15" i="44"/>
  <c r="N14" i="44"/>
  <c r="K13" i="44"/>
  <c r="J13" i="44"/>
  <c r="N13" i="44" s="1"/>
  <c r="N12" i="44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294" i="44" s="1"/>
  <c r="K11" i="44"/>
  <c r="N11" i="44" s="1"/>
  <c r="J11" i="44"/>
  <c r="N266" i="45" l="1"/>
  <c r="N231" i="45"/>
  <c r="N140" i="45"/>
  <c r="N178" i="45"/>
  <c r="J292" i="44"/>
  <c r="N23" i="44"/>
  <c r="N26" i="44"/>
  <c r="N28" i="44"/>
  <c r="N30" i="44"/>
  <c r="N33" i="44"/>
  <c r="N35" i="44"/>
  <c r="N54" i="44"/>
  <c r="N56" i="44"/>
  <c r="N58" i="44"/>
  <c r="N122" i="44"/>
  <c r="N247" i="44"/>
  <c r="N249" i="44"/>
  <c r="N251" i="44"/>
  <c r="N279" i="44"/>
  <c r="N281" i="44"/>
  <c r="N283" i="44"/>
  <c r="N285" i="44"/>
  <c r="N287" i="44"/>
  <c r="N289" i="44"/>
  <c r="N291" i="44"/>
  <c r="N64" i="44"/>
  <c r="N98" i="44"/>
  <c r="K150" i="44"/>
  <c r="N177" i="44"/>
  <c r="N179" i="44"/>
  <c r="N181" i="44"/>
  <c r="N183" i="44"/>
  <c r="N185" i="44"/>
  <c r="N187" i="44"/>
  <c r="N189" i="44"/>
  <c r="N191" i="44"/>
  <c r="N193" i="44"/>
  <c r="J253" i="44"/>
  <c r="K292" i="44"/>
  <c r="K100" i="44"/>
  <c r="J195" i="44"/>
  <c r="I296" i="44"/>
  <c r="N118" i="44"/>
  <c r="N150" i="44" s="1"/>
  <c r="J150" i="44"/>
  <c r="J100" i="44"/>
  <c r="N61" i="44"/>
  <c r="N66" i="44"/>
  <c r="N68" i="44"/>
  <c r="N70" i="44"/>
  <c r="N72" i="44"/>
  <c r="N74" i="44"/>
  <c r="N76" i="44"/>
  <c r="N78" i="44"/>
  <c r="N80" i="44"/>
  <c r="N82" i="44"/>
  <c r="N84" i="44"/>
  <c r="N86" i="44"/>
  <c r="N88" i="44"/>
  <c r="N90" i="44"/>
  <c r="N92" i="44"/>
  <c r="N94" i="44"/>
  <c r="N96" i="44"/>
  <c r="N99" i="44"/>
  <c r="N220" i="44"/>
  <c r="N101" i="40"/>
  <c r="N269" i="45" l="1"/>
  <c r="N195" i="44"/>
  <c r="N253" i="44"/>
  <c r="N292" i="44"/>
  <c r="N296" i="44"/>
  <c r="A236" i="40"/>
  <c r="A237" i="40" s="1"/>
  <c r="A238" i="40" s="1"/>
  <c r="A239" i="40" s="1"/>
  <c r="A240" i="40" s="1"/>
  <c r="A241" i="40" s="1"/>
  <c r="A242" i="40" s="1"/>
  <c r="A243" i="40" s="1"/>
  <c r="A244" i="40" s="1"/>
  <c r="A245" i="40" s="1"/>
  <c r="A246" i="40" s="1"/>
  <c r="A247" i="40" s="1"/>
  <c r="A248" i="40" s="1"/>
  <c r="A249" i="40" s="1"/>
  <c r="A250" i="40" s="1"/>
  <c r="A251" i="40" s="1"/>
  <c r="A252" i="40" s="1"/>
  <c r="A253" i="40" s="1"/>
  <c r="I101" i="40" l="1"/>
  <c r="K81" i="40" l="1"/>
  <c r="N81" i="40" s="1"/>
  <c r="J81" i="40"/>
  <c r="J100" i="40" l="1"/>
  <c r="K100" i="40"/>
  <c r="N100" i="40" l="1"/>
  <c r="J99" i="40"/>
  <c r="K99" i="40"/>
  <c r="J98" i="40"/>
  <c r="K98" i="40"/>
  <c r="J97" i="40"/>
  <c r="K97" i="40"/>
  <c r="J96" i="40"/>
  <c r="K96" i="40"/>
  <c r="N98" i="40" l="1"/>
  <c r="N97" i="40"/>
  <c r="N96" i="40"/>
  <c r="N99" i="40"/>
  <c r="J95" i="40"/>
  <c r="K95" i="40"/>
  <c r="J94" i="40"/>
  <c r="K94" i="40"/>
  <c r="N94" i="40" l="1"/>
  <c r="N95" i="40"/>
  <c r="J60" i="39"/>
  <c r="N60" i="39" s="1"/>
  <c r="K60" i="39"/>
  <c r="I101" i="39" l="1"/>
  <c r="J100" i="39"/>
  <c r="N100" i="39" s="1"/>
  <c r="K100" i="39"/>
  <c r="J99" i="39"/>
  <c r="K99" i="39"/>
  <c r="J98" i="39"/>
  <c r="K98" i="39"/>
  <c r="J97" i="39"/>
  <c r="K97" i="39"/>
  <c r="N98" i="39" l="1"/>
  <c r="N97" i="39"/>
  <c r="N99" i="39"/>
  <c r="M293" i="40" l="1"/>
  <c r="L293" i="40"/>
  <c r="I293" i="40"/>
  <c r="K292" i="40"/>
  <c r="J292" i="40"/>
  <c r="K291" i="40"/>
  <c r="J291" i="40"/>
  <c r="K290" i="40"/>
  <c r="J290" i="40"/>
  <c r="K289" i="40"/>
  <c r="J289" i="40"/>
  <c r="K288" i="40"/>
  <c r="J288" i="40"/>
  <c r="K287" i="40"/>
  <c r="J287" i="40"/>
  <c r="K286" i="40"/>
  <c r="J286" i="40"/>
  <c r="K285" i="40"/>
  <c r="J285" i="40"/>
  <c r="K284" i="40"/>
  <c r="J284" i="40"/>
  <c r="K283" i="40"/>
  <c r="J283" i="40"/>
  <c r="K282" i="40"/>
  <c r="J282" i="40"/>
  <c r="K281" i="40"/>
  <c r="J281" i="40"/>
  <c r="K280" i="40"/>
  <c r="J280" i="40"/>
  <c r="N275" i="40"/>
  <c r="A271" i="40"/>
  <c r="A272" i="40" s="1"/>
  <c r="A273" i="40" s="1"/>
  <c r="A274" i="40" s="1"/>
  <c r="A275" i="40" s="1"/>
  <c r="A276" i="40" s="1"/>
  <c r="A277" i="40" s="1"/>
  <c r="A278" i="40" s="1"/>
  <c r="A279" i="40" s="1"/>
  <c r="A280" i="40" s="1"/>
  <c r="A281" i="40" s="1"/>
  <c r="A282" i="40" s="1"/>
  <c r="A283" i="40" s="1"/>
  <c r="A284" i="40" s="1"/>
  <c r="A285" i="40" s="1"/>
  <c r="A286" i="40" s="1"/>
  <c r="A287" i="40" s="1"/>
  <c r="A288" i="40" s="1"/>
  <c r="A289" i="40" s="1"/>
  <c r="A290" i="40" s="1"/>
  <c r="A291" i="40" s="1"/>
  <c r="A292" i="40" s="1"/>
  <c r="M254" i="40"/>
  <c r="I254" i="40"/>
  <c r="K253" i="40"/>
  <c r="J253" i="40"/>
  <c r="K252" i="40"/>
  <c r="J252" i="40"/>
  <c r="K251" i="40"/>
  <c r="J251" i="40"/>
  <c r="K250" i="40"/>
  <c r="J250" i="40"/>
  <c r="K249" i="40"/>
  <c r="J249" i="40"/>
  <c r="K248" i="40"/>
  <c r="J248" i="40"/>
  <c r="K247" i="40"/>
  <c r="J247" i="40"/>
  <c r="K246" i="40"/>
  <c r="J246" i="40"/>
  <c r="K245" i="40"/>
  <c r="J245" i="40"/>
  <c r="K244" i="40"/>
  <c r="J244" i="40"/>
  <c r="K243" i="40"/>
  <c r="J243" i="40"/>
  <c r="K242" i="40"/>
  <c r="J242" i="40"/>
  <c r="K241" i="40"/>
  <c r="J241" i="40"/>
  <c r="K240" i="40"/>
  <c r="J240" i="40"/>
  <c r="K239" i="40"/>
  <c r="J239" i="40"/>
  <c r="K238" i="40"/>
  <c r="J238" i="40"/>
  <c r="K237" i="40"/>
  <c r="J237" i="40"/>
  <c r="K236" i="40"/>
  <c r="J236" i="40"/>
  <c r="K235" i="40"/>
  <c r="J235" i="40"/>
  <c r="K234" i="40"/>
  <c r="J234" i="40"/>
  <c r="K233" i="40"/>
  <c r="J233" i="40"/>
  <c r="K227" i="40"/>
  <c r="J227" i="40"/>
  <c r="N225" i="40"/>
  <c r="K222" i="40"/>
  <c r="J222" i="40"/>
  <c r="K221" i="40"/>
  <c r="J221" i="40"/>
  <c r="A216" i="40"/>
  <c r="A217" i="40" s="1"/>
  <c r="A218" i="40" s="1"/>
  <c r="A219" i="40" s="1"/>
  <c r="A220" i="40" s="1"/>
  <c r="A221" i="40" s="1"/>
  <c r="A222" i="40" s="1"/>
  <c r="A223" i="40" s="1"/>
  <c r="A224" i="40" s="1"/>
  <c r="A225" i="40" s="1"/>
  <c r="A226" i="40" s="1"/>
  <c r="A227" i="40" s="1"/>
  <c r="A228" i="40" s="1"/>
  <c r="A229" i="40" s="1"/>
  <c r="A230" i="40" s="1"/>
  <c r="A231" i="40" s="1"/>
  <c r="A232" i="40" s="1"/>
  <c r="A233" i="40" s="1"/>
  <c r="A234" i="40" s="1"/>
  <c r="A235" i="40" s="1"/>
  <c r="M196" i="40"/>
  <c r="L196" i="40"/>
  <c r="I196" i="40"/>
  <c r="K195" i="40"/>
  <c r="J195" i="40"/>
  <c r="K194" i="40"/>
  <c r="J194" i="40"/>
  <c r="K193" i="40"/>
  <c r="J193" i="40"/>
  <c r="K192" i="40"/>
  <c r="J192" i="40"/>
  <c r="K191" i="40"/>
  <c r="J191" i="40"/>
  <c r="K190" i="40"/>
  <c r="J190" i="40"/>
  <c r="K189" i="40"/>
  <c r="J189" i="40"/>
  <c r="K188" i="40"/>
  <c r="J188" i="40"/>
  <c r="K187" i="40"/>
  <c r="J187" i="40"/>
  <c r="K186" i="40"/>
  <c r="J186" i="40"/>
  <c r="K185" i="40"/>
  <c r="J185" i="40"/>
  <c r="K184" i="40"/>
  <c r="J184" i="40"/>
  <c r="K183" i="40"/>
  <c r="J183" i="40"/>
  <c r="K182" i="40"/>
  <c r="J182" i="40"/>
  <c r="K181" i="40"/>
  <c r="J181" i="40"/>
  <c r="K180" i="40"/>
  <c r="J180" i="40"/>
  <c r="K179" i="40"/>
  <c r="J179" i="40"/>
  <c r="K178" i="40"/>
  <c r="J178" i="40"/>
  <c r="A172" i="40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A195" i="40" s="1"/>
  <c r="M151" i="40"/>
  <c r="I151" i="40"/>
  <c r="I297" i="40" s="1"/>
  <c r="K150" i="40"/>
  <c r="J150" i="40"/>
  <c r="K149" i="40"/>
  <c r="J149" i="40"/>
  <c r="K148" i="40"/>
  <c r="J148" i="40"/>
  <c r="K147" i="40"/>
  <c r="J147" i="40"/>
  <c r="K146" i="40"/>
  <c r="J146" i="40"/>
  <c r="K145" i="40"/>
  <c r="J145" i="40"/>
  <c r="K144" i="40"/>
  <c r="J144" i="40"/>
  <c r="K143" i="40"/>
  <c r="J143" i="40"/>
  <c r="K142" i="40"/>
  <c r="J142" i="40"/>
  <c r="K141" i="40"/>
  <c r="J141" i="40"/>
  <c r="K140" i="40"/>
  <c r="J140" i="40"/>
  <c r="K139" i="40"/>
  <c r="J139" i="40"/>
  <c r="K138" i="40"/>
  <c r="J138" i="40"/>
  <c r="K137" i="40"/>
  <c r="J137" i="40"/>
  <c r="K136" i="40"/>
  <c r="J136" i="40"/>
  <c r="K135" i="40"/>
  <c r="J135" i="40"/>
  <c r="K127" i="40"/>
  <c r="J127" i="40"/>
  <c r="K123" i="40"/>
  <c r="J123" i="40"/>
  <c r="A120" i="40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K119" i="40"/>
  <c r="J119" i="40"/>
  <c r="M101" i="40"/>
  <c r="L101" i="40"/>
  <c r="K93" i="40"/>
  <c r="J93" i="40"/>
  <c r="K92" i="40"/>
  <c r="J92" i="40"/>
  <c r="K91" i="40"/>
  <c r="J91" i="40"/>
  <c r="K90" i="40"/>
  <c r="J90" i="40"/>
  <c r="K89" i="40"/>
  <c r="J89" i="40"/>
  <c r="K88" i="40"/>
  <c r="J88" i="40"/>
  <c r="K87" i="40"/>
  <c r="J87" i="40"/>
  <c r="K86" i="40"/>
  <c r="J86" i="40"/>
  <c r="K85" i="40"/>
  <c r="J85" i="40"/>
  <c r="K84" i="40"/>
  <c r="J84" i="40"/>
  <c r="K83" i="40"/>
  <c r="J83" i="40"/>
  <c r="K82" i="40"/>
  <c r="J82" i="40"/>
  <c r="K80" i="40"/>
  <c r="J80" i="40"/>
  <c r="K79" i="40"/>
  <c r="J79" i="40"/>
  <c r="K78" i="40"/>
  <c r="J78" i="40"/>
  <c r="K77" i="40"/>
  <c r="J77" i="40"/>
  <c r="K76" i="40"/>
  <c r="J76" i="40"/>
  <c r="K75" i="40"/>
  <c r="J75" i="40"/>
  <c r="K74" i="40"/>
  <c r="J74" i="40"/>
  <c r="K73" i="40"/>
  <c r="J73" i="40"/>
  <c r="K72" i="40"/>
  <c r="J72" i="40"/>
  <c r="K71" i="40"/>
  <c r="J71" i="40"/>
  <c r="K70" i="40"/>
  <c r="J70" i="40"/>
  <c r="K69" i="40"/>
  <c r="J69" i="40"/>
  <c r="K68" i="40"/>
  <c r="J68" i="40"/>
  <c r="K67" i="40"/>
  <c r="J67" i="40"/>
  <c r="K66" i="40"/>
  <c r="J66" i="40"/>
  <c r="N65" i="40"/>
  <c r="K64" i="40"/>
  <c r="J64" i="40"/>
  <c r="K63" i="40"/>
  <c r="J63" i="40"/>
  <c r="N62" i="40"/>
  <c r="K61" i="40"/>
  <c r="J61" i="40"/>
  <c r="N60" i="40"/>
  <c r="K59" i="40"/>
  <c r="J59" i="40"/>
  <c r="K58" i="40"/>
  <c r="J58" i="40"/>
  <c r="K57" i="40"/>
  <c r="J57" i="40"/>
  <c r="K56" i="40"/>
  <c r="J56" i="40"/>
  <c r="K55" i="40"/>
  <c r="J55" i="40"/>
  <c r="K54" i="40"/>
  <c r="J54" i="40"/>
  <c r="K53" i="40"/>
  <c r="J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K35" i="40"/>
  <c r="J35" i="40"/>
  <c r="N34" i="40"/>
  <c r="K33" i="40"/>
  <c r="J33" i="40"/>
  <c r="K32" i="40"/>
  <c r="J32" i="40"/>
  <c r="N31" i="40"/>
  <c r="K30" i="40"/>
  <c r="J30" i="40"/>
  <c r="K29" i="40"/>
  <c r="J29" i="40"/>
  <c r="K28" i="40"/>
  <c r="J28" i="40"/>
  <c r="K27" i="40"/>
  <c r="J27" i="40"/>
  <c r="K26" i="40"/>
  <c r="J26" i="40"/>
  <c r="N25" i="40"/>
  <c r="N24" i="40"/>
  <c r="K23" i="40"/>
  <c r="J23" i="40"/>
  <c r="K22" i="40"/>
  <c r="J22" i="40"/>
  <c r="N21" i="40"/>
  <c r="N20" i="40"/>
  <c r="N19" i="40"/>
  <c r="N18" i="40"/>
  <c r="N17" i="40"/>
  <c r="K16" i="40"/>
  <c r="J16" i="40"/>
  <c r="N15" i="40"/>
  <c r="N14" i="40"/>
  <c r="K13" i="40"/>
  <c r="J13" i="40"/>
  <c r="N12" i="40"/>
  <c r="A12" i="40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K11" i="40"/>
  <c r="J11" i="40"/>
  <c r="N227" i="40" l="1"/>
  <c r="N234" i="40"/>
  <c r="A295" i="40"/>
  <c r="K101" i="40"/>
  <c r="J101" i="40"/>
  <c r="N149" i="40"/>
  <c r="N249" i="40"/>
  <c r="N238" i="40"/>
  <c r="N246" i="40"/>
  <c r="N222" i="40"/>
  <c r="N245" i="40"/>
  <c r="N66" i="40"/>
  <c r="N68" i="40"/>
  <c r="N70" i="40"/>
  <c r="N72" i="40"/>
  <c r="N74" i="40"/>
  <c r="N76" i="40"/>
  <c r="N78" i="40"/>
  <c r="N80" i="40"/>
  <c r="N83" i="40"/>
  <c r="N84" i="40"/>
  <c r="N86" i="40"/>
  <c r="N178" i="40"/>
  <c r="N180" i="40"/>
  <c r="N13" i="40"/>
  <c r="N32" i="40"/>
  <c r="N55" i="40"/>
  <c r="N135" i="40"/>
  <c r="N237" i="40"/>
  <c r="N239" i="40"/>
  <c r="N241" i="40"/>
  <c r="N247" i="40"/>
  <c r="N252" i="40"/>
  <c r="N53" i="40"/>
  <c r="N57" i="40"/>
  <c r="N127" i="40"/>
  <c r="N148" i="40"/>
  <c r="N253" i="40"/>
  <c r="N16" i="40"/>
  <c r="N59" i="40"/>
  <c r="N236" i="40"/>
  <c r="N244" i="40"/>
  <c r="N64" i="40"/>
  <c r="N150" i="40"/>
  <c r="N182" i="40"/>
  <c r="N184" i="40"/>
  <c r="N186" i="40"/>
  <c r="N188" i="40"/>
  <c r="N190" i="40"/>
  <c r="N192" i="40"/>
  <c r="N194" i="40"/>
  <c r="N233" i="40"/>
  <c r="N235" i="40"/>
  <c r="N243" i="40"/>
  <c r="N248" i="40"/>
  <c r="N250" i="40"/>
  <c r="K293" i="40"/>
  <c r="K196" i="40"/>
  <c r="N23" i="40"/>
  <c r="N28" i="40"/>
  <c r="N35" i="40"/>
  <c r="N137" i="40"/>
  <c r="N139" i="40"/>
  <c r="N141" i="40"/>
  <c r="N143" i="40"/>
  <c r="N145" i="40"/>
  <c r="N147" i="40"/>
  <c r="N179" i="40"/>
  <c r="N181" i="40"/>
  <c r="N183" i="40"/>
  <c r="N185" i="40"/>
  <c r="N187" i="40"/>
  <c r="N189" i="40"/>
  <c r="N191" i="40"/>
  <c r="N240" i="40"/>
  <c r="N242" i="40"/>
  <c r="N251" i="40"/>
  <c r="N280" i="40"/>
  <c r="N282" i="40"/>
  <c r="N284" i="40"/>
  <c r="N286" i="40"/>
  <c r="N288" i="40"/>
  <c r="N290" i="40"/>
  <c r="N292" i="40"/>
  <c r="N67" i="40"/>
  <c r="N71" i="40"/>
  <c r="N75" i="40"/>
  <c r="N79" i="40"/>
  <c r="N82" i="40"/>
  <c r="N85" i="40"/>
  <c r="N87" i="40"/>
  <c r="N91" i="40"/>
  <c r="N22" i="40"/>
  <c r="N29" i="40"/>
  <c r="N33" i="40"/>
  <c r="N54" i="40"/>
  <c r="N56" i="40"/>
  <c r="N58" i="40"/>
  <c r="N63" i="40"/>
  <c r="N136" i="40"/>
  <c r="N138" i="40"/>
  <c r="N140" i="40"/>
  <c r="N142" i="40"/>
  <c r="N144" i="40"/>
  <c r="N146" i="40"/>
  <c r="N193" i="40"/>
  <c r="N195" i="40"/>
  <c r="N281" i="40"/>
  <c r="N283" i="40"/>
  <c r="N285" i="40"/>
  <c r="N287" i="40"/>
  <c r="N289" i="40"/>
  <c r="N291" i="40"/>
  <c r="N69" i="40"/>
  <c r="N73" i="40"/>
  <c r="N77" i="40"/>
  <c r="N89" i="40"/>
  <c r="N93" i="40"/>
  <c r="K254" i="40"/>
  <c r="N88" i="40"/>
  <c r="N90" i="40"/>
  <c r="N92" i="40"/>
  <c r="N27" i="40"/>
  <c r="N119" i="40"/>
  <c r="J151" i="40"/>
  <c r="N26" i="40"/>
  <c r="N30" i="40"/>
  <c r="N61" i="40"/>
  <c r="K151" i="40"/>
  <c r="N123" i="40"/>
  <c r="J196" i="40"/>
  <c r="J293" i="40"/>
  <c r="N11" i="40"/>
  <c r="N221" i="40"/>
  <c r="J254" i="40"/>
  <c r="J193" i="39"/>
  <c r="K193" i="39"/>
  <c r="N151" i="40" l="1"/>
  <c r="N254" i="40"/>
  <c r="N293" i="40"/>
  <c r="N196" i="40"/>
  <c r="N193" i="39"/>
  <c r="M293" i="39"/>
  <c r="L293" i="39"/>
  <c r="I293" i="39"/>
  <c r="K292" i="39"/>
  <c r="J292" i="39"/>
  <c r="K291" i="39"/>
  <c r="J291" i="39"/>
  <c r="N291" i="39" s="1"/>
  <c r="K290" i="39"/>
  <c r="J290" i="39"/>
  <c r="K289" i="39"/>
  <c r="J289" i="39"/>
  <c r="N289" i="39" s="1"/>
  <c r="K288" i="39"/>
  <c r="J288" i="39"/>
  <c r="K287" i="39"/>
  <c r="J287" i="39"/>
  <c r="N287" i="39" s="1"/>
  <c r="K286" i="39"/>
  <c r="J286" i="39"/>
  <c r="K285" i="39"/>
  <c r="J285" i="39"/>
  <c r="N285" i="39" s="1"/>
  <c r="K284" i="39"/>
  <c r="J284" i="39"/>
  <c r="K283" i="39"/>
  <c r="J283" i="39"/>
  <c r="N283" i="39" s="1"/>
  <c r="K282" i="39"/>
  <c r="J282" i="39"/>
  <c r="K281" i="39"/>
  <c r="J281" i="39"/>
  <c r="N281" i="39" s="1"/>
  <c r="K280" i="39"/>
  <c r="J280" i="39"/>
  <c r="N275" i="39"/>
  <c r="A271" i="39"/>
  <c r="A272" i="39" s="1"/>
  <c r="A273" i="39" s="1"/>
  <c r="A274" i="39" s="1"/>
  <c r="A275" i="39" s="1"/>
  <c r="A276" i="39" s="1"/>
  <c r="A277" i="39" s="1"/>
  <c r="A278" i="39" s="1"/>
  <c r="A279" i="39" s="1"/>
  <c r="A280" i="39" s="1"/>
  <c r="A281" i="39" s="1"/>
  <c r="A282" i="39" s="1"/>
  <c r="A283" i="39" s="1"/>
  <c r="A284" i="39" s="1"/>
  <c r="A285" i="39" s="1"/>
  <c r="A286" i="39" s="1"/>
  <c r="A287" i="39" s="1"/>
  <c r="A288" i="39" s="1"/>
  <c r="A289" i="39" s="1"/>
  <c r="A290" i="39" s="1"/>
  <c r="A291" i="39" s="1"/>
  <c r="A292" i="39" s="1"/>
  <c r="M254" i="39"/>
  <c r="I254" i="39"/>
  <c r="K253" i="39"/>
  <c r="J253" i="39"/>
  <c r="K252" i="39"/>
  <c r="J252" i="39"/>
  <c r="K251" i="39"/>
  <c r="J251" i="39"/>
  <c r="K250" i="39"/>
  <c r="J250" i="39"/>
  <c r="K249" i="39"/>
  <c r="J249" i="39"/>
  <c r="K248" i="39"/>
  <c r="J248" i="39"/>
  <c r="K247" i="39"/>
  <c r="J247" i="39"/>
  <c r="K246" i="39"/>
  <c r="J246" i="39"/>
  <c r="K245" i="39"/>
  <c r="J245" i="39"/>
  <c r="K244" i="39"/>
  <c r="J244" i="39"/>
  <c r="K243" i="39"/>
  <c r="J243" i="39"/>
  <c r="K242" i="39"/>
  <c r="J242" i="39"/>
  <c r="K241" i="39"/>
  <c r="J241" i="39"/>
  <c r="K240" i="39"/>
  <c r="J240" i="39"/>
  <c r="K239" i="39"/>
  <c r="J239" i="39"/>
  <c r="K238" i="39"/>
  <c r="J238" i="39"/>
  <c r="K237" i="39"/>
  <c r="J237" i="39"/>
  <c r="K236" i="39"/>
  <c r="J236" i="39"/>
  <c r="K235" i="39"/>
  <c r="J235" i="39"/>
  <c r="K234" i="39"/>
  <c r="J234" i="39"/>
  <c r="K233" i="39"/>
  <c r="J233" i="39"/>
  <c r="K232" i="39"/>
  <c r="J232" i="39"/>
  <c r="K226" i="39"/>
  <c r="J226" i="39"/>
  <c r="N224" i="39"/>
  <c r="K221" i="39"/>
  <c r="J221" i="39"/>
  <c r="K220" i="39"/>
  <c r="J220" i="39"/>
  <c r="A215" i="39"/>
  <c r="A216" i="39" s="1"/>
  <c r="A217" i="39" s="1"/>
  <c r="A218" i="39" s="1"/>
  <c r="A219" i="39" s="1"/>
  <c r="A220" i="39" s="1"/>
  <c r="A221" i="39" s="1"/>
  <c r="A222" i="39" s="1"/>
  <c r="A223" i="39" s="1"/>
  <c r="A224" i="39" s="1"/>
  <c r="A225" i="39" s="1"/>
  <c r="A226" i="39" s="1"/>
  <c r="A227" i="39" s="1"/>
  <c r="A228" i="39" s="1"/>
  <c r="A229" i="39" s="1"/>
  <c r="A230" i="39" s="1"/>
  <c r="A231" i="39" s="1"/>
  <c r="A232" i="39" s="1"/>
  <c r="A233" i="39" s="1"/>
  <c r="A234" i="39" s="1"/>
  <c r="A235" i="39" s="1"/>
  <c r="A236" i="39" s="1"/>
  <c r="A237" i="39" s="1"/>
  <c r="A238" i="39" s="1"/>
  <c r="A239" i="39" s="1"/>
  <c r="A240" i="39" s="1"/>
  <c r="A241" i="39" s="1"/>
  <c r="A242" i="39" s="1"/>
  <c r="A243" i="39" s="1"/>
  <c r="A244" i="39" s="1"/>
  <c r="A245" i="39" s="1"/>
  <c r="A246" i="39" s="1"/>
  <c r="A247" i="39" s="1"/>
  <c r="A248" i="39" s="1"/>
  <c r="A249" i="39" s="1"/>
  <c r="A250" i="39" s="1"/>
  <c r="A251" i="39" s="1"/>
  <c r="A252" i="39" s="1"/>
  <c r="A253" i="39" s="1"/>
  <c r="M195" i="39"/>
  <c r="L195" i="39"/>
  <c r="I195" i="39"/>
  <c r="K194" i="39"/>
  <c r="J194" i="39"/>
  <c r="K192" i="39"/>
  <c r="J192" i="39"/>
  <c r="K191" i="39"/>
  <c r="J191" i="39"/>
  <c r="K190" i="39"/>
  <c r="J190" i="39"/>
  <c r="K189" i="39"/>
  <c r="J189" i="39"/>
  <c r="K188" i="39"/>
  <c r="J188" i="39"/>
  <c r="K187" i="39"/>
  <c r="J187" i="39"/>
  <c r="K186" i="39"/>
  <c r="J186" i="39"/>
  <c r="K185" i="39"/>
  <c r="J185" i="39"/>
  <c r="K184" i="39"/>
  <c r="J184" i="39"/>
  <c r="K183" i="39"/>
  <c r="J183" i="39"/>
  <c r="K182" i="39"/>
  <c r="J182" i="39"/>
  <c r="K181" i="39"/>
  <c r="J181" i="39"/>
  <c r="K180" i="39"/>
  <c r="J180" i="39"/>
  <c r="K179" i="39"/>
  <c r="J179" i="39"/>
  <c r="K178" i="39"/>
  <c r="J178" i="39"/>
  <c r="K177" i="39"/>
  <c r="J177" i="39"/>
  <c r="A171" i="39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M150" i="39"/>
  <c r="I150" i="39"/>
  <c r="K149" i="39"/>
  <c r="J149" i="39"/>
  <c r="K148" i="39"/>
  <c r="J148" i="39"/>
  <c r="K147" i="39"/>
  <c r="J147" i="39"/>
  <c r="K146" i="39"/>
  <c r="J146" i="39"/>
  <c r="K145" i="39"/>
  <c r="J145" i="39"/>
  <c r="K144" i="39"/>
  <c r="J144" i="39"/>
  <c r="K143" i="39"/>
  <c r="J143" i="39"/>
  <c r="K142" i="39"/>
  <c r="J142" i="39"/>
  <c r="K141" i="39"/>
  <c r="J141" i="39"/>
  <c r="K140" i="39"/>
  <c r="J140" i="39"/>
  <c r="K139" i="39"/>
  <c r="J139" i="39"/>
  <c r="K138" i="39"/>
  <c r="J138" i="39"/>
  <c r="K137" i="39"/>
  <c r="J137" i="39"/>
  <c r="K136" i="39"/>
  <c r="J136" i="39"/>
  <c r="K135" i="39"/>
  <c r="J135" i="39"/>
  <c r="K134" i="39"/>
  <c r="J134" i="39"/>
  <c r="K126" i="39"/>
  <c r="J126" i="39"/>
  <c r="N126" i="39" s="1"/>
  <c r="K123" i="39"/>
  <c r="J123" i="39"/>
  <c r="A120" i="39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K119" i="39"/>
  <c r="J119" i="39"/>
  <c r="M101" i="39"/>
  <c r="L101" i="39"/>
  <c r="K96" i="39"/>
  <c r="J96" i="39"/>
  <c r="K95" i="39"/>
  <c r="J95" i="39"/>
  <c r="K94" i="39"/>
  <c r="J94" i="39"/>
  <c r="K93" i="39"/>
  <c r="J93" i="39"/>
  <c r="K92" i="39"/>
  <c r="J92" i="39"/>
  <c r="K91" i="39"/>
  <c r="J91" i="39"/>
  <c r="K90" i="39"/>
  <c r="J90" i="39"/>
  <c r="K89" i="39"/>
  <c r="J89" i="39"/>
  <c r="K88" i="39"/>
  <c r="J88" i="39"/>
  <c r="K87" i="39"/>
  <c r="J87" i="39"/>
  <c r="K86" i="39"/>
  <c r="J86" i="39"/>
  <c r="K85" i="39"/>
  <c r="J85" i="39"/>
  <c r="K84" i="39"/>
  <c r="J84" i="39"/>
  <c r="K83" i="39"/>
  <c r="J83" i="39"/>
  <c r="K82" i="39"/>
  <c r="J82" i="39"/>
  <c r="K81" i="39"/>
  <c r="J81" i="39"/>
  <c r="K80" i="39"/>
  <c r="J80" i="39"/>
  <c r="K79" i="39"/>
  <c r="J79" i="39"/>
  <c r="K78" i="39"/>
  <c r="J78" i="39"/>
  <c r="K77" i="39"/>
  <c r="J77" i="39"/>
  <c r="K76" i="39"/>
  <c r="J76" i="39"/>
  <c r="K75" i="39"/>
  <c r="J75" i="39"/>
  <c r="K74" i="39"/>
  <c r="J74" i="39"/>
  <c r="K73" i="39"/>
  <c r="J73" i="39"/>
  <c r="K72" i="39"/>
  <c r="J72" i="39"/>
  <c r="K71" i="39"/>
  <c r="J71" i="39"/>
  <c r="K70" i="39"/>
  <c r="J70" i="39"/>
  <c r="K69" i="39"/>
  <c r="J69" i="39"/>
  <c r="K68" i="39"/>
  <c r="J68" i="39"/>
  <c r="N67" i="39"/>
  <c r="K66" i="39"/>
  <c r="J66" i="39"/>
  <c r="K65" i="39"/>
  <c r="J65" i="39"/>
  <c r="K64" i="39"/>
  <c r="J64" i="39"/>
  <c r="N63" i="39"/>
  <c r="K62" i="39"/>
  <c r="J62" i="39"/>
  <c r="N61" i="39"/>
  <c r="K59" i="39"/>
  <c r="J59" i="39"/>
  <c r="K58" i="39"/>
  <c r="J58" i="39"/>
  <c r="K57" i="39"/>
  <c r="J57" i="39"/>
  <c r="K56" i="39"/>
  <c r="J56" i="39"/>
  <c r="K55" i="39"/>
  <c r="J55" i="39"/>
  <c r="K54" i="39"/>
  <c r="J54" i="39"/>
  <c r="K53" i="39"/>
  <c r="J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K35" i="39"/>
  <c r="J35" i="39"/>
  <c r="N34" i="39"/>
  <c r="K33" i="39"/>
  <c r="J33" i="39"/>
  <c r="K32" i="39"/>
  <c r="J32" i="39"/>
  <c r="N31" i="39"/>
  <c r="K30" i="39"/>
  <c r="J30" i="39"/>
  <c r="K29" i="39"/>
  <c r="J29" i="39"/>
  <c r="K28" i="39"/>
  <c r="J28" i="39"/>
  <c r="K27" i="39"/>
  <c r="J27" i="39"/>
  <c r="K26" i="39"/>
  <c r="J26" i="39"/>
  <c r="N25" i="39"/>
  <c r="N24" i="39"/>
  <c r="K23" i="39"/>
  <c r="J23" i="39"/>
  <c r="K22" i="39"/>
  <c r="J22" i="39"/>
  <c r="N21" i="39"/>
  <c r="N20" i="39"/>
  <c r="N19" i="39"/>
  <c r="N18" i="39"/>
  <c r="N17" i="39"/>
  <c r="K16" i="39"/>
  <c r="J16" i="39"/>
  <c r="N15" i="39"/>
  <c r="N14" i="39"/>
  <c r="K13" i="39"/>
  <c r="J13" i="39"/>
  <c r="N12" i="39"/>
  <c r="A12" i="39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K11" i="39"/>
  <c r="J11" i="39"/>
  <c r="N297" i="40" l="1"/>
  <c r="K101" i="39"/>
  <c r="J101" i="39"/>
  <c r="N64" i="39"/>
  <c r="N221" i="39"/>
  <c r="N135" i="39"/>
  <c r="N137" i="39"/>
  <c r="N139" i="39"/>
  <c r="N141" i="39"/>
  <c r="N143" i="39"/>
  <c r="N145" i="39"/>
  <c r="N147" i="39"/>
  <c r="N149" i="39"/>
  <c r="N57" i="39"/>
  <c r="N69" i="39"/>
  <c r="N73" i="39"/>
  <c r="N77" i="39"/>
  <c r="N81" i="39"/>
  <c r="N85" i="39"/>
  <c r="N89" i="39"/>
  <c r="N93" i="39"/>
  <c r="K293" i="39"/>
  <c r="N66" i="39"/>
  <c r="N65" i="39"/>
  <c r="N282" i="39"/>
  <c r="N284" i="39"/>
  <c r="N286" i="39"/>
  <c r="N288" i="39"/>
  <c r="N290" i="39"/>
  <c r="N292" i="39"/>
  <c r="N233" i="39"/>
  <c r="N235" i="39"/>
  <c r="N237" i="39"/>
  <c r="N239" i="39"/>
  <c r="N241" i="39"/>
  <c r="N243" i="39"/>
  <c r="N245" i="39"/>
  <c r="N247" i="39"/>
  <c r="N249" i="39"/>
  <c r="N251" i="39"/>
  <c r="N253" i="39"/>
  <c r="N56" i="39"/>
  <c r="N58" i="39"/>
  <c r="N134" i="39"/>
  <c r="N136" i="39"/>
  <c r="N138" i="39"/>
  <c r="N140" i="39"/>
  <c r="N142" i="39"/>
  <c r="N144" i="39"/>
  <c r="N146" i="39"/>
  <c r="N148" i="39"/>
  <c r="N55" i="39"/>
  <c r="N59" i="39"/>
  <c r="N68" i="39"/>
  <c r="N70" i="39"/>
  <c r="N72" i="39"/>
  <c r="N74" i="39"/>
  <c r="N76" i="39"/>
  <c r="N78" i="39"/>
  <c r="N80" i="39"/>
  <c r="N82" i="39"/>
  <c r="N84" i="39"/>
  <c r="N86" i="39"/>
  <c r="N88" i="39"/>
  <c r="N90" i="39"/>
  <c r="N92" i="39"/>
  <c r="N94" i="39"/>
  <c r="N96" i="39"/>
  <c r="N232" i="39"/>
  <c r="N234" i="39"/>
  <c r="N236" i="39"/>
  <c r="N238" i="39"/>
  <c r="N240" i="39"/>
  <c r="N242" i="39"/>
  <c r="N244" i="39"/>
  <c r="N246" i="39"/>
  <c r="N248" i="39"/>
  <c r="N250" i="39"/>
  <c r="N252" i="39"/>
  <c r="N16" i="39"/>
  <c r="N28" i="39"/>
  <c r="N32" i="39"/>
  <c r="N35" i="39"/>
  <c r="N53" i="39"/>
  <c r="N177" i="39"/>
  <c r="N179" i="39"/>
  <c r="N181" i="39"/>
  <c r="N183" i="39"/>
  <c r="N185" i="39"/>
  <c r="N187" i="39"/>
  <c r="N189" i="39"/>
  <c r="N191" i="39"/>
  <c r="N194" i="39"/>
  <c r="N226" i="39"/>
  <c r="K195" i="39"/>
  <c r="N22" i="39"/>
  <c r="N27" i="39"/>
  <c r="N29" i="39"/>
  <c r="N33" i="39"/>
  <c r="N54" i="39"/>
  <c r="N62" i="39"/>
  <c r="N123" i="39"/>
  <c r="N178" i="39"/>
  <c r="N180" i="39"/>
  <c r="N182" i="39"/>
  <c r="N184" i="39"/>
  <c r="N186" i="39"/>
  <c r="N188" i="39"/>
  <c r="N190" i="39"/>
  <c r="N192" i="39"/>
  <c r="A295" i="39"/>
  <c r="N13" i="39"/>
  <c r="N11" i="39"/>
  <c r="J150" i="39"/>
  <c r="N119" i="39"/>
  <c r="N23" i="39"/>
  <c r="I297" i="39"/>
  <c r="J254" i="39"/>
  <c r="N26" i="39"/>
  <c r="N30" i="39"/>
  <c r="N71" i="39"/>
  <c r="N75" i="39"/>
  <c r="N79" i="39"/>
  <c r="N83" i="39"/>
  <c r="N87" i="39"/>
  <c r="N91" i="39"/>
  <c r="N95" i="39"/>
  <c r="K150" i="39"/>
  <c r="J195" i="39"/>
  <c r="K254" i="39"/>
  <c r="N280" i="39"/>
  <c r="J293" i="39"/>
  <c r="N220" i="39"/>
  <c r="J22" i="37"/>
  <c r="K22" i="37"/>
  <c r="N22" i="37"/>
  <c r="N101" i="39" l="1"/>
  <c r="N293" i="39"/>
  <c r="N150" i="39"/>
  <c r="N254" i="39"/>
  <c r="N195" i="39"/>
  <c r="I290" i="37"/>
  <c r="J289" i="37"/>
  <c r="K289" i="37"/>
  <c r="A289" i="37"/>
  <c r="I97" i="37"/>
  <c r="I147" i="37"/>
  <c r="N12" i="37"/>
  <c r="M290" i="37"/>
  <c r="L290" i="37"/>
  <c r="K288" i="37"/>
  <c r="J288" i="37"/>
  <c r="K287" i="37"/>
  <c r="J287" i="37"/>
  <c r="K286" i="37"/>
  <c r="J286" i="37"/>
  <c r="K285" i="37"/>
  <c r="J285" i="37"/>
  <c r="K284" i="37"/>
  <c r="J284" i="37"/>
  <c r="K283" i="37"/>
  <c r="J283" i="37"/>
  <c r="K282" i="37"/>
  <c r="J282" i="37"/>
  <c r="K281" i="37"/>
  <c r="J281" i="37"/>
  <c r="K280" i="37"/>
  <c r="J280" i="37"/>
  <c r="K279" i="37"/>
  <c r="J279" i="37"/>
  <c r="K278" i="37"/>
  <c r="J278" i="37"/>
  <c r="K277" i="37"/>
  <c r="J277" i="37"/>
  <c r="N272" i="37"/>
  <c r="A268" i="37"/>
  <c r="A269" i="37" s="1"/>
  <c r="A270" i="37" s="1"/>
  <c r="A271" i="37" s="1"/>
  <c r="A272" i="37" s="1"/>
  <c r="A273" i="37" s="1"/>
  <c r="A274" i="37" s="1"/>
  <c r="A275" i="37" s="1"/>
  <c r="A276" i="37" s="1"/>
  <c r="A277" i="37" s="1"/>
  <c r="A278" i="37" s="1"/>
  <c r="A279" i="37" s="1"/>
  <c r="A280" i="37" s="1"/>
  <c r="A281" i="37" s="1"/>
  <c r="A282" i="37" s="1"/>
  <c r="A283" i="37" s="1"/>
  <c r="A284" i="37" s="1"/>
  <c r="A285" i="37" s="1"/>
  <c r="A286" i="37" s="1"/>
  <c r="A287" i="37" s="1"/>
  <c r="A288" i="37" s="1"/>
  <c r="M251" i="37"/>
  <c r="I251" i="37"/>
  <c r="K250" i="37"/>
  <c r="J250" i="37"/>
  <c r="K249" i="37"/>
  <c r="J249" i="37"/>
  <c r="K248" i="37"/>
  <c r="J248" i="37"/>
  <c r="K247" i="37"/>
  <c r="J247" i="37"/>
  <c r="K246" i="37"/>
  <c r="J246" i="37"/>
  <c r="K245" i="37"/>
  <c r="J245" i="37"/>
  <c r="K244" i="37"/>
  <c r="J244" i="37"/>
  <c r="K243" i="37"/>
  <c r="J243" i="37"/>
  <c r="K242" i="37"/>
  <c r="J242" i="37"/>
  <c r="K241" i="37"/>
  <c r="J241" i="37"/>
  <c r="K240" i="37"/>
  <c r="J240" i="37"/>
  <c r="K239" i="37"/>
  <c r="J239" i="37"/>
  <c r="K238" i="37"/>
  <c r="J238" i="37"/>
  <c r="K237" i="37"/>
  <c r="J237" i="37"/>
  <c r="K236" i="37"/>
  <c r="J236" i="37"/>
  <c r="K235" i="37"/>
  <c r="J235" i="37"/>
  <c r="K234" i="37"/>
  <c r="J234" i="37"/>
  <c r="K233" i="37"/>
  <c r="J233" i="37"/>
  <c r="K232" i="37"/>
  <c r="J232" i="37"/>
  <c r="K231" i="37"/>
  <c r="J231" i="37"/>
  <c r="K230" i="37"/>
  <c r="J230" i="37"/>
  <c r="K229" i="37"/>
  <c r="J229" i="37"/>
  <c r="K223" i="37"/>
  <c r="J223" i="37"/>
  <c r="N221" i="37"/>
  <c r="K218" i="37"/>
  <c r="J218" i="37"/>
  <c r="K217" i="37"/>
  <c r="J217" i="37"/>
  <c r="A212" i="37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231" i="37" s="1"/>
  <c r="A232" i="37" s="1"/>
  <c r="A233" i="37" s="1"/>
  <c r="A234" i="37" s="1"/>
  <c r="A235" i="37" s="1"/>
  <c r="A236" i="37" s="1"/>
  <c r="A237" i="37" s="1"/>
  <c r="A238" i="37" s="1"/>
  <c r="A239" i="37" s="1"/>
  <c r="A240" i="37" s="1"/>
  <c r="A241" i="37" s="1"/>
  <c r="A242" i="37" s="1"/>
  <c r="A243" i="37" s="1"/>
  <c r="A244" i="37" s="1"/>
  <c r="A245" i="37" s="1"/>
  <c r="A246" i="37" s="1"/>
  <c r="A247" i="37" s="1"/>
  <c r="A248" i="37" s="1"/>
  <c r="A249" i="37" s="1"/>
  <c r="A250" i="37" s="1"/>
  <c r="M192" i="37"/>
  <c r="L192" i="37"/>
  <c r="I192" i="37"/>
  <c r="K191" i="37"/>
  <c r="J191" i="37"/>
  <c r="K190" i="37"/>
  <c r="J190" i="37"/>
  <c r="K189" i="37"/>
  <c r="J189" i="37"/>
  <c r="K188" i="37"/>
  <c r="J188" i="37"/>
  <c r="K187" i="37"/>
  <c r="J187" i="37"/>
  <c r="K186" i="37"/>
  <c r="J186" i="37"/>
  <c r="K185" i="37"/>
  <c r="J185" i="37"/>
  <c r="K184" i="37"/>
  <c r="J184" i="37"/>
  <c r="K183" i="37"/>
  <c r="J183" i="37"/>
  <c r="K182" i="37"/>
  <c r="J182" i="37"/>
  <c r="K181" i="37"/>
  <c r="J181" i="37"/>
  <c r="K180" i="37"/>
  <c r="J180" i="37"/>
  <c r="K179" i="37"/>
  <c r="J179" i="37"/>
  <c r="K178" i="37"/>
  <c r="J178" i="37"/>
  <c r="K177" i="37"/>
  <c r="J177" i="37"/>
  <c r="K176" i="37"/>
  <c r="J176" i="37"/>
  <c r="K175" i="37"/>
  <c r="J175" i="37"/>
  <c r="K174" i="37"/>
  <c r="J174" i="37"/>
  <c r="A168" i="37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M147" i="37"/>
  <c r="K146" i="37"/>
  <c r="J146" i="37"/>
  <c r="K145" i="37"/>
  <c r="J145" i="37"/>
  <c r="K144" i="37"/>
  <c r="J144" i="37"/>
  <c r="K143" i="37"/>
  <c r="J143" i="37"/>
  <c r="K142" i="37"/>
  <c r="J142" i="37"/>
  <c r="K141" i="37"/>
  <c r="J141" i="37"/>
  <c r="K140" i="37"/>
  <c r="J140" i="37"/>
  <c r="K139" i="37"/>
  <c r="J139" i="37"/>
  <c r="K138" i="37"/>
  <c r="J138" i="37"/>
  <c r="K137" i="37"/>
  <c r="J137" i="37"/>
  <c r="K136" i="37"/>
  <c r="J136" i="37"/>
  <c r="K135" i="37"/>
  <c r="J135" i="37"/>
  <c r="K134" i="37"/>
  <c r="J134" i="37"/>
  <c r="K133" i="37"/>
  <c r="J133" i="37"/>
  <c r="K132" i="37"/>
  <c r="J132" i="37"/>
  <c r="K131" i="37"/>
  <c r="J131" i="37"/>
  <c r="K123" i="37"/>
  <c r="J123" i="37"/>
  <c r="K119" i="37"/>
  <c r="J119" i="37"/>
  <c r="A116" i="37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K115" i="37"/>
  <c r="J115" i="37"/>
  <c r="M97" i="37"/>
  <c r="L97" i="37"/>
  <c r="K96" i="37"/>
  <c r="J96" i="37"/>
  <c r="K95" i="37"/>
  <c r="J95" i="37"/>
  <c r="K94" i="37"/>
  <c r="J94" i="37"/>
  <c r="K93" i="37"/>
  <c r="J93" i="37"/>
  <c r="K92" i="37"/>
  <c r="J92" i="37"/>
  <c r="K91" i="37"/>
  <c r="J91" i="37"/>
  <c r="K90" i="37"/>
  <c r="J90" i="37"/>
  <c r="K89" i="37"/>
  <c r="J89" i="37"/>
  <c r="K88" i="37"/>
  <c r="J88" i="37"/>
  <c r="K87" i="37"/>
  <c r="J87" i="37"/>
  <c r="K86" i="37"/>
  <c r="J86" i="37"/>
  <c r="K85" i="37"/>
  <c r="J85" i="37"/>
  <c r="K84" i="37"/>
  <c r="J84" i="37"/>
  <c r="K83" i="37"/>
  <c r="J83" i="37"/>
  <c r="K82" i="37"/>
  <c r="J82" i="37"/>
  <c r="K81" i="37"/>
  <c r="J81" i="37"/>
  <c r="K80" i="37"/>
  <c r="J80" i="37"/>
  <c r="K79" i="37"/>
  <c r="J79" i="37"/>
  <c r="K78" i="37"/>
  <c r="J78" i="37"/>
  <c r="K77" i="37"/>
  <c r="J77" i="37"/>
  <c r="K76" i="37"/>
  <c r="J76" i="37"/>
  <c r="K75" i="37"/>
  <c r="J75" i="37"/>
  <c r="K74" i="37"/>
  <c r="J74" i="37"/>
  <c r="K73" i="37"/>
  <c r="J73" i="37"/>
  <c r="K72" i="37"/>
  <c r="J72" i="37"/>
  <c r="K71" i="37"/>
  <c r="J71" i="37"/>
  <c r="K70" i="37"/>
  <c r="J70" i="37"/>
  <c r="K69" i="37"/>
  <c r="J69" i="37"/>
  <c r="K68" i="37"/>
  <c r="J68" i="37"/>
  <c r="N67" i="37"/>
  <c r="K66" i="37"/>
  <c r="J66" i="37"/>
  <c r="K65" i="37"/>
  <c r="J65" i="37"/>
  <c r="K64" i="37"/>
  <c r="J64" i="37"/>
  <c r="N63" i="37"/>
  <c r="K62" i="37"/>
  <c r="J62" i="37"/>
  <c r="N61" i="37"/>
  <c r="K60" i="37"/>
  <c r="J60" i="37"/>
  <c r="K59" i="37"/>
  <c r="J59" i="37"/>
  <c r="K58" i="37"/>
  <c r="J58" i="37"/>
  <c r="K57" i="37"/>
  <c r="J57" i="37"/>
  <c r="K56" i="37"/>
  <c r="J56" i="37"/>
  <c r="K55" i="37"/>
  <c r="J55" i="37"/>
  <c r="K54" i="37"/>
  <c r="J54" i="37"/>
  <c r="K53" i="37"/>
  <c r="J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K35" i="37"/>
  <c r="J35" i="37"/>
  <c r="N34" i="37"/>
  <c r="K33" i="37"/>
  <c r="J33" i="37"/>
  <c r="K32" i="37"/>
  <c r="J32" i="37"/>
  <c r="N31" i="37"/>
  <c r="K30" i="37"/>
  <c r="J30" i="37"/>
  <c r="K29" i="37"/>
  <c r="J29" i="37"/>
  <c r="K28" i="37"/>
  <c r="J28" i="37"/>
  <c r="K27" i="37"/>
  <c r="J27" i="37"/>
  <c r="K26" i="37"/>
  <c r="J26" i="37"/>
  <c r="N25" i="37"/>
  <c r="N24" i="37"/>
  <c r="K23" i="37"/>
  <c r="J23" i="37"/>
  <c r="N21" i="37"/>
  <c r="N20" i="37"/>
  <c r="N19" i="37"/>
  <c r="N18" i="37"/>
  <c r="N17" i="37"/>
  <c r="K16" i="37"/>
  <c r="J16" i="37"/>
  <c r="N15" i="37"/>
  <c r="N14" i="37"/>
  <c r="K13" i="37"/>
  <c r="J13" i="37"/>
  <c r="A12" i="37"/>
  <c r="A13" i="37" s="1"/>
  <c r="A14" i="37" s="1"/>
  <c r="A15" i="37" s="1"/>
  <c r="A16" i="37" s="1"/>
  <c r="A17" i="37" s="1"/>
  <c r="K11" i="37"/>
  <c r="J11" i="37"/>
  <c r="N297" i="39" l="1"/>
  <c r="K290" i="37"/>
  <c r="A18" i="37"/>
  <c r="A19" i="37" s="1"/>
  <c r="A20" i="37" s="1"/>
  <c r="A21" i="37" s="1"/>
  <c r="J290" i="37"/>
  <c r="N289" i="37"/>
  <c r="N68" i="37"/>
  <c r="N72" i="37"/>
  <c r="N76" i="37"/>
  <c r="N80" i="37"/>
  <c r="N84" i="37"/>
  <c r="N88" i="37"/>
  <c r="N92" i="37"/>
  <c r="N96" i="37"/>
  <c r="N175" i="37"/>
  <c r="N177" i="37"/>
  <c r="N179" i="37"/>
  <c r="N181" i="37"/>
  <c r="N183" i="37"/>
  <c r="N185" i="37"/>
  <c r="N187" i="37"/>
  <c r="N189" i="37"/>
  <c r="N191" i="37"/>
  <c r="N218" i="37"/>
  <c r="N115" i="37"/>
  <c r="N56" i="37"/>
  <c r="N174" i="37"/>
  <c r="N176" i="37"/>
  <c r="N178" i="37"/>
  <c r="N180" i="37"/>
  <c r="N182" i="37"/>
  <c r="N184" i="37"/>
  <c r="N186" i="37"/>
  <c r="N188" i="37"/>
  <c r="N190" i="37"/>
  <c r="N58" i="37"/>
  <c r="N60" i="37"/>
  <c r="N11" i="37"/>
  <c r="N33" i="37"/>
  <c r="N119" i="37"/>
  <c r="N223" i="37"/>
  <c r="N278" i="37"/>
  <c r="N280" i="37"/>
  <c r="N282" i="37"/>
  <c r="N284" i="37"/>
  <c r="N286" i="37"/>
  <c r="N288" i="37"/>
  <c r="N23" i="37"/>
  <c r="N28" i="37"/>
  <c r="N35" i="37"/>
  <c r="N53" i="37"/>
  <c r="N55" i="37"/>
  <c r="N65" i="37"/>
  <c r="N57" i="37"/>
  <c r="N59" i="37"/>
  <c r="N16" i="37"/>
  <c r="N27" i="37"/>
  <c r="N29" i="37"/>
  <c r="N54" i="37"/>
  <c r="N62" i="37"/>
  <c r="N64" i="37"/>
  <c r="N66" i="37"/>
  <c r="N69" i="37"/>
  <c r="N71" i="37"/>
  <c r="N73" i="37"/>
  <c r="N75" i="37"/>
  <c r="N77" i="37"/>
  <c r="N79" i="37"/>
  <c r="N81" i="37"/>
  <c r="N83" i="37"/>
  <c r="N85" i="37"/>
  <c r="N87" i="37"/>
  <c r="N89" i="37"/>
  <c r="N91" i="37"/>
  <c r="N93" i="37"/>
  <c r="N95" i="37"/>
  <c r="N123" i="37"/>
  <c r="N131" i="37"/>
  <c r="N133" i="37"/>
  <c r="N135" i="37"/>
  <c r="N137" i="37"/>
  <c r="N139" i="37"/>
  <c r="N141" i="37"/>
  <c r="N143" i="37"/>
  <c r="N145" i="37"/>
  <c r="K192" i="37"/>
  <c r="N229" i="37"/>
  <c r="N231" i="37"/>
  <c r="N233" i="37"/>
  <c r="N235" i="37"/>
  <c r="N237" i="37"/>
  <c r="N239" i="37"/>
  <c r="N241" i="37"/>
  <c r="N243" i="37"/>
  <c r="N245" i="37"/>
  <c r="N247" i="37"/>
  <c r="N249" i="37"/>
  <c r="N277" i="37"/>
  <c r="N279" i="37"/>
  <c r="N281" i="37"/>
  <c r="N283" i="37"/>
  <c r="N285" i="37"/>
  <c r="N287" i="37"/>
  <c r="N26" i="37"/>
  <c r="N30" i="37"/>
  <c r="N132" i="37"/>
  <c r="N134" i="37"/>
  <c r="N136" i="37"/>
  <c r="N138" i="37"/>
  <c r="N140" i="37"/>
  <c r="N142" i="37"/>
  <c r="N144" i="37"/>
  <c r="N146" i="37"/>
  <c r="N230" i="37"/>
  <c r="N232" i="37"/>
  <c r="N234" i="37"/>
  <c r="N236" i="37"/>
  <c r="N238" i="37"/>
  <c r="N240" i="37"/>
  <c r="N242" i="37"/>
  <c r="N244" i="37"/>
  <c r="N246" i="37"/>
  <c r="N248" i="37"/>
  <c r="N250" i="37"/>
  <c r="K97" i="37"/>
  <c r="K147" i="37"/>
  <c r="N13" i="37"/>
  <c r="J251" i="37"/>
  <c r="J97" i="37"/>
  <c r="N32" i="37"/>
  <c r="N70" i="37"/>
  <c r="N74" i="37"/>
  <c r="N78" i="37"/>
  <c r="N82" i="37"/>
  <c r="N86" i="37"/>
  <c r="N90" i="37"/>
  <c r="N94" i="37"/>
  <c r="I294" i="37"/>
  <c r="J147" i="37"/>
  <c r="J192" i="37"/>
  <c r="K251" i="37"/>
  <c r="N217" i="37"/>
  <c r="N286" i="35"/>
  <c r="A22" i="37" l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292" i="37" s="1"/>
  <c r="N290" i="37"/>
  <c r="N97" i="37"/>
  <c r="N192" i="37"/>
  <c r="N147" i="37"/>
  <c r="N251" i="37"/>
  <c r="A114" i="35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N294" i="37" l="1"/>
  <c r="M282" i="35"/>
  <c r="L282" i="35"/>
  <c r="I282" i="35"/>
  <c r="K281" i="35"/>
  <c r="J281" i="35"/>
  <c r="K280" i="35"/>
  <c r="J280" i="35"/>
  <c r="K279" i="35"/>
  <c r="J279" i="35"/>
  <c r="K278" i="35"/>
  <c r="J278" i="35"/>
  <c r="K277" i="35"/>
  <c r="J277" i="35"/>
  <c r="K276" i="35"/>
  <c r="J276" i="35"/>
  <c r="K275" i="35"/>
  <c r="J275" i="35"/>
  <c r="K274" i="35"/>
  <c r="J274" i="35"/>
  <c r="K273" i="35"/>
  <c r="J273" i="35"/>
  <c r="K272" i="35"/>
  <c r="J272" i="35"/>
  <c r="K271" i="35"/>
  <c r="J271" i="35"/>
  <c r="K270" i="35"/>
  <c r="J270" i="35"/>
  <c r="N265" i="35"/>
  <c r="A261" i="35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M244" i="35"/>
  <c r="I244" i="35"/>
  <c r="K243" i="35"/>
  <c r="J243" i="35"/>
  <c r="K242" i="35"/>
  <c r="J242" i="35"/>
  <c r="K241" i="35"/>
  <c r="J241" i="35"/>
  <c r="K240" i="35"/>
  <c r="J240" i="35"/>
  <c r="K239" i="35"/>
  <c r="J239" i="35"/>
  <c r="K238" i="35"/>
  <c r="J238" i="35"/>
  <c r="K237" i="35"/>
  <c r="J237" i="35"/>
  <c r="K236" i="35"/>
  <c r="J236" i="35"/>
  <c r="K235" i="35"/>
  <c r="J235" i="35"/>
  <c r="K234" i="35"/>
  <c r="J234" i="35"/>
  <c r="K233" i="35"/>
  <c r="J233" i="35"/>
  <c r="K232" i="35"/>
  <c r="J232" i="35"/>
  <c r="K231" i="35"/>
  <c r="J231" i="35"/>
  <c r="K230" i="35"/>
  <c r="J230" i="35"/>
  <c r="K229" i="35"/>
  <c r="J229" i="35"/>
  <c r="K228" i="35"/>
  <c r="J228" i="35"/>
  <c r="K227" i="35"/>
  <c r="J227" i="35"/>
  <c r="K226" i="35"/>
  <c r="J226" i="35"/>
  <c r="K225" i="35"/>
  <c r="J225" i="35"/>
  <c r="K224" i="35"/>
  <c r="J224" i="35"/>
  <c r="K223" i="35"/>
  <c r="J223" i="35"/>
  <c r="K222" i="35"/>
  <c r="J222" i="35"/>
  <c r="K216" i="35"/>
  <c r="J216" i="35"/>
  <c r="N214" i="35"/>
  <c r="K211" i="35"/>
  <c r="J211" i="35"/>
  <c r="K210" i="35"/>
  <c r="J210" i="35"/>
  <c r="A205" i="35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M185" i="35"/>
  <c r="L185" i="35"/>
  <c r="I185" i="35"/>
  <c r="K184" i="35"/>
  <c r="J184" i="35"/>
  <c r="K183" i="35"/>
  <c r="J183" i="35"/>
  <c r="K182" i="35"/>
  <c r="J182" i="35"/>
  <c r="K181" i="35"/>
  <c r="J181" i="35"/>
  <c r="K180" i="35"/>
  <c r="J180" i="35"/>
  <c r="K179" i="35"/>
  <c r="J179" i="35"/>
  <c r="K178" i="35"/>
  <c r="J178" i="35"/>
  <c r="K177" i="35"/>
  <c r="J177" i="35"/>
  <c r="K176" i="35"/>
  <c r="J176" i="35"/>
  <c r="K175" i="35"/>
  <c r="J175" i="35"/>
  <c r="K174" i="35"/>
  <c r="J174" i="35"/>
  <c r="K173" i="35"/>
  <c r="J173" i="35"/>
  <c r="K172" i="35"/>
  <c r="J172" i="35"/>
  <c r="K171" i="35"/>
  <c r="J171" i="35"/>
  <c r="K170" i="35"/>
  <c r="J170" i="35"/>
  <c r="K169" i="35"/>
  <c r="J169" i="35"/>
  <c r="K168" i="35"/>
  <c r="J168" i="35"/>
  <c r="K167" i="35"/>
  <c r="J167" i="35"/>
  <c r="A161" i="35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M145" i="35"/>
  <c r="I145" i="35"/>
  <c r="K144" i="35"/>
  <c r="J144" i="35"/>
  <c r="K143" i="35"/>
  <c r="J143" i="35"/>
  <c r="K142" i="35"/>
  <c r="J142" i="35"/>
  <c r="K141" i="35"/>
  <c r="J141" i="35"/>
  <c r="K140" i="35"/>
  <c r="J140" i="35"/>
  <c r="K139" i="35"/>
  <c r="J139" i="35"/>
  <c r="K138" i="35"/>
  <c r="J138" i="35"/>
  <c r="K137" i="35"/>
  <c r="J137" i="35"/>
  <c r="K136" i="35"/>
  <c r="J136" i="35"/>
  <c r="K135" i="35"/>
  <c r="J135" i="35"/>
  <c r="K134" i="35"/>
  <c r="J134" i="35"/>
  <c r="K133" i="35"/>
  <c r="J133" i="35"/>
  <c r="K132" i="35"/>
  <c r="J132" i="35"/>
  <c r="K131" i="35"/>
  <c r="J131" i="35"/>
  <c r="K130" i="35"/>
  <c r="J130" i="35"/>
  <c r="K129" i="35"/>
  <c r="J129" i="35"/>
  <c r="K121" i="35"/>
  <c r="J121" i="35"/>
  <c r="K117" i="35"/>
  <c r="J117" i="35"/>
  <c r="K113" i="35"/>
  <c r="J113" i="35"/>
  <c r="M98" i="35"/>
  <c r="L98" i="35"/>
  <c r="I98" i="35"/>
  <c r="K97" i="35"/>
  <c r="J97" i="35"/>
  <c r="K96" i="35"/>
  <c r="J96" i="35"/>
  <c r="K95" i="35"/>
  <c r="J95" i="35"/>
  <c r="K94" i="35"/>
  <c r="J94" i="35"/>
  <c r="K93" i="35"/>
  <c r="J93" i="35"/>
  <c r="K92" i="35"/>
  <c r="J92" i="35"/>
  <c r="K91" i="35"/>
  <c r="J91" i="35"/>
  <c r="K90" i="35"/>
  <c r="J90" i="35"/>
  <c r="K89" i="35"/>
  <c r="J89" i="35"/>
  <c r="K88" i="35"/>
  <c r="J88" i="35"/>
  <c r="K87" i="35"/>
  <c r="J87" i="35"/>
  <c r="K86" i="35"/>
  <c r="J86" i="35"/>
  <c r="K85" i="35"/>
  <c r="J85" i="35"/>
  <c r="K84" i="35"/>
  <c r="J84" i="35"/>
  <c r="K83" i="35"/>
  <c r="J83" i="35"/>
  <c r="K82" i="35"/>
  <c r="J82" i="35"/>
  <c r="K81" i="35"/>
  <c r="J81" i="35"/>
  <c r="K80" i="35"/>
  <c r="J80" i="35"/>
  <c r="K79" i="35"/>
  <c r="J79" i="35"/>
  <c r="K78" i="35"/>
  <c r="J78" i="35"/>
  <c r="K77" i="35"/>
  <c r="J77" i="35"/>
  <c r="K76" i="35"/>
  <c r="J76" i="35"/>
  <c r="K75" i="35"/>
  <c r="J75" i="35"/>
  <c r="K74" i="35"/>
  <c r="J74" i="35"/>
  <c r="K73" i="35"/>
  <c r="J73" i="35"/>
  <c r="K72" i="35"/>
  <c r="J72" i="35"/>
  <c r="K71" i="35"/>
  <c r="J71" i="35"/>
  <c r="K70" i="35"/>
  <c r="J70" i="35"/>
  <c r="K69" i="35"/>
  <c r="J69" i="35"/>
  <c r="N68" i="35"/>
  <c r="K67" i="35"/>
  <c r="J67" i="35"/>
  <c r="K66" i="35"/>
  <c r="J66" i="35"/>
  <c r="K65" i="35"/>
  <c r="J65" i="35"/>
  <c r="N64" i="35"/>
  <c r="K63" i="35"/>
  <c r="J63" i="35"/>
  <c r="N62" i="35"/>
  <c r="K61" i="35"/>
  <c r="J61" i="35"/>
  <c r="K60" i="35"/>
  <c r="J60" i="35"/>
  <c r="K59" i="35"/>
  <c r="J59" i="35"/>
  <c r="K58" i="35"/>
  <c r="J58" i="35"/>
  <c r="K57" i="35"/>
  <c r="J57" i="35"/>
  <c r="K56" i="35"/>
  <c r="J56" i="35"/>
  <c r="K55" i="35"/>
  <c r="J55" i="35"/>
  <c r="K54" i="35"/>
  <c r="J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K35" i="35"/>
  <c r="J35" i="35"/>
  <c r="N34" i="35"/>
  <c r="K33" i="35"/>
  <c r="J33" i="35"/>
  <c r="K32" i="35"/>
  <c r="J32" i="35"/>
  <c r="N31" i="35"/>
  <c r="K30" i="35"/>
  <c r="J30" i="35"/>
  <c r="K29" i="35"/>
  <c r="J29" i="35"/>
  <c r="K28" i="35"/>
  <c r="J28" i="35"/>
  <c r="K27" i="35"/>
  <c r="J27" i="35"/>
  <c r="K26" i="35"/>
  <c r="J26" i="35"/>
  <c r="N25" i="35"/>
  <c r="N24" i="35"/>
  <c r="K23" i="35"/>
  <c r="J23" i="35"/>
  <c r="K22" i="35"/>
  <c r="J22" i="35"/>
  <c r="N21" i="35"/>
  <c r="N20" i="35"/>
  <c r="N19" i="35"/>
  <c r="N18" i="35"/>
  <c r="N17" i="35"/>
  <c r="K16" i="35"/>
  <c r="J16" i="35"/>
  <c r="N15" i="35"/>
  <c r="N14" i="35"/>
  <c r="K13" i="35"/>
  <c r="J13" i="35"/>
  <c r="A13" i="35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284" i="35" s="1"/>
  <c r="N12" i="35"/>
  <c r="A12" i="35"/>
  <c r="K11" i="35"/>
  <c r="J11" i="35"/>
  <c r="N135" i="35" l="1"/>
  <c r="N139" i="35"/>
  <c r="N22" i="35"/>
  <c r="N27" i="35"/>
  <c r="N29" i="35"/>
  <c r="N232" i="35"/>
  <c r="N28" i="35"/>
  <c r="N121" i="35"/>
  <c r="N134" i="35"/>
  <c r="N136" i="35"/>
  <c r="N138" i="35"/>
  <c r="N140" i="35"/>
  <c r="N144" i="35"/>
  <c r="N238" i="35"/>
  <c r="N240" i="35"/>
  <c r="N242" i="35"/>
  <c r="N270" i="35"/>
  <c r="N272" i="35"/>
  <c r="N274" i="35"/>
  <c r="N276" i="35"/>
  <c r="N278" i="35"/>
  <c r="N280" i="35"/>
  <c r="N73" i="35"/>
  <c r="N75" i="35"/>
  <c r="N77" i="35"/>
  <c r="N79" i="35"/>
  <c r="N81" i="35"/>
  <c r="N83" i="35"/>
  <c r="N85" i="35"/>
  <c r="N87" i="35"/>
  <c r="N89" i="35"/>
  <c r="N91" i="35"/>
  <c r="N93" i="35"/>
  <c r="N95" i="35"/>
  <c r="N97" i="35"/>
  <c r="N229" i="35"/>
  <c r="N233" i="35"/>
  <c r="N236" i="35"/>
  <c r="N132" i="35"/>
  <c r="N223" i="35"/>
  <c r="N227" i="35"/>
  <c r="N30" i="35"/>
  <c r="N35" i="35"/>
  <c r="N129" i="35"/>
  <c r="N141" i="35"/>
  <c r="N222" i="35"/>
  <c r="N224" i="35"/>
  <c r="N226" i="35"/>
  <c r="N228" i="35"/>
  <c r="N239" i="35"/>
  <c r="N11" i="35"/>
  <c r="N231" i="35"/>
  <c r="N13" i="35"/>
  <c r="N16" i="35"/>
  <c r="K145" i="35"/>
  <c r="N131" i="35"/>
  <c r="N133" i="35"/>
  <c r="N142" i="35"/>
  <c r="K185" i="35"/>
  <c r="N216" i="35"/>
  <c r="N230" i="35"/>
  <c r="N235" i="35"/>
  <c r="N237" i="35"/>
  <c r="N143" i="35"/>
  <c r="J244" i="35"/>
  <c r="N23" i="35"/>
  <c r="N26" i="35"/>
  <c r="N32" i="35"/>
  <c r="N55" i="35"/>
  <c r="N57" i="35"/>
  <c r="N59" i="35"/>
  <c r="N61" i="35"/>
  <c r="N66" i="35"/>
  <c r="N130" i="35"/>
  <c r="N137" i="35"/>
  <c r="N168" i="35"/>
  <c r="N170" i="35"/>
  <c r="N172" i="35"/>
  <c r="N174" i="35"/>
  <c r="N176" i="35"/>
  <c r="N178" i="35"/>
  <c r="N180" i="35"/>
  <c r="N182" i="35"/>
  <c r="N184" i="35"/>
  <c r="N225" i="35"/>
  <c r="N234" i="35"/>
  <c r="N271" i="35"/>
  <c r="N273" i="35"/>
  <c r="N275" i="35"/>
  <c r="N277" i="35"/>
  <c r="N279" i="35"/>
  <c r="N281" i="35"/>
  <c r="N63" i="35"/>
  <c r="N70" i="35"/>
  <c r="N33" i="35"/>
  <c r="N54" i="35"/>
  <c r="N56" i="35"/>
  <c r="N58" i="35"/>
  <c r="N60" i="35"/>
  <c r="N65" i="35"/>
  <c r="N67" i="35"/>
  <c r="N69" i="35"/>
  <c r="N71" i="35"/>
  <c r="N167" i="35"/>
  <c r="N169" i="35"/>
  <c r="N171" i="35"/>
  <c r="N173" i="35"/>
  <c r="N175" i="35"/>
  <c r="N177" i="35"/>
  <c r="N179" i="35"/>
  <c r="N181" i="35"/>
  <c r="N183" i="35"/>
  <c r="N241" i="35"/>
  <c r="N243" i="35"/>
  <c r="K282" i="35"/>
  <c r="J282" i="35"/>
  <c r="K244" i="35"/>
  <c r="J98" i="35"/>
  <c r="J185" i="35"/>
  <c r="N211" i="35"/>
  <c r="K98" i="35"/>
  <c r="N72" i="35"/>
  <c r="N74" i="35"/>
  <c r="N76" i="35"/>
  <c r="N78" i="35"/>
  <c r="N80" i="35"/>
  <c r="N82" i="35"/>
  <c r="N84" i="35"/>
  <c r="N86" i="35"/>
  <c r="N88" i="35"/>
  <c r="N90" i="35"/>
  <c r="N92" i="35"/>
  <c r="N94" i="35"/>
  <c r="N96" i="35"/>
  <c r="I286" i="35"/>
  <c r="N113" i="35"/>
  <c r="J145" i="35"/>
  <c r="N117" i="35"/>
  <c r="N210" i="35"/>
  <c r="A98" i="34"/>
  <c r="A46" i="34"/>
  <c r="A47" i="34"/>
  <c r="A48" i="34"/>
  <c r="A49" i="34"/>
  <c r="A50" i="34"/>
  <c r="A51" i="34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44" i="34"/>
  <c r="N46" i="34"/>
  <c r="N282" i="35" l="1"/>
  <c r="N98" i="35"/>
  <c r="N185" i="35"/>
  <c r="N244" i="35"/>
  <c r="N145" i="35"/>
  <c r="I99" i="34"/>
  <c r="J98" i="34"/>
  <c r="K98" i="34"/>
  <c r="N98" i="34" l="1"/>
  <c r="M209" i="34"/>
  <c r="L209" i="34"/>
  <c r="I209" i="34"/>
  <c r="K208" i="34"/>
  <c r="J208" i="34"/>
  <c r="N208" i="34" l="1"/>
  <c r="M320" i="34"/>
  <c r="L320" i="34"/>
  <c r="I320" i="34"/>
  <c r="K319" i="34"/>
  <c r="J319" i="34"/>
  <c r="K318" i="34"/>
  <c r="J318" i="34"/>
  <c r="K317" i="34"/>
  <c r="J317" i="34"/>
  <c r="K316" i="34"/>
  <c r="J316" i="34"/>
  <c r="K315" i="34"/>
  <c r="J315" i="34"/>
  <c r="K314" i="34"/>
  <c r="J314" i="34"/>
  <c r="K313" i="34"/>
  <c r="J313" i="34"/>
  <c r="K312" i="34"/>
  <c r="J312" i="34"/>
  <c r="K311" i="34"/>
  <c r="J311" i="34"/>
  <c r="K310" i="34"/>
  <c r="J310" i="34"/>
  <c r="K309" i="34"/>
  <c r="J309" i="34"/>
  <c r="K308" i="34"/>
  <c r="J308" i="34"/>
  <c r="N303" i="34"/>
  <c r="A299" i="34"/>
  <c r="A300" i="34" s="1"/>
  <c r="A301" i="34" s="1"/>
  <c r="A302" i="34" s="1"/>
  <c r="A303" i="34" s="1"/>
  <c r="A304" i="34" s="1"/>
  <c r="M268" i="34"/>
  <c r="I268" i="34"/>
  <c r="K267" i="34"/>
  <c r="J267" i="34"/>
  <c r="K266" i="34"/>
  <c r="J266" i="34"/>
  <c r="K265" i="34"/>
  <c r="J265" i="34"/>
  <c r="K264" i="34"/>
  <c r="J264" i="34"/>
  <c r="K263" i="34"/>
  <c r="J263" i="34"/>
  <c r="K262" i="34"/>
  <c r="J262" i="34"/>
  <c r="K261" i="34"/>
  <c r="J261" i="34"/>
  <c r="K260" i="34"/>
  <c r="J260" i="34"/>
  <c r="K259" i="34"/>
  <c r="J259" i="34"/>
  <c r="K258" i="34"/>
  <c r="J258" i="34"/>
  <c r="K257" i="34"/>
  <c r="J257" i="34"/>
  <c r="K256" i="34"/>
  <c r="J256" i="34"/>
  <c r="K255" i="34"/>
  <c r="J255" i="34"/>
  <c r="K254" i="34"/>
  <c r="J254" i="34"/>
  <c r="K253" i="34"/>
  <c r="J253" i="34"/>
  <c r="K252" i="34"/>
  <c r="J252" i="34"/>
  <c r="K251" i="34"/>
  <c r="J251" i="34"/>
  <c r="K250" i="34"/>
  <c r="J250" i="34"/>
  <c r="K249" i="34"/>
  <c r="J249" i="34"/>
  <c r="K248" i="34"/>
  <c r="J248" i="34"/>
  <c r="K247" i="34"/>
  <c r="J247" i="34"/>
  <c r="K246" i="34"/>
  <c r="J246" i="34"/>
  <c r="K240" i="34"/>
  <c r="J240" i="34"/>
  <c r="N238" i="34"/>
  <c r="K235" i="34"/>
  <c r="J235" i="34"/>
  <c r="K234" i="34"/>
  <c r="J234" i="34"/>
  <c r="A229" i="34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K207" i="34"/>
  <c r="J207" i="34"/>
  <c r="K206" i="34"/>
  <c r="J206" i="34"/>
  <c r="K205" i="34"/>
  <c r="J205" i="34"/>
  <c r="K204" i="34"/>
  <c r="J204" i="34"/>
  <c r="K203" i="34"/>
  <c r="J203" i="34"/>
  <c r="K202" i="34"/>
  <c r="J202" i="34"/>
  <c r="K201" i="34"/>
  <c r="J201" i="34"/>
  <c r="K200" i="34"/>
  <c r="J200" i="34"/>
  <c r="K199" i="34"/>
  <c r="J199" i="34"/>
  <c r="K198" i="34"/>
  <c r="J198" i="34"/>
  <c r="K197" i="34"/>
  <c r="J197" i="34"/>
  <c r="K196" i="34"/>
  <c r="J196" i="34"/>
  <c r="K195" i="34"/>
  <c r="J195" i="34"/>
  <c r="K194" i="34"/>
  <c r="J194" i="34"/>
  <c r="K193" i="34"/>
  <c r="J193" i="34"/>
  <c r="K192" i="34"/>
  <c r="J192" i="34"/>
  <c r="K191" i="34"/>
  <c r="J191" i="34"/>
  <c r="A185" i="34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M154" i="34"/>
  <c r="I154" i="34"/>
  <c r="K153" i="34"/>
  <c r="J153" i="34"/>
  <c r="K152" i="34"/>
  <c r="J152" i="34"/>
  <c r="K151" i="34"/>
  <c r="J151" i="34"/>
  <c r="K150" i="34"/>
  <c r="J150" i="34"/>
  <c r="K149" i="34"/>
  <c r="J149" i="34"/>
  <c r="K148" i="34"/>
  <c r="J148" i="34"/>
  <c r="K147" i="34"/>
  <c r="J147" i="34"/>
  <c r="K146" i="34"/>
  <c r="J146" i="34"/>
  <c r="K145" i="34"/>
  <c r="J145" i="34"/>
  <c r="K144" i="34"/>
  <c r="J144" i="34"/>
  <c r="K143" i="34"/>
  <c r="J143" i="34"/>
  <c r="K142" i="34"/>
  <c r="J142" i="34"/>
  <c r="K141" i="34"/>
  <c r="J141" i="34"/>
  <c r="K140" i="34"/>
  <c r="J140" i="34"/>
  <c r="K139" i="34"/>
  <c r="J139" i="34"/>
  <c r="K138" i="34"/>
  <c r="J138" i="34"/>
  <c r="K130" i="34"/>
  <c r="J130" i="34"/>
  <c r="K126" i="34"/>
  <c r="J126" i="34"/>
  <c r="A123" i="34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K122" i="34"/>
  <c r="J122" i="34"/>
  <c r="M99" i="34"/>
  <c r="L99" i="34"/>
  <c r="K97" i="34"/>
  <c r="J97" i="34"/>
  <c r="K96" i="34"/>
  <c r="J96" i="34"/>
  <c r="K95" i="34"/>
  <c r="J95" i="34"/>
  <c r="K94" i="34"/>
  <c r="J94" i="34"/>
  <c r="K93" i="34"/>
  <c r="J93" i="34"/>
  <c r="K92" i="34"/>
  <c r="J92" i="34"/>
  <c r="K91" i="34"/>
  <c r="J91" i="34"/>
  <c r="K90" i="34"/>
  <c r="J90" i="34"/>
  <c r="K89" i="34"/>
  <c r="J89" i="34"/>
  <c r="K88" i="34"/>
  <c r="J88" i="34"/>
  <c r="K87" i="34"/>
  <c r="J87" i="34"/>
  <c r="K86" i="34"/>
  <c r="J86" i="34"/>
  <c r="K85" i="34"/>
  <c r="J85" i="34"/>
  <c r="K84" i="34"/>
  <c r="J84" i="34"/>
  <c r="K83" i="34"/>
  <c r="J83" i="34"/>
  <c r="K82" i="34"/>
  <c r="J82" i="34"/>
  <c r="K81" i="34"/>
  <c r="J81" i="34"/>
  <c r="K80" i="34"/>
  <c r="J80" i="34"/>
  <c r="K79" i="34"/>
  <c r="J79" i="34"/>
  <c r="K78" i="34"/>
  <c r="J78" i="34"/>
  <c r="K77" i="34"/>
  <c r="J77" i="34"/>
  <c r="K76" i="34"/>
  <c r="J76" i="34"/>
  <c r="K75" i="34"/>
  <c r="J75" i="34"/>
  <c r="K74" i="34"/>
  <c r="J74" i="34"/>
  <c r="K73" i="34"/>
  <c r="J73" i="34"/>
  <c r="K72" i="34"/>
  <c r="J72" i="34"/>
  <c r="K71" i="34"/>
  <c r="J71" i="34"/>
  <c r="K70" i="34"/>
  <c r="J70" i="34"/>
  <c r="N69" i="34"/>
  <c r="K68" i="34"/>
  <c r="J68" i="34"/>
  <c r="K67" i="34"/>
  <c r="J67" i="34"/>
  <c r="K66" i="34"/>
  <c r="J66" i="34"/>
  <c r="N65" i="34"/>
  <c r="K64" i="34"/>
  <c r="J64" i="34"/>
  <c r="N63" i="34"/>
  <c r="K62" i="34"/>
  <c r="J62" i="34"/>
  <c r="K61" i="34"/>
  <c r="J61" i="34"/>
  <c r="K60" i="34"/>
  <c r="J60" i="34"/>
  <c r="K59" i="34"/>
  <c r="J59" i="34"/>
  <c r="K58" i="34"/>
  <c r="J58" i="34"/>
  <c r="K57" i="34"/>
  <c r="J57" i="34"/>
  <c r="K56" i="34"/>
  <c r="J56" i="34"/>
  <c r="K55" i="34"/>
  <c r="J55" i="34"/>
  <c r="N54" i="34"/>
  <c r="N53" i="34"/>
  <c r="N52" i="34"/>
  <c r="N51" i="34"/>
  <c r="N50" i="34"/>
  <c r="N49" i="34"/>
  <c r="N48" i="34"/>
  <c r="N47" i="34"/>
  <c r="N45" i="34"/>
  <c r="N44" i="34"/>
  <c r="N43" i="34"/>
  <c r="N42" i="34"/>
  <c r="N41" i="34"/>
  <c r="N40" i="34"/>
  <c r="N39" i="34"/>
  <c r="N38" i="34"/>
  <c r="N37" i="34"/>
  <c r="N36" i="34"/>
  <c r="K35" i="34"/>
  <c r="J35" i="34"/>
  <c r="N34" i="34"/>
  <c r="K33" i="34"/>
  <c r="J33" i="34"/>
  <c r="K32" i="34"/>
  <c r="J32" i="34"/>
  <c r="N31" i="34"/>
  <c r="K30" i="34"/>
  <c r="J30" i="34"/>
  <c r="K29" i="34"/>
  <c r="J29" i="34"/>
  <c r="K28" i="34"/>
  <c r="J28" i="34"/>
  <c r="K27" i="34"/>
  <c r="J27" i="34"/>
  <c r="K26" i="34"/>
  <c r="J26" i="34"/>
  <c r="N25" i="34"/>
  <c r="N24" i="34"/>
  <c r="K23" i="34"/>
  <c r="J23" i="34"/>
  <c r="K22" i="34"/>
  <c r="J22" i="34"/>
  <c r="N21" i="34"/>
  <c r="N20" i="34"/>
  <c r="N19" i="34"/>
  <c r="N18" i="34"/>
  <c r="N17" i="34"/>
  <c r="K16" i="34"/>
  <c r="J16" i="34"/>
  <c r="N15" i="34"/>
  <c r="N14" i="34"/>
  <c r="K13" i="34"/>
  <c r="J13" i="34"/>
  <c r="N12" i="34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5" i="34" s="1"/>
  <c r="K11" i="34"/>
  <c r="J11" i="34"/>
  <c r="N55" i="34" l="1"/>
  <c r="N59" i="34"/>
  <c r="N66" i="34"/>
  <c r="N68" i="34"/>
  <c r="I324" i="34"/>
  <c r="N35" i="34"/>
  <c r="J99" i="34"/>
  <c r="K99" i="34"/>
  <c r="N71" i="34"/>
  <c r="N73" i="34"/>
  <c r="N75" i="34"/>
  <c r="N77" i="34"/>
  <c r="N79" i="34"/>
  <c r="N81" i="34"/>
  <c r="N83" i="34"/>
  <c r="N85" i="34"/>
  <c r="N87" i="34"/>
  <c r="N126" i="34"/>
  <c r="N130" i="34"/>
  <c r="N234" i="34"/>
  <c r="N58" i="34"/>
  <c r="N11" i="34"/>
  <c r="N29" i="34"/>
  <c r="N32" i="34"/>
  <c r="N138" i="34"/>
  <c r="N140" i="34"/>
  <c r="N142" i="34"/>
  <c r="N144" i="34"/>
  <c r="N146" i="34"/>
  <c r="N148" i="34"/>
  <c r="N150" i="34"/>
  <c r="N152" i="34"/>
  <c r="K209" i="34"/>
  <c r="N240" i="34"/>
  <c r="N23" i="34"/>
  <c r="N26" i="34"/>
  <c r="N30" i="34"/>
  <c r="N192" i="34"/>
  <c r="N194" i="34"/>
  <c r="N196" i="34"/>
  <c r="N235" i="34"/>
  <c r="N62" i="34"/>
  <c r="N94" i="34"/>
  <c r="N96" i="34"/>
  <c r="N28" i="34"/>
  <c r="N22" i="34"/>
  <c r="N27" i="34"/>
  <c r="N89" i="34"/>
  <c r="N97" i="34"/>
  <c r="J209" i="34"/>
  <c r="N197" i="34"/>
  <c r="N199" i="34"/>
  <c r="N201" i="34"/>
  <c r="N203" i="34"/>
  <c r="N205" i="34"/>
  <c r="N207" i="34"/>
  <c r="K268" i="34"/>
  <c r="N57" i="34"/>
  <c r="N91" i="34"/>
  <c r="N93" i="34"/>
  <c r="N56" i="34"/>
  <c r="N61" i="34"/>
  <c r="N60" i="34"/>
  <c r="A305" i="34"/>
  <c r="A306" i="34" s="1"/>
  <c r="A307" i="34" s="1"/>
  <c r="A308" i="34" s="1"/>
  <c r="A309" i="34" s="1"/>
  <c r="A310" i="34" s="1"/>
  <c r="A311" i="34" s="1"/>
  <c r="A312" i="34" s="1"/>
  <c r="A313" i="34" s="1"/>
  <c r="A314" i="34" s="1"/>
  <c r="A315" i="34" s="1"/>
  <c r="A316" i="34" s="1"/>
  <c r="A317" i="34" s="1"/>
  <c r="A318" i="34" s="1"/>
  <c r="A319" i="34" s="1"/>
  <c r="N70" i="34"/>
  <c r="N74" i="34"/>
  <c r="N78" i="34"/>
  <c r="N82" i="34"/>
  <c r="N86" i="34"/>
  <c r="N95" i="34"/>
  <c r="N13" i="34"/>
  <c r="N16" i="34"/>
  <c r="N64" i="34"/>
  <c r="N90" i="34"/>
  <c r="N92" i="34"/>
  <c r="N122" i="34"/>
  <c r="N139" i="34"/>
  <c r="N141" i="34"/>
  <c r="N143" i="34"/>
  <c r="N145" i="34"/>
  <c r="N147" i="34"/>
  <c r="N149" i="34"/>
  <c r="N151" i="34"/>
  <c r="N153" i="34"/>
  <c r="N247" i="34"/>
  <c r="N249" i="34"/>
  <c r="N251" i="34"/>
  <c r="N253" i="34"/>
  <c r="N255" i="34"/>
  <c r="N257" i="34"/>
  <c r="N259" i="34"/>
  <c r="N261" i="34"/>
  <c r="N263" i="34"/>
  <c r="N265" i="34"/>
  <c r="N267" i="34"/>
  <c r="N308" i="34"/>
  <c r="N310" i="34"/>
  <c r="N312" i="34"/>
  <c r="N314" i="34"/>
  <c r="N316" i="34"/>
  <c r="N318" i="34"/>
  <c r="N72" i="34"/>
  <c r="N76" i="34"/>
  <c r="N80" i="34"/>
  <c r="N84" i="34"/>
  <c r="N88" i="34"/>
  <c r="J268" i="34"/>
  <c r="N33" i="34"/>
  <c r="N67" i="34"/>
  <c r="K154" i="34"/>
  <c r="N191" i="34"/>
  <c r="N193" i="34"/>
  <c r="N195" i="34"/>
  <c r="N198" i="34"/>
  <c r="N200" i="34"/>
  <c r="N202" i="34"/>
  <c r="N204" i="34"/>
  <c r="N206" i="34"/>
  <c r="K320" i="34"/>
  <c r="J154" i="34"/>
  <c r="J320" i="34"/>
  <c r="N246" i="34"/>
  <c r="N248" i="34"/>
  <c r="N250" i="34"/>
  <c r="N252" i="34"/>
  <c r="N254" i="34"/>
  <c r="N256" i="34"/>
  <c r="N258" i="34"/>
  <c r="N260" i="34"/>
  <c r="N262" i="34"/>
  <c r="N264" i="34"/>
  <c r="N266" i="34"/>
  <c r="N309" i="34"/>
  <c r="N311" i="34"/>
  <c r="N313" i="34"/>
  <c r="N315" i="34"/>
  <c r="N317" i="34"/>
  <c r="N319" i="34"/>
  <c r="A366" i="33"/>
  <c r="A343" i="33"/>
  <c r="A344" i="33"/>
  <c r="A345" i="33"/>
  <c r="A346" i="33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273" i="33"/>
  <c r="A274" i="33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A310" i="33" s="1"/>
  <c r="A207" i="33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145" i="33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" i="33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N99" i="34" l="1"/>
  <c r="N209" i="34"/>
  <c r="N154" i="34"/>
  <c r="N268" i="34"/>
  <c r="N320" i="34"/>
  <c r="I175" i="33"/>
  <c r="I230" i="33"/>
  <c r="J229" i="33"/>
  <c r="K229" i="33"/>
  <c r="J174" i="33"/>
  <c r="K174" i="33"/>
  <c r="N324" i="34" l="1"/>
  <c r="N229" i="33"/>
  <c r="N174" i="33"/>
  <c r="M364" i="33"/>
  <c r="L364" i="33"/>
  <c r="I364" i="33"/>
  <c r="K363" i="33"/>
  <c r="J363" i="33"/>
  <c r="N363" i="33" s="1"/>
  <c r="K362" i="33"/>
  <c r="J362" i="33"/>
  <c r="K361" i="33"/>
  <c r="J361" i="33"/>
  <c r="N361" i="33" s="1"/>
  <c r="K360" i="33"/>
  <c r="J360" i="33"/>
  <c r="K359" i="33"/>
  <c r="J359" i="33"/>
  <c r="N359" i="33" s="1"/>
  <c r="K358" i="33"/>
  <c r="J358" i="33"/>
  <c r="K357" i="33"/>
  <c r="J357" i="33"/>
  <c r="N357" i="33" s="1"/>
  <c r="K356" i="33"/>
  <c r="J356" i="33"/>
  <c r="K355" i="33"/>
  <c r="J355" i="33"/>
  <c r="N355" i="33" s="1"/>
  <c r="K354" i="33"/>
  <c r="J354" i="33"/>
  <c r="K353" i="33"/>
  <c r="J353" i="33"/>
  <c r="K352" i="33"/>
  <c r="J352" i="33"/>
  <c r="N346" i="33"/>
  <c r="A342" i="33"/>
  <c r="M311" i="33"/>
  <c r="I311" i="33"/>
  <c r="K310" i="33"/>
  <c r="J310" i="33"/>
  <c r="K309" i="33"/>
  <c r="J309" i="33"/>
  <c r="K308" i="33"/>
  <c r="J308" i="33"/>
  <c r="K307" i="33"/>
  <c r="J307" i="33"/>
  <c r="K306" i="33"/>
  <c r="J306" i="33"/>
  <c r="K305" i="33"/>
  <c r="J305" i="33"/>
  <c r="K304" i="33"/>
  <c r="J304" i="33"/>
  <c r="K303" i="33"/>
  <c r="J303" i="33"/>
  <c r="K302" i="33"/>
  <c r="J302" i="33"/>
  <c r="K301" i="33"/>
  <c r="J301" i="33"/>
  <c r="K300" i="33"/>
  <c r="J300" i="33"/>
  <c r="K299" i="33"/>
  <c r="J299" i="33"/>
  <c r="K298" i="33"/>
  <c r="J298" i="33"/>
  <c r="K297" i="33"/>
  <c r="J297" i="33"/>
  <c r="K296" i="33"/>
  <c r="J296" i="33"/>
  <c r="K295" i="33"/>
  <c r="J295" i="33"/>
  <c r="K294" i="33"/>
  <c r="J294" i="33"/>
  <c r="K293" i="33"/>
  <c r="J293" i="33"/>
  <c r="K292" i="33"/>
  <c r="J292" i="33"/>
  <c r="K291" i="33"/>
  <c r="J291" i="33"/>
  <c r="K290" i="33"/>
  <c r="J290" i="33"/>
  <c r="K289" i="33"/>
  <c r="J289" i="33"/>
  <c r="K283" i="33"/>
  <c r="J283" i="33"/>
  <c r="N281" i="33"/>
  <c r="K278" i="33"/>
  <c r="J278" i="33"/>
  <c r="K277" i="33"/>
  <c r="J277" i="33"/>
  <c r="A272" i="33"/>
  <c r="M230" i="33"/>
  <c r="K228" i="33"/>
  <c r="J228" i="33"/>
  <c r="K227" i="33"/>
  <c r="J227" i="33"/>
  <c r="K226" i="33"/>
  <c r="J226" i="33"/>
  <c r="K225" i="33"/>
  <c r="J225" i="33"/>
  <c r="K224" i="33"/>
  <c r="J224" i="33"/>
  <c r="K223" i="33"/>
  <c r="J223" i="33"/>
  <c r="K222" i="33"/>
  <c r="J222" i="33"/>
  <c r="K221" i="33"/>
  <c r="J221" i="33"/>
  <c r="K220" i="33"/>
  <c r="J220" i="33"/>
  <c r="K219" i="33"/>
  <c r="J219" i="33"/>
  <c r="K218" i="33"/>
  <c r="J218" i="33"/>
  <c r="K217" i="33"/>
  <c r="J217" i="33"/>
  <c r="K216" i="33"/>
  <c r="J216" i="33"/>
  <c r="K215" i="33"/>
  <c r="J215" i="33"/>
  <c r="K214" i="33"/>
  <c r="J214" i="33"/>
  <c r="K213" i="33"/>
  <c r="J213" i="33"/>
  <c r="K212" i="33"/>
  <c r="J212" i="33"/>
  <c r="J230" i="33" s="1"/>
  <c r="A206" i="33"/>
  <c r="M175" i="33"/>
  <c r="K173" i="33"/>
  <c r="J173" i="33"/>
  <c r="K172" i="33"/>
  <c r="J172" i="33"/>
  <c r="K171" i="33"/>
  <c r="J171" i="33"/>
  <c r="K170" i="33"/>
  <c r="J170" i="33"/>
  <c r="K169" i="33"/>
  <c r="J169" i="33"/>
  <c r="K168" i="33"/>
  <c r="J168" i="33"/>
  <c r="K167" i="33"/>
  <c r="J167" i="33"/>
  <c r="K166" i="33"/>
  <c r="J166" i="33"/>
  <c r="K165" i="33"/>
  <c r="J165" i="33"/>
  <c r="K164" i="33"/>
  <c r="J164" i="33"/>
  <c r="K163" i="33"/>
  <c r="J163" i="33"/>
  <c r="K162" i="33"/>
  <c r="J162" i="33"/>
  <c r="K161" i="33"/>
  <c r="J161" i="33"/>
  <c r="K160" i="33"/>
  <c r="J160" i="33"/>
  <c r="K159" i="33"/>
  <c r="J159" i="33"/>
  <c r="K151" i="33"/>
  <c r="J151" i="33"/>
  <c r="K147" i="33"/>
  <c r="J147" i="33"/>
  <c r="A144" i="33"/>
  <c r="K143" i="33"/>
  <c r="J143" i="33"/>
  <c r="M103" i="33"/>
  <c r="L103" i="33"/>
  <c r="I103" i="33"/>
  <c r="K102" i="33"/>
  <c r="J102" i="33"/>
  <c r="K101" i="33"/>
  <c r="J101" i="33"/>
  <c r="K100" i="33"/>
  <c r="J100" i="33"/>
  <c r="K99" i="33"/>
  <c r="J99" i="33"/>
  <c r="K98" i="33"/>
  <c r="J98" i="33"/>
  <c r="K97" i="33"/>
  <c r="J97" i="33"/>
  <c r="K96" i="33"/>
  <c r="J96" i="33"/>
  <c r="K95" i="33"/>
  <c r="J95" i="33"/>
  <c r="K94" i="33"/>
  <c r="J94" i="33"/>
  <c r="K93" i="33"/>
  <c r="J93" i="33"/>
  <c r="K92" i="33"/>
  <c r="J92" i="33"/>
  <c r="K91" i="33"/>
  <c r="J91" i="33"/>
  <c r="K90" i="33"/>
  <c r="J90" i="33"/>
  <c r="K89" i="33"/>
  <c r="J89" i="33"/>
  <c r="K88" i="33"/>
  <c r="J88" i="33"/>
  <c r="K87" i="33"/>
  <c r="J87" i="33"/>
  <c r="K86" i="33"/>
  <c r="J86" i="33"/>
  <c r="K85" i="33"/>
  <c r="J85" i="33"/>
  <c r="K84" i="33"/>
  <c r="J84" i="33"/>
  <c r="K83" i="33"/>
  <c r="J83" i="33"/>
  <c r="K82" i="33"/>
  <c r="J82" i="33"/>
  <c r="K81" i="33"/>
  <c r="J81" i="33"/>
  <c r="K80" i="33"/>
  <c r="J80" i="33"/>
  <c r="K79" i="33"/>
  <c r="J79" i="33"/>
  <c r="K78" i="33"/>
  <c r="J78" i="33"/>
  <c r="K77" i="33"/>
  <c r="J77" i="33"/>
  <c r="K76" i="33"/>
  <c r="J76" i="33"/>
  <c r="K75" i="33"/>
  <c r="J75" i="33"/>
  <c r="N74" i="33"/>
  <c r="K73" i="33"/>
  <c r="J73" i="33"/>
  <c r="K72" i="33"/>
  <c r="J72" i="33"/>
  <c r="K71" i="33"/>
  <c r="J71" i="33"/>
  <c r="N70" i="33"/>
  <c r="K69" i="33"/>
  <c r="J69" i="33"/>
  <c r="N68" i="33"/>
  <c r="K67" i="33"/>
  <c r="J67" i="33"/>
  <c r="K66" i="33"/>
  <c r="J66" i="33"/>
  <c r="K65" i="33"/>
  <c r="J65" i="33"/>
  <c r="K64" i="33"/>
  <c r="J64" i="33"/>
  <c r="N64" i="33" s="1"/>
  <c r="K63" i="33"/>
  <c r="J63" i="33"/>
  <c r="K62" i="33"/>
  <c r="J62" i="33"/>
  <c r="K61" i="33"/>
  <c r="J61" i="33"/>
  <c r="K60" i="33"/>
  <c r="J60" i="33"/>
  <c r="N60" i="33" s="1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K39" i="33"/>
  <c r="J39" i="33"/>
  <c r="N38" i="33"/>
  <c r="K37" i="33"/>
  <c r="J37" i="33"/>
  <c r="K36" i="33"/>
  <c r="J36" i="33"/>
  <c r="N35" i="33"/>
  <c r="K34" i="33"/>
  <c r="J34" i="33"/>
  <c r="K33" i="33"/>
  <c r="J33" i="33"/>
  <c r="N33" i="33" s="1"/>
  <c r="K32" i="33"/>
  <c r="J32" i="33"/>
  <c r="K31" i="33"/>
  <c r="J31" i="33"/>
  <c r="N31" i="33" s="1"/>
  <c r="K30" i="33"/>
  <c r="J30" i="33"/>
  <c r="N29" i="33"/>
  <c r="N28" i="33"/>
  <c r="K27" i="33"/>
  <c r="J27" i="33"/>
  <c r="K26" i="33"/>
  <c r="J26" i="33"/>
  <c r="N26" i="33" s="1"/>
  <c r="N25" i="33"/>
  <c r="N24" i="33"/>
  <c r="N23" i="33"/>
  <c r="N22" i="33"/>
  <c r="N21" i="33"/>
  <c r="K20" i="33"/>
  <c r="J20" i="33"/>
  <c r="N19" i="33"/>
  <c r="N18" i="33"/>
  <c r="K17" i="33"/>
  <c r="J17" i="33"/>
  <c r="N16" i="33"/>
  <c r="A16" i="33"/>
  <c r="K15" i="33"/>
  <c r="J15" i="33"/>
  <c r="J175" i="33" l="1"/>
  <c r="K230" i="33"/>
  <c r="K175" i="33"/>
  <c r="N162" i="33"/>
  <c r="N166" i="33"/>
  <c r="N291" i="33"/>
  <c r="N352" i="33"/>
  <c r="N354" i="33"/>
  <c r="N167" i="33"/>
  <c r="N214" i="33"/>
  <c r="N216" i="33"/>
  <c r="N218" i="33"/>
  <c r="N226" i="33"/>
  <c r="N225" i="33"/>
  <c r="N159" i="33"/>
  <c r="N170" i="33"/>
  <c r="N73" i="33"/>
  <c r="N67" i="33"/>
  <c r="N171" i="33"/>
  <c r="N173" i="33"/>
  <c r="N217" i="33"/>
  <c r="N300" i="33"/>
  <c r="N310" i="33"/>
  <c r="N307" i="33"/>
  <c r="N356" i="33"/>
  <c r="N299" i="33"/>
  <c r="N301" i="33"/>
  <c r="N292" i="33"/>
  <c r="N296" i="33"/>
  <c r="N298" i="33"/>
  <c r="N303" i="33"/>
  <c r="N290" i="33"/>
  <c r="N293" i="33"/>
  <c r="N295" i="33"/>
  <c r="N304" i="33"/>
  <c r="N306" i="33"/>
  <c r="N219" i="33"/>
  <c r="N221" i="33"/>
  <c r="N213" i="33"/>
  <c r="N222" i="33"/>
  <c r="N224" i="33"/>
  <c r="N227" i="33"/>
  <c r="N143" i="33"/>
  <c r="N168" i="33"/>
  <c r="N163" i="33"/>
  <c r="N165" i="33"/>
  <c r="N160" i="33"/>
  <c r="N72" i="33"/>
  <c r="N36" i="33"/>
  <c r="N61" i="33"/>
  <c r="N63" i="33"/>
  <c r="N71" i="33"/>
  <c r="N76" i="33"/>
  <c r="N78" i="33"/>
  <c r="N80" i="33"/>
  <c r="N82" i="33"/>
  <c r="N84" i="33"/>
  <c r="N86" i="33"/>
  <c r="N88" i="33"/>
  <c r="N90" i="33"/>
  <c r="N92" i="33"/>
  <c r="N94" i="33"/>
  <c r="N96" i="33"/>
  <c r="N98" i="33"/>
  <c r="N100" i="33"/>
  <c r="N102" i="33"/>
  <c r="N37" i="33"/>
  <c r="N62" i="33"/>
  <c r="N65" i="33"/>
  <c r="N147" i="33"/>
  <c r="N212" i="33"/>
  <c r="N215" i="33"/>
  <c r="N220" i="33"/>
  <c r="N223" i="33"/>
  <c r="N228" i="33"/>
  <c r="N289" i="33"/>
  <c r="N294" i="33"/>
  <c r="N297" i="33"/>
  <c r="N302" i="33"/>
  <c r="N305" i="33"/>
  <c r="N308" i="33"/>
  <c r="N353" i="33"/>
  <c r="N358" i="33"/>
  <c r="N27" i="33"/>
  <c r="N30" i="33"/>
  <c r="N32" i="33"/>
  <c r="N34" i="33"/>
  <c r="N39" i="33"/>
  <c r="N66" i="33"/>
  <c r="N75" i="33"/>
  <c r="N77" i="33"/>
  <c r="N79" i="33"/>
  <c r="N81" i="33"/>
  <c r="N83" i="33"/>
  <c r="N85" i="33"/>
  <c r="N87" i="33"/>
  <c r="N89" i="33"/>
  <c r="N91" i="33"/>
  <c r="N93" i="33"/>
  <c r="N95" i="33"/>
  <c r="N97" i="33"/>
  <c r="N99" i="33"/>
  <c r="N101" i="33"/>
  <c r="I368" i="33"/>
  <c r="N161" i="33"/>
  <c r="N164" i="33"/>
  <c r="N169" i="33"/>
  <c r="N172" i="33"/>
  <c r="N309" i="33"/>
  <c r="N360" i="33"/>
  <c r="N362" i="33"/>
  <c r="J311" i="33"/>
  <c r="J364" i="33"/>
  <c r="J103" i="33"/>
  <c r="K311" i="33"/>
  <c r="N283" i="33"/>
  <c r="K364" i="33"/>
  <c r="N15" i="33"/>
  <c r="N17" i="33"/>
  <c r="N20" i="33"/>
  <c r="N69" i="33"/>
  <c r="N151" i="33"/>
  <c r="N278" i="33"/>
  <c r="K103" i="33"/>
  <c r="N277" i="33"/>
  <c r="I382" i="32"/>
  <c r="N175" i="33" l="1"/>
  <c r="N103" i="33"/>
  <c r="N230" i="33"/>
  <c r="N364" i="33"/>
  <c r="N311" i="33"/>
  <c r="N360" i="32"/>
  <c r="N368" i="33" l="1"/>
  <c r="M378" i="32"/>
  <c r="L378" i="32"/>
  <c r="I378" i="32"/>
  <c r="K377" i="32"/>
  <c r="J377" i="32"/>
  <c r="K376" i="32"/>
  <c r="J376" i="32"/>
  <c r="N376" i="32" s="1"/>
  <c r="K375" i="32"/>
  <c r="J375" i="32"/>
  <c r="K374" i="32"/>
  <c r="J374" i="32"/>
  <c r="N374" i="32" s="1"/>
  <c r="K373" i="32"/>
  <c r="J373" i="32"/>
  <c r="K372" i="32"/>
  <c r="J372" i="32"/>
  <c r="N372" i="32" s="1"/>
  <c r="K371" i="32"/>
  <c r="J371" i="32"/>
  <c r="K370" i="32"/>
  <c r="J370" i="32"/>
  <c r="N370" i="32" s="1"/>
  <c r="K369" i="32"/>
  <c r="J369" i="32"/>
  <c r="K368" i="32"/>
  <c r="J368" i="32"/>
  <c r="N368" i="32" s="1"/>
  <c r="K367" i="32"/>
  <c r="J367" i="32"/>
  <c r="K366" i="32"/>
  <c r="J366" i="32"/>
  <c r="N366" i="32" s="1"/>
  <c r="A356" i="32"/>
  <c r="A357" i="32" s="1"/>
  <c r="A358" i="32" s="1"/>
  <c r="A359" i="32" s="1"/>
  <c r="A360" i="32" s="1"/>
  <c r="A361" i="32" s="1"/>
  <c r="A362" i="32" s="1"/>
  <c r="A363" i="32" s="1"/>
  <c r="A364" i="32" s="1"/>
  <c r="A365" i="32" s="1"/>
  <c r="A366" i="32" s="1"/>
  <c r="A367" i="32" s="1"/>
  <c r="A368" i="32" s="1"/>
  <c r="A369" i="32" s="1"/>
  <c r="A370" i="32" s="1"/>
  <c r="A371" i="32" s="1"/>
  <c r="A372" i="32" s="1"/>
  <c r="A373" i="32" s="1"/>
  <c r="A374" i="32" s="1"/>
  <c r="A375" i="32" s="1"/>
  <c r="A376" i="32" s="1"/>
  <c r="A377" i="32" s="1"/>
  <c r="M325" i="32"/>
  <c r="I325" i="32"/>
  <c r="K324" i="32"/>
  <c r="J324" i="32"/>
  <c r="K323" i="32"/>
  <c r="J323" i="32"/>
  <c r="K322" i="32"/>
  <c r="J322" i="32"/>
  <c r="K321" i="32"/>
  <c r="J321" i="32"/>
  <c r="N321" i="32" s="1"/>
  <c r="K320" i="32"/>
  <c r="J320" i="32"/>
  <c r="K319" i="32"/>
  <c r="J319" i="32"/>
  <c r="N319" i="32" s="1"/>
  <c r="K318" i="32"/>
  <c r="J318" i="32"/>
  <c r="K317" i="32"/>
  <c r="J317" i="32"/>
  <c r="N317" i="32" s="1"/>
  <c r="K316" i="32"/>
  <c r="J316" i="32"/>
  <c r="K315" i="32"/>
  <c r="J315" i="32"/>
  <c r="N315" i="32" s="1"/>
  <c r="K314" i="32"/>
  <c r="J314" i="32"/>
  <c r="K313" i="32"/>
  <c r="J313" i="32"/>
  <c r="N313" i="32" s="1"/>
  <c r="K312" i="32"/>
  <c r="J312" i="32"/>
  <c r="K311" i="32"/>
  <c r="J311" i="32"/>
  <c r="N311" i="32" s="1"/>
  <c r="K310" i="32"/>
  <c r="J310" i="32"/>
  <c r="K309" i="32"/>
  <c r="J309" i="32"/>
  <c r="K308" i="32"/>
  <c r="J308" i="32"/>
  <c r="K307" i="32"/>
  <c r="J307" i="32"/>
  <c r="K306" i="32"/>
  <c r="J306" i="32"/>
  <c r="K305" i="32"/>
  <c r="J305" i="32"/>
  <c r="N305" i="32" s="1"/>
  <c r="K304" i="32"/>
  <c r="J304" i="32"/>
  <c r="K303" i="32"/>
  <c r="J303" i="32"/>
  <c r="N303" i="32" s="1"/>
  <c r="K297" i="32"/>
  <c r="J297" i="32"/>
  <c r="N295" i="32"/>
  <c r="K292" i="32"/>
  <c r="J292" i="32"/>
  <c r="K291" i="32"/>
  <c r="J291" i="32"/>
  <c r="A286" i="32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M240" i="32"/>
  <c r="I240" i="32"/>
  <c r="K239" i="32"/>
  <c r="J239" i="32"/>
  <c r="N239" i="32" s="1"/>
  <c r="K238" i="32"/>
  <c r="J238" i="32"/>
  <c r="K237" i="32"/>
  <c r="J237" i="32"/>
  <c r="N237" i="32" s="1"/>
  <c r="K236" i="32"/>
  <c r="J236" i="32"/>
  <c r="K235" i="32"/>
  <c r="J235" i="32"/>
  <c r="K234" i="32"/>
  <c r="J234" i="32"/>
  <c r="K233" i="32"/>
  <c r="J233" i="32"/>
  <c r="K232" i="32"/>
  <c r="J232" i="32"/>
  <c r="K231" i="32"/>
  <c r="J231" i="32"/>
  <c r="N231" i="32" s="1"/>
  <c r="K230" i="32"/>
  <c r="J230" i="32"/>
  <c r="K229" i="32"/>
  <c r="J229" i="32"/>
  <c r="K228" i="32"/>
  <c r="J228" i="32"/>
  <c r="K227" i="32"/>
  <c r="J227" i="32"/>
  <c r="K226" i="32"/>
  <c r="J226" i="32"/>
  <c r="K225" i="32"/>
  <c r="J225" i="32"/>
  <c r="K224" i="32"/>
  <c r="J224" i="32"/>
  <c r="K223" i="32"/>
  <c r="J223" i="32"/>
  <c r="N223" i="32" s="1"/>
  <c r="A217" i="32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M177" i="32"/>
  <c r="I177" i="32"/>
  <c r="K176" i="32"/>
  <c r="J176" i="32"/>
  <c r="K175" i="32"/>
  <c r="J175" i="32"/>
  <c r="K174" i="32"/>
  <c r="J174" i="32"/>
  <c r="K173" i="32"/>
  <c r="J173" i="32"/>
  <c r="K172" i="32"/>
  <c r="J172" i="32"/>
  <c r="K171" i="32"/>
  <c r="J171" i="32"/>
  <c r="K170" i="32"/>
  <c r="J170" i="32"/>
  <c r="K169" i="32"/>
  <c r="J169" i="32"/>
  <c r="K168" i="32"/>
  <c r="J168" i="32"/>
  <c r="K167" i="32"/>
  <c r="J167" i="32"/>
  <c r="K166" i="32"/>
  <c r="J166" i="32"/>
  <c r="K165" i="32"/>
  <c r="J165" i="32"/>
  <c r="K164" i="32"/>
  <c r="J164" i="32"/>
  <c r="K163" i="32"/>
  <c r="J163" i="32"/>
  <c r="K162" i="32"/>
  <c r="J162" i="32"/>
  <c r="K154" i="32"/>
  <c r="J154" i="32"/>
  <c r="K150" i="32"/>
  <c r="J150" i="32"/>
  <c r="A147" i="32"/>
  <c r="A148" i="32" s="1"/>
  <c r="A149" i="32" s="1"/>
  <c r="A150" i="32" s="1"/>
  <c r="A151" i="32" s="1"/>
  <c r="A152" i="32" s="1"/>
  <c r="A153" i="32" s="1"/>
  <c r="A154" i="32" s="1"/>
  <c r="K146" i="32"/>
  <c r="J146" i="32"/>
  <c r="M106" i="32"/>
  <c r="L106" i="32"/>
  <c r="I106" i="32"/>
  <c r="K105" i="32"/>
  <c r="J105" i="32"/>
  <c r="N105" i="32" s="1"/>
  <c r="K104" i="32"/>
  <c r="J104" i="32"/>
  <c r="K103" i="32"/>
  <c r="J103" i="32"/>
  <c r="N103" i="32" s="1"/>
  <c r="K102" i="32"/>
  <c r="J102" i="32"/>
  <c r="K101" i="32"/>
  <c r="J101" i="32"/>
  <c r="N101" i="32" s="1"/>
  <c r="K100" i="32"/>
  <c r="J100" i="32"/>
  <c r="K99" i="32"/>
  <c r="J99" i="32"/>
  <c r="N99" i="32" s="1"/>
  <c r="K98" i="32"/>
  <c r="J98" i="32"/>
  <c r="K97" i="32"/>
  <c r="J97" i="32"/>
  <c r="N97" i="32" s="1"/>
  <c r="K96" i="32"/>
  <c r="J96" i="32"/>
  <c r="K95" i="32"/>
  <c r="J95" i="32"/>
  <c r="N95" i="32" s="1"/>
  <c r="K94" i="32"/>
  <c r="J94" i="32"/>
  <c r="K93" i="32"/>
  <c r="J93" i="32"/>
  <c r="N93" i="32" s="1"/>
  <c r="K92" i="32"/>
  <c r="J92" i="32"/>
  <c r="K91" i="32"/>
  <c r="J91" i="32"/>
  <c r="N91" i="32" s="1"/>
  <c r="K90" i="32"/>
  <c r="J90" i="32"/>
  <c r="K89" i="32"/>
  <c r="J89" i="32"/>
  <c r="N89" i="32" s="1"/>
  <c r="K88" i="32"/>
  <c r="J88" i="32"/>
  <c r="K87" i="32"/>
  <c r="J87" i="32"/>
  <c r="N87" i="32" s="1"/>
  <c r="K86" i="32"/>
  <c r="J86" i="32"/>
  <c r="K85" i="32"/>
  <c r="J85" i="32"/>
  <c r="N85" i="32" s="1"/>
  <c r="K84" i="32"/>
  <c r="J84" i="32"/>
  <c r="K83" i="32"/>
  <c r="J83" i="32"/>
  <c r="N83" i="32" s="1"/>
  <c r="K82" i="32"/>
  <c r="J82" i="32"/>
  <c r="K81" i="32"/>
  <c r="J81" i="32"/>
  <c r="N81" i="32" s="1"/>
  <c r="K80" i="32"/>
  <c r="J80" i="32"/>
  <c r="K79" i="32"/>
  <c r="J79" i="32"/>
  <c r="N79" i="32" s="1"/>
  <c r="K78" i="32"/>
  <c r="J78" i="32"/>
  <c r="K77" i="32"/>
  <c r="J77" i="32"/>
  <c r="N77" i="32" s="1"/>
  <c r="N76" i="32"/>
  <c r="K75" i="32"/>
  <c r="J75" i="32"/>
  <c r="K74" i="32"/>
  <c r="J74" i="32"/>
  <c r="K73" i="32"/>
  <c r="J73" i="32"/>
  <c r="N72" i="32"/>
  <c r="K71" i="32"/>
  <c r="J71" i="32"/>
  <c r="N70" i="32"/>
  <c r="K69" i="32"/>
  <c r="J69" i="32"/>
  <c r="K68" i="32"/>
  <c r="J68" i="32"/>
  <c r="K67" i="32"/>
  <c r="J67" i="32"/>
  <c r="K66" i="32"/>
  <c r="J66" i="32"/>
  <c r="K65" i="32"/>
  <c r="J65" i="32"/>
  <c r="K64" i="32"/>
  <c r="J64" i="32"/>
  <c r="K63" i="32"/>
  <c r="J63" i="32"/>
  <c r="K62" i="32"/>
  <c r="J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K41" i="32"/>
  <c r="J41" i="32"/>
  <c r="N40" i="32"/>
  <c r="K39" i="32"/>
  <c r="J39" i="32"/>
  <c r="K38" i="32"/>
  <c r="J38" i="32"/>
  <c r="N37" i="32"/>
  <c r="K36" i="32"/>
  <c r="J36" i="32"/>
  <c r="K35" i="32"/>
  <c r="J35" i="32"/>
  <c r="K34" i="32"/>
  <c r="J34" i="32"/>
  <c r="K33" i="32"/>
  <c r="J33" i="32"/>
  <c r="K32" i="32"/>
  <c r="J32" i="32"/>
  <c r="N31" i="32"/>
  <c r="N30" i="32"/>
  <c r="K29" i="32"/>
  <c r="J29" i="32"/>
  <c r="K28" i="32"/>
  <c r="J28" i="32"/>
  <c r="N27" i="32"/>
  <c r="N26" i="32"/>
  <c r="N25" i="32"/>
  <c r="N24" i="32"/>
  <c r="N23" i="32"/>
  <c r="N22" i="32"/>
  <c r="K21" i="32"/>
  <c r="J21" i="32"/>
  <c r="N20" i="32"/>
  <c r="N19" i="32"/>
  <c r="K18" i="32"/>
  <c r="J18" i="32"/>
  <c r="N17" i="32"/>
  <c r="A17" i="32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K16" i="32"/>
  <c r="J16" i="32"/>
  <c r="N224" i="32" l="1"/>
  <c r="N226" i="32"/>
  <c r="N228" i="32"/>
  <c r="N230" i="32"/>
  <c r="A230" i="32"/>
  <c r="A231" i="32" s="1"/>
  <c r="A232" i="32" s="1"/>
  <c r="A233" i="32" s="1"/>
  <c r="A234" i="32" s="1"/>
  <c r="A235" i="32" s="1"/>
  <c r="A236" i="32" s="1"/>
  <c r="A237" i="32" s="1"/>
  <c r="A238" i="32" s="1"/>
  <c r="A239" i="32" s="1"/>
  <c r="N65" i="32"/>
  <c r="N308" i="32"/>
  <c r="N312" i="32"/>
  <c r="N225" i="32"/>
  <c r="N318" i="32"/>
  <c r="N62" i="32"/>
  <c r="N64" i="32"/>
  <c r="N68" i="32"/>
  <c r="N75" i="32"/>
  <c r="N235" i="32"/>
  <c r="A155" i="32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N74" i="32"/>
  <c r="N314" i="32"/>
  <c r="N322" i="32"/>
  <c r="N38" i="32"/>
  <c r="N71" i="32"/>
  <c r="N234" i="32"/>
  <c r="N238" i="32"/>
  <c r="N304" i="32"/>
  <c r="N309" i="32"/>
  <c r="N21" i="32"/>
  <c r="N28" i="32"/>
  <c r="N33" i="32"/>
  <c r="N232" i="32"/>
  <c r="N306" i="32"/>
  <c r="N29" i="32"/>
  <c r="N32" i="32"/>
  <c r="N34" i="32"/>
  <c r="N36" i="32"/>
  <c r="N39" i="32"/>
  <c r="N41" i="32"/>
  <c r="N63" i="32"/>
  <c r="N69" i="32"/>
  <c r="N154" i="32"/>
  <c r="K240" i="32"/>
  <c r="N227" i="32"/>
  <c r="N233" i="32"/>
  <c r="N236" i="32"/>
  <c r="N307" i="32"/>
  <c r="N310" i="32"/>
  <c r="N316" i="32"/>
  <c r="N323" i="32"/>
  <c r="N320" i="32"/>
  <c r="N18" i="32"/>
  <c r="N35" i="32"/>
  <c r="N229" i="32"/>
  <c r="N324" i="32"/>
  <c r="A102" i="32"/>
  <c r="A103" i="32" s="1"/>
  <c r="A104" i="32" s="1"/>
  <c r="A105" i="32" s="1"/>
  <c r="J106" i="32"/>
  <c r="N67" i="32"/>
  <c r="N73" i="32"/>
  <c r="N150" i="32"/>
  <c r="N162" i="32"/>
  <c r="N164" i="32"/>
  <c r="N66" i="32"/>
  <c r="K325" i="32"/>
  <c r="K378" i="32"/>
  <c r="N78" i="32"/>
  <c r="N80" i="32"/>
  <c r="N82" i="32"/>
  <c r="N84" i="32"/>
  <c r="N86" i="32"/>
  <c r="N88" i="32"/>
  <c r="N90" i="32"/>
  <c r="N92" i="32"/>
  <c r="N94" i="32"/>
  <c r="N96" i="32"/>
  <c r="N98" i="32"/>
  <c r="N100" i="32"/>
  <c r="N102" i="32"/>
  <c r="N104" i="32"/>
  <c r="N163" i="32"/>
  <c r="N165" i="32"/>
  <c r="J240" i="32"/>
  <c r="N292" i="32"/>
  <c r="N297" i="32"/>
  <c r="N367" i="32"/>
  <c r="N369" i="32"/>
  <c r="N371" i="32"/>
  <c r="N373" i="32"/>
  <c r="N375" i="32"/>
  <c r="N377" i="32"/>
  <c r="K106" i="32"/>
  <c r="K177" i="32"/>
  <c r="N16" i="32"/>
  <c r="J177" i="32"/>
  <c r="N166" i="32"/>
  <c r="N168" i="32"/>
  <c r="N170" i="32"/>
  <c r="N172" i="32"/>
  <c r="N174" i="32"/>
  <c r="N176" i="32"/>
  <c r="N167" i="32"/>
  <c r="N169" i="32"/>
  <c r="N171" i="32"/>
  <c r="N173" i="32"/>
  <c r="N175" i="32"/>
  <c r="J325" i="32"/>
  <c r="N291" i="32"/>
  <c r="J378" i="32"/>
  <c r="N146" i="32"/>
  <c r="N240" i="32" l="1"/>
  <c r="N325" i="32"/>
  <c r="A380" i="32"/>
  <c r="N177" i="32"/>
  <c r="N378" i="32"/>
  <c r="N106" i="32"/>
  <c r="N382" i="32" l="1"/>
  <c r="A322" i="34" l="1"/>
  <c r="Z61" i="63"/>
</calcChain>
</file>

<file path=xl/comments1.xml><?xml version="1.0" encoding="utf-8"?>
<comments xmlns="http://schemas.openxmlformats.org/spreadsheetml/2006/main">
  <authors>
    <author>Ivelisse</author>
  </authors>
  <commentList>
    <comment ref="C308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Ivelisse</author>
  </authors>
  <commentList>
    <comment ref="C216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Ivelisse</author>
  </authors>
  <commentList>
    <comment ref="C217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Ivelisse</author>
  </authors>
  <commentList>
    <comment ref="C214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Ivelisse</author>
  </authors>
  <commentList>
    <comment ref="C206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Ivelisse</author>
  </authors>
  <commentList>
    <comment ref="C294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Ivelisse</author>
  </authors>
  <commentList>
    <comment ref="C251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Ivelisse</author>
  </authors>
  <commentList>
    <comment ref="C227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Ivelisse</author>
  </authors>
  <commentList>
    <comment ref="C234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Ivelisse</author>
  </authors>
  <commentList>
    <comment ref="C237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Ivelisse</author>
  </authors>
  <commentList>
    <comment ref="C237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Ivelisse</author>
  </authors>
  <commentList>
    <comment ref="C236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Ivelisse</author>
  </authors>
  <commentList>
    <comment ref="C214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<sst xmlns="http://schemas.openxmlformats.org/spreadsheetml/2006/main" count="19058" uniqueCount="1199">
  <si>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</si>
  <si>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</si>
  <si>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</si>
  <si>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</si>
  <si>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</si>
  <si>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AREA SPM</t>
  </si>
  <si>
    <t xml:space="preserve">NOMBRE </t>
  </si>
  <si>
    <t>APELLIDO</t>
  </si>
  <si>
    <t>CEDULA</t>
  </si>
  <si>
    <t>No. CUENTA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</si>
  <si>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</si>
  <si>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</si>
  <si>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</si>
  <si>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</si>
  <si>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</si>
  <si>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</si>
  <si>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</si>
  <si>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</si>
  <si>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</si>
  <si>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</si>
  <si>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</si>
  <si>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>024-0008005-3</t>
  </si>
  <si>
    <t xml:space="preserve">Vigilante </t>
  </si>
  <si>
    <t xml:space="preserve"> Clinica Quisqueya</t>
  </si>
  <si>
    <t xml:space="preserve">PETRONILA ALT. </t>
  </si>
  <si>
    <t>PAYANO</t>
  </si>
  <si>
    <t>023-0049840-5</t>
  </si>
  <si>
    <t xml:space="preserve">Conserje </t>
  </si>
  <si>
    <t xml:space="preserve"> Clinica Angelina</t>
  </si>
  <si>
    <t xml:space="preserve">RUTH PRISCILA </t>
  </si>
  <si>
    <t>PEREZ</t>
  </si>
  <si>
    <t>024-0009931-9</t>
  </si>
  <si>
    <t xml:space="preserve">Aux. Farmacia </t>
  </si>
  <si>
    <t>Clinica Quisqueya</t>
  </si>
  <si>
    <t xml:space="preserve">MARCELINO </t>
  </si>
  <si>
    <t>GUZMAN</t>
  </si>
  <si>
    <t>024-0002608-0</t>
  </si>
  <si>
    <t xml:space="preserve">Sereno </t>
  </si>
  <si>
    <t xml:space="preserve"> Clinica El Puerto</t>
  </si>
  <si>
    <t xml:space="preserve">ANA MERCEDES </t>
  </si>
  <si>
    <t>DE LA CRUZ</t>
  </si>
  <si>
    <t>023-0072812-4</t>
  </si>
  <si>
    <t>Clinica Barrio Blanco</t>
  </si>
  <si>
    <t xml:space="preserve">FRANCISCA </t>
  </si>
  <si>
    <t>POMUCENO SORIANO</t>
  </si>
  <si>
    <t>024-0004970-2</t>
  </si>
  <si>
    <t>Clinica Guayabal</t>
  </si>
  <si>
    <t xml:space="preserve">SIMONA </t>
  </si>
  <si>
    <t>PEGUERO HERNANDEZ</t>
  </si>
  <si>
    <t>024-0012760-7</t>
  </si>
  <si>
    <t>Clinica Honduras</t>
  </si>
  <si>
    <t xml:space="preserve">SULEIKA PROVIDENCIA </t>
  </si>
  <si>
    <t xml:space="preserve">GOMEZ </t>
  </si>
  <si>
    <t>024-0010359-0</t>
  </si>
  <si>
    <t xml:space="preserve">Bioanalista </t>
  </si>
  <si>
    <t>Clínica Quisqueya</t>
  </si>
  <si>
    <t xml:space="preserve">LEONEL </t>
  </si>
  <si>
    <t xml:space="preserve"> DE LA CRUZ HERNANDEZ</t>
  </si>
  <si>
    <t>024-0013605-3</t>
  </si>
  <si>
    <t xml:space="preserve"> Clinica Honduras</t>
  </si>
  <si>
    <t xml:space="preserve">JUAN JOSE </t>
  </si>
  <si>
    <t>JUAN JEAN</t>
  </si>
  <si>
    <t>023-0137052-0</t>
  </si>
  <si>
    <t>Sereno</t>
  </si>
  <si>
    <t>Unap Batey Esperanza</t>
  </si>
  <si>
    <t xml:space="preserve">RAMON A. </t>
  </si>
  <si>
    <t>PEGUERO AQUINO</t>
  </si>
  <si>
    <t>023-0057845-3</t>
  </si>
  <si>
    <t>Unap Angelina</t>
  </si>
  <si>
    <t xml:space="preserve">MARIA DEL C. </t>
  </si>
  <si>
    <t>LARA MENDEZ</t>
  </si>
  <si>
    <t>023-0064326-5</t>
  </si>
  <si>
    <t xml:space="preserve">Atencion al Usuario </t>
  </si>
  <si>
    <t xml:space="preserve"> Clinica Porvenir</t>
  </si>
  <si>
    <t xml:space="preserve">ALEX </t>
  </si>
  <si>
    <t>ROMBLEY</t>
  </si>
  <si>
    <t>023-0126548-0</t>
  </si>
  <si>
    <t>Clinica Porvenir</t>
  </si>
  <si>
    <t xml:space="preserve">REYNA ISABEL </t>
  </si>
  <si>
    <t>MORLA DE A.</t>
  </si>
  <si>
    <t>023-0066599-5</t>
  </si>
  <si>
    <t xml:space="preserve"> Clinica Barrio Lindo</t>
  </si>
  <si>
    <t xml:space="preserve">EVA </t>
  </si>
  <si>
    <t>MATEO FERRERAS</t>
  </si>
  <si>
    <t>023-0011428-3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</si>
  <si>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</si>
  <si>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</si>
  <si>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</si>
  <si>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</si>
  <si>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</si>
  <si>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</si>
  <si>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027-0013504-5</t>
  </si>
  <si>
    <t>UNAP las colinas</t>
  </si>
  <si>
    <t xml:space="preserve">BEATRIZ ALT. </t>
  </si>
  <si>
    <t>SEVERINO</t>
  </si>
  <si>
    <t>023-0084459-0</t>
  </si>
  <si>
    <t>UNAP Barrio Blanco</t>
  </si>
  <si>
    <t xml:space="preserve">CARIDAD TODMAN </t>
  </si>
  <si>
    <t>DE LOS SANTOS</t>
  </si>
  <si>
    <t>023-0041126-7</t>
  </si>
  <si>
    <t xml:space="preserve">Enfermera Aux. </t>
  </si>
  <si>
    <t>unap Monte coca</t>
  </si>
  <si>
    <t xml:space="preserve">PEDRO </t>
  </si>
  <si>
    <t>ZORRILLA</t>
  </si>
  <si>
    <t>023-0017693-6</t>
  </si>
  <si>
    <t xml:space="preserve">Sereno Clinica </t>
  </si>
  <si>
    <t>FRANCISCO A</t>
  </si>
  <si>
    <t xml:space="preserve"> CASTRO R.</t>
  </si>
  <si>
    <t>023-0005830-8</t>
  </si>
  <si>
    <t xml:space="preserve">Auxiliar de almacen </t>
  </si>
  <si>
    <t>Almacen Regional</t>
  </si>
  <si>
    <t>ODILE A.</t>
  </si>
  <si>
    <t xml:space="preserve"> MILIAN MCCABE</t>
  </si>
  <si>
    <t>023-0025423-8</t>
  </si>
  <si>
    <t xml:space="preserve">Aux. de Bioanalisis </t>
  </si>
  <si>
    <t>Unap porvenir</t>
  </si>
  <si>
    <t>JUANA</t>
  </si>
  <si>
    <t xml:space="preserve"> MORLA POLANCO</t>
  </si>
  <si>
    <t>026-0113870-0</t>
  </si>
  <si>
    <t xml:space="preserve">Conseje </t>
  </si>
  <si>
    <t>UNAP Batey Jagual</t>
  </si>
  <si>
    <t xml:space="preserve">ANA JULIA </t>
  </si>
  <si>
    <t>MENDEZ BRITO</t>
  </si>
  <si>
    <t>011-0000744-0</t>
  </si>
  <si>
    <t>Aux. Enfermera</t>
  </si>
  <si>
    <t>Unap Evangelina Rodriguez</t>
  </si>
  <si>
    <t xml:space="preserve">YVELISSE E. </t>
  </si>
  <si>
    <t xml:space="preserve"> ASTACIO PEÑA</t>
  </si>
  <si>
    <t>023-0003063-8</t>
  </si>
  <si>
    <t>SRS ESTE</t>
  </si>
  <si>
    <t>Oficina Regional</t>
  </si>
  <si>
    <t>Clinica Santa fe</t>
  </si>
  <si>
    <t>EPIFANIO</t>
  </si>
  <si>
    <t xml:space="preserve"> CALDERON</t>
  </si>
  <si>
    <t>023-0058958-3</t>
  </si>
  <si>
    <t xml:space="preserve">FRANCISCO DE J. </t>
  </si>
  <si>
    <t xml:space="preserve"> MATICH CASTRO</t>
  </si>
  <si>
    <t>023-0028027-4</t>
  </si>
  <si>
    <t xml:space="preserve">YERNIS NOEMIS </t>
  </si>
  <si>
    <t>POCHE F.</t>
  </si>
  <si>
    <t>024-0022376-0</t>
  </si>
  <si>
    <t xml:space="preserve">Secretaria  </t>
  </si>
  <si>
    <t>clinica Quisqueya</t>
  </si>
  <si>
    <t>JOAQUIN</t>
  </si>
  <si>
    <t xml:space="preserve"> EUSEBIO</t>
  </si>
  <si>
    <t>024-0013633-5</t>
  </si>
  <si>
    <t>Clinica Cayacoa</t>
  </si>
  <si>
    <t xml:space="preserve">ROSA SANCHEZ </t>
  </si>
  <si>
    <t>CABRERA</t>
  </si>
  <si>
    <t>023-0109901-2</t>
  </si>
  <si>
    <t>Conserje</t>
  </si>
  <si>
    <t>Centro de Diagnostico</t>
  </si>
  <si>
    <t xml:space="preserve">GENOVEVA </t>
  </si>
  <si>
    <t>WILLIAMS DE LA CRUZ</t>
  </si>
  <si>
    <t>023-0016490-8</t>
  </si>
  <si>
    <t>UNAP Santa Clara</t>
  </si>
  <si>
    <t xml:space="preserve">BIENVENIDO </t>
  </si>
  <si>
    <t>BUSTAMANTE GUZMAN</t>
  </si>
  <si>
    <t>023-0074695-1</t>
  </si>
  <si>
    <t xml:space="preserve">Soporte tecnico </t>
  </si>
  <si>
    <t>Dpto. Publicidad</t>
  </si>
  <si>
    <t xml:space="preserve">VICTOR </t>
  </si>
  <si>
    <t>NATERA</t>
  </si>
  <si>
    <t>024-0006526-0</t>
  </si>
  <si>
    <t xml:space="preserve"> Unap Quisquella</t>
  </si>
  <si>
    <t>Unap Villa Faro</t>
  </si>
  <si>
    <t xml:space="preserve"> MIKI </t>
  </si>
  <si>
    <t xml:space="preserve">HEREDIA </t>
  </si>
  <si>
    <t>023-0115037-7</t>
  </si>
  <si>
    <t>Aux. de farmacia</t>
  </si>
  <si>
    <t xml:space="preserve">ESTHER  </t>
  </si>
  <si>
    <t xml:space="preserve">HINOJOSA  </t>
  </si>
  <si>
    <t>025-0009474-9</t>
  </si>
  <si>
    <t xml:space="preserve"> Laboratorio </t>
  </si>
  <si>
    <t>Unap Povenir</t>
  </si>
  <si>
    <t>ANA LUISA</t>
  </si>
  <si>
    <t xml:space="preserve"> JEAN JOSEPH</t>
  </si>
  <si>
    <t>027-0039773-6</t>
  </si>
  <si>
    <t xml:space="preserve">FROILAN </t>
  </si>
  <si>
    <t>VALDEZ LORENZO</t>
  </si>
  <si>
    <t>011-0028087-2</t>
  </si>
  <si>
    <t xml:space="preserve">Sonografista </t>
  </si>
  <si>
    <t>CASIMIRO</t>
  </si>
  <si>
    <t>023-0097175-7</t>
  </si>
  <si>
    <t>unap porvenir</t>
  </si>
  <si>
    <t xml:space="preserve">CARY ROSEMARY </t>
  </si>
  <si>
    <t>SANTANA JABALERA</t>
  </si>
  <si>
    <t>023-0117440-1</t>
  </si>
  <si>
    <t xml:space="preserve">Enfermera </t>
  </si>
  <si>
    <t>unap San Martin de Pobre</t>
  </si>
  <si>
    <t xml:space="preserve">NICOLAS </t>
  </si>
  <si>
    <t>DIAZ VALENZUELA</t>
  </si>
  <si>
    <t>023-0103775-6</t>
  </si>
  <si>
    <t>Unap barrio lindo</t>
  </si>
  <si>
    <t>MARIA ALT.</t>
  </si>
  <si>
    <t xml:space="preserve"> POLANCO</t>
  </si>
  <si>
    <t>024-0011102-3</t>
  </si>
  <si>
    <t>Unap Quisqueya</t>
  </si>
  <si>
    <t xml:space="preserve">YUDELKIS </t>
  </si>
  <si>
    <t xml:space="preserve"> FLEMING HODGE</t>
  </si>
  <si>
    <t>023-0092307-1</t>
  </si>
  <si>
    <t>unap cachena</t>
  </si>
  <si>
    <t>LICETTE</t>
  </si>
  <si>
    <t xml:space="preserve"> JIMENEZ GARCIA</t>
  </si>
  <si>
    <t>023-0020559-4</t>
  </si>
  <si>
    <t>Unap San Martin de Porre</t>
  </si>
  <si>
    <t xml:space="preserve">BASILIA E. </t>
  </si>
  <si>
    <t>JOSE CIRIACO</t>
  </si>
  <si>
    <t>023-0040467-6</t>
  </si>
  <si>
    <t>Unap cachena</t>
  </si>
  <si>
    <t>JUAN</t>
  </si>
  <si>
    <t>Unap el Brisal</t>
  </si>
  <si>
    <t xml:space="preserve">BASILIO </t>
  </si>
  <si>
    <t>CALDERON MEDINA</t>
  </si>
  <si>
    <t>027-0018363-1</t>
  </si>
  <si>
    <t>CONCEPCION</t>
  </si>
  <si>
    <t xml:space="preserve">NELCIDA YOLADIS </t>
  </si>
  <si>
    <t>LINARES</t>
  </si>
  <si>
    <t>023-0153307-7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</si>
  <si>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</si>
  <si>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</si>
  <si>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</si>
  <si>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</si>
  <si>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</si>
  <si>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</si>
  <si>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</si>
  <si>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024-0013600-4</t>
  </si>
  <si>
    <t>200-01-110-173833-9</t>
  </si>
  <si>
    <t>Unap Hondura</t>
  </si>
  <si>
    <t>DARIO FRANCISCO</t>
  </si>
  <si>
    <t xml:space="preserve"> PIE BLAKE</t>
  </si>
  <si>
    <t>023-0128257-6</t>
  </si>
  <si>
    <t>200-01-110-176947-6</t>
  </si>
  <si>
    <t>Unap consuelito</t>
  </si>
  <si>
    <t xml:space="preserve">ALTAGRACIA MEDISA </t>
  </si>
  <si>
    <t>SEGUIILIS</t>
  </si>
  <si>
    <t>023-0077279-1</t>
  </si>
  <si>
    <t>200-01-110-176946-3</t>
  </si>
  <si>
    <t xml:space="preserve">ROSMERY </t>
  </si>
  <si>
    <t>SERRA HERNANDEZ</t>
  </si>
  <si>
    <t>023-0138681-5</t>
  </si>
  <si>
    <t>200-01-110-176948-9</t>
  </si>
  <si>
    <t>Unap Bo. Mexico</t>
  </si>
  <si>
    <t xml:space="preserve">DIONICIO MADRIGAL </t>
  </si>
  <si>
    <t>GARCIA</t>
  </si>
  <si>
    <t>023-0065771-1</t>
  </si>
  <si>
    <t>200-01-960048618-2</t>
  </si>
  <si>
    <t>UNAP punta de garza</t>
  </si>
  <si>
    <t xml:space="preserve">HECTOR MIGUEL </t>
  </si>
  <si>
    <t>A.MEDRANO</t>
  </si>
  <si>
    <t>023-0012798-8</t>
  </si>
  <si>
    <t>200-01-960-087688-8</t>
  </si>
  <si>
    <t xml:space="preserve">Seguridad </t>
  </si>
  <si>
    <t>unap Evan Rodriguez</t>
  </si>
  <si>
    <t xml:space="preserve">ESTALIN MARIA </t>
  </si>
  <si>
    <t>I.MORALES</t>
  </si>
  <si>
    <t>024-0026614-0</t>
  </si>
  <si>
    <t>200-01-960-087688-9</t>
  </si>
  <si>
    <t>Promotora</t>
  </si>
  <si>
    <t xml:space="preserve"> unap el puerto</t>
  </si>
  <si>
    <t xml:space="preserve">RAY LUIS </t>
  </si>
  <si>
    <t>JUSTO</t>
  </si>
  <si>
    <t>402-2391439-7</t>
  </si>
  <si>
    <t>200-01-9603556921</t>
  </si>
  <si>
    <t xml:space="preserve">Bionalista </t>
  </si>
  <si>
    <t>Hosp. Alejo Martinez</t>
  </si>
  <si>
    <t xml:space="preserve"> MARLENYS RAMONA </t>
  </si>
  <si>
    <t>QUEVEDO ENCARNACION</t>
  </si>
  <si>
    <t>011-347480-3</t>
  </si>
  <si>
    <t>200-01-9601807866</t>
  </si>
  <si>
    <t xml:space="preserve">Medico Asistente </t>
  </si>
  <si>
    <t>UNAP Don Juan</t>
  </si>
  <si>
    <t xml:space="preserve"> LICITANIA  </t>
  </si>
  <si>
    <t>MADRIGAL TEJEDA</t>
  </si>
  <si>
    <t>024-0016779-3</t>
  </si>
  <si>
    <t>200-01-9601807868</t>
  </si>
  <si>
    <t>UNAP Quisqueya</t>
  </si>
  <si>
    <t>VICTOR MANUEL</t>
  </si>
  <si>
    <t>POLANCO</t>
  </si>
  <si>
    <t>023-0022044-5</t>
  </si>
  <si>
    <t>200-01-1101346666</t>
  </si>
  <si>
    <t>Area SPM</t>
  </si>
  <si>
    <t>Monte Coca</t>
  </si>
  <si>
    <t>OSCAR ANDRES</t>
  </si>
  <si>
    <t>ENCARNACION MORALES</t>
  </si>
  <si>
    <t>402-4204417-6</t>
  </si>
  <si>
    <t>200-01-9603057742</t>
  </si>
  <si>
    <t xml:space="preserve">Digitador </t>
  </si>
  <si>
    <t>RAMON</t>
  </si>
  <si>
    <t>GIL</t>
  </si>
  <si>
    <t>023-0007034-5</t>
  </si>
  <si>
    <t>200-01-9603057696</t>
  </si>
  <si>
    <t>Licencia a sereno</t>
  </si>
  <si>
    <t xml:space="preserve">Oficina de area </t>
  </si>
  <si>
    <t>JACINTO</t>
  </si>
  <si>
    <t>ORTEGA</t>
  </si>
  <si>
    <t>023-0032092-2</t>
  </si>
  <si>
    <t>200-01-9603057701</t>
  </si>
  <si>
    <t xml:space="preserve">Uunap cumayasa </t>
  </si>
  <si>
    <t>YENI ALT.</t>
  </si>
  <si>
    <t>GUERRERO MENDEZ</t>
  </si>
  <si>
    <t>023-0117014-4</t>
  </si>
  <si>
    <t>200-01-9603057694</t>
  </si>
  <si>
    <t xml:space="preserve">Conserje   </t>
  </si>
  <si>
    <t xml:space="preserve">Unap aleman </t>
  </si>
  <si>
    <t>FLOR MARIA</t>
  </si>
  <si>
    <t>SALICHE</t>
  </si>
  <si>
    <t>023-0015353-9</t>
  </si>
  <si>
    <t>200-01-9603057693</t>
  </si>
  <si>
    <t xml:space="preserve">Centro de Diagnostico </t>
  </si>
  <si>
    <t>JEANINA</t>
  </si>
  <si>
    <t>CASTILLO MUÑOZ</t>
  </si>
  <si>
    <t>023-0135235-3</t>
  </si>
  <si>
    <t>200-01-9603057692</t>
  </si>
  <si>
    <t>Unap barrio Lindo SPM</t>
  </si>
  <si>
    <t>SRS-ESTE</t>
  </si>
  <si>
    <t>MASILLON</t>
  </si>
  <si>
    <t>BENJAMIN</t>
  </si>
  <si>
    <t>030-0001180-3</t>
  </si>
  <si>
    <t>200-01-9603140108</t>
  </si>
  <si>
    <t>Unap Margarita</t>
  </si>
  <si>
    <t>13/10/2020</t>
  </si>
  <si>
    <t>EUNICE ELAYNE</t>
  </si>
  <si>
    <t>DE LA CRUZ CASTRO</t>
  </si>
  <si>
    <t>4022056974-9</t>
  </si>
  <si>
    <t>200-01-9603202129</t>
  </si>
  <si>
    <t>Unap pedro justo carrion</t>
  </si>
  <si>
    <t>SANTA</t>
  </si>
  <si>
    <t>MEDINA</t>
  </si>
  <si>
    <t>023-0164982-4</t>
  </si>
  <si>
    <t>200-01-960-3396546</t>
  </si>
  <si>
    <t>UNAP punta pescadora</t>
  </si>
  <si>
    <t>2/Enero/2021</t>
  </si>
  <si>
    <t>PORFIRIO</t>
  </si>
  <si>
    <t>024-0010756-7</t>
  </si>
  <si>
    <t>200-01-9603356888</t>
  </si>
  <si>
    <t>ANA</t>
  </si>
  <si>
    <t>SOLANO</t>
  </si>
  <si>
    <t>402-2667422-0</t>
  </si>
  <si>
    <t>200-01-9603403020</t>
  </si>
  <si>
    <t>Unap punta pescadora</t>
  </si>
  <si>
    <t>Unap Gautier</t>
  </si>
  <si>
    <t xml:space="preserve">ANGELA </t>
  </si>
  <si>
    <t>DELONEY RINCON</t>
  </si>
  <si>
    <t>023-0050103-4</t>
  </si>
  <si>
    <t>200-01-9603551741</t>
  </si>
  <si>
    <t>ROLANDO GREGORIO</t>
  </si>
  <si>
    <t>PASCUAL</t>
  </si>
  <si>
    <t>027-0034973-7</t>
  </si>
  <si>
    <t>200-01-9603648040</t>
  </si>
  <si>
    <t>MARITZA</t>
  </si>
  <si>
    <t>030-0003285-8</t>
  </si>
  <si>
    <t>200-01-9603691946</t>
  </si>
  <si>
    <t xml:space="preserve">GUILLERMO </t>
  </si>
  <si>
    <t>BAUTISTA RAMIREZ</t>
  </si>
  <si>
    <t>008-0024361-0</t>
  </si>
  <si>
    <t>200-01-9603798315</t>
  </si>
  <si>
    <t>unap alejandro bass</t>
  </si>
  <si>
    <t>SADRACK YRBIN</t>
  </si>
  <si>
    <t>GUILLEN</t>
  </si>
  <si>
    <t>023-0116102-8</t>
  </si>
  <si>
    <t>200-01-9603798311</t>
  </si>
  <si>
    <t>Placer Bonito</t>
  </si>
  <si>
    <t>EMELY PATRICIA</t>
  </si>
  <si>
    <t>RODRIGUEZ ORTEGA</t>
  </si>
  <si>
    <t>402-1141418-6</t>
  </si>
  <si>
    <t>200-01-9603808655</t>
  </si>
  <si>
    <t>Asistente de informacion</t>
  </si>
  <si>
    <t xml:space="preserve">Gerencia de area </t>
  </si>
  <si>
    <t xml:space="preserve">MANUEL  </t>
  </si>
  <si>
    <t>LOPEZ GONZALEZ</t>
  </si>
  <si>
    <t>001-1032723-6</t>
  </si>
  <si>
    <t>200-01-9603964966</t>
  </si>
  <si>
    <t>ROBERTO ANTONIO</t>
  </si>
  <si>
    <t>023-0004082-7</t>
  </si>
  <si>
    <t>200-01-9604126996</t>
  </si>
  <si>
    <t>Chofer</t>
  </si>
  <si>
    <t>Dpto. de Odontologia</t>
  </si>
  <si>
    <t>DOROTEO</t>
  </si>
  <si>
    <t>DE LA CRUZ CARRASCO</t>
  </si>
  <si>
    <t>049-0042143-1</t>
  </si>
  <si>
    <t>200-01-9604126997</t>
  </si>
  <si>
    <t>MANOLO</t>
  </si>
  <si>
    <t>MARTINEZ</t>
  </si>
  <si>
    <t>001-1040251-8</t>
  </si>
  <si>
    <t>200-01-9604266453</t>
  </si>
  <si>
    <t>JOSE ANIIBAL</t>
  </si>
  <si>
    <t>FRANCISCO DANIEL</t>
  </si>
  <si>
    <t>024-0027728-7</t>
  </si>
  <si>
    <t>Unap Paloma</t>
  </si>
  <si>
    <t>MIGUEL</t>
  </si>
  <si>
    <t>NUÑEZ MAZARA</t>
  </si>
  <si>
    <t>025-0001585-0</t>
  </si>
  <si>
    <t>JESUS MANUEL</t>
  </si>
  <si>
    <t>402-2376092-3</t>
  </si>
  <si>
    <t>200-01-120225003-6</t>
  </si>
  <si>
    <t xml:space="preserve"> Almacen Regional</t>
  </si>
  <si>
    <t xml:space="preserve"> </t>
  </si>
  <si>
    <t>LIC. YUDELKY JABALERA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</si>
  <si>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</si>
  <si>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</si>
  <si>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</si>
  <si>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</si>
  <si>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</si>
  <si>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</si>
  <si>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>027-0005223-2</t>
  </si>
  <si>
    <t xml:space="preserve">Aux. de enfermeria </t>
  </si>
  <si>
    <t xml:space="preserve"> Clinica Morquecho</t>
  </si>
  <si>
    <t xml:space="preserve">SULINDA </t>
  </si>
  <si>
    <t>MOTA DE SALAS</t>
  </si>
  <si>
    <t>100-0007282-6</t>
  </si>
  <si>
    <t>Clinica Yanigua</t>
  </si>
  <si>
    <t xml:space="preserve">DOMINGO A. </t>
  </si>
  <si>
    <t>PEGUERO LUNA</t>
  </si>
  <si>
    <t>100-0002222-7</t>
  </si>
  <si>
    <t xml:space="preserve">Viglante </t>
  </si>
  <si>
    <t xml:space="preserve"> NOLASCO</t>
  </si>
  <si>
    <t>100-0000817-6</t>
  </si>
  <si>
    <t>Clinica El valle</t>
  </si>
  <si>
    <t xml:space="preserve">NIURKA A. </t>
  </si>
  <si>
    <t>AQUINO JAVIER</t>
  </si>
  <si>
    <t>100-0000180-9</t>
  </si>
  <si>
    <t>Tecnica Farmacia</t>
  </si>
  <si>
    <t>Hospital el  Valle</t>
  </si>
  <si>
    <t xml:space="preserve">ZENOVIA </t>
  </si>
  <si>
    <t>TRINIDAD MARTINEZ</t>
  </si>
  <si>
    <t>023-0002962-2</t>
  </si>
  <si>
    <t>Villa Navarro</t>
  </si>
  <si>
    <t xml:space="preserve">MIGUEL ISABEL </t>
  </si>
  <si>
    <t>VASQUEZ</t>
  </si>
  <si>
    <t>027-0003867-8</t>
  </si>
  <si>
    <t xml:space="preserve">Oficina area </t>
  </si>
  <si>
    <t>RIVERA</t>
  </si>
  <si>
    <t>027-0004711-7</t>
  </si>
  <si>
    <t>UNAP Ondina</t>
  </si>
  <si>
    <t xml:space="preserve">FELIX </t>
  </si>
  <si>
    <t>CANARIO</t>
  </si>
  <si>
    <t>027-0003530-2</t>
  </si>
  <si>
    <t xml:space="preserve">Unap Ondina </t>
  </si>
  <si>
    <t xml:space="preserve">ELSA AURORA </t>
  </si>
  <si>
    <t>027-0028845-5</t>
  </si>
  <si>
    <t>UNAP Punta de Garza</t>
  </si>
  <si>
    <t>CARMEN</t>
  </si>
  <si>
    <t xml:space="preserve"> DE LA CRUZ TORREZ</t>
  </si>
  <si>
    <t>027-0002151-8</t>
  </si>
  <si>
    <t>Unap La China</t>
  </si>
  <si>
    <t>NOLASCO</t>
  </si>
  <si>
    <t xml:space="preserve">YAQUELIN </t>
  </si>
  <si>
    <t xml:space="preserve"> CASTILLO MONEGRO</t>
  </si>
  <si>
    <t>027-0039926-0</t>
  </si>
  <si>
    <t>Unap la Javilla</t>
  </si>
  <si>
    <t xml:space="preserve">YARELIS </t>
  </si>
  <si>
    <t>GOMEZ REYES</t>
  </si>
  <si>
    <t>027-0042030-6</t>
  </si>
  <si>
    <t>Unap la plaza</t>
  </si>
  <si>
    <t>RUDELANIA</t>
  </si>
  <si>
    <t xml:space="preserve"> OVALLE VEGA</t>
  </si>
  <si>
    <t>023-0110894-6</t>
  </si>
  <si>
    <t xml:space="preserve">Medico asistente </t>
  </si>
  <si>
    <t>CLAUDIA M.</t>
  </si>
  <si>
    <t xml:space="preserve"> RINCON COLIN</t>
  </si>
  <si>
    <t>027-0046976-6</t>
  </si>
  <si>
    <t xml:space="preserve">RAFAEL </t>
  </si>
  <si>
    <t>GONZALEZ</t>
  </si>
  <si>
    <t>027-0024756-8</t>
  </si>
  <si>
    <t>Unap km 15 Hato Mayor</t>
  </si>
  <si>
    <t>CARINYS MARIEL</t>
  </si>
  <si>
    <t>LOPEZ</t>
  </si>
  <si>
    <t>402-2032423-6</t>
  </si>
  <si>
    <t>200-01-960048617-1</t>
  </si>
  <si>
    <t xml:space="preserve">Promotora de salud </t>
  </si>
  <si>
    <t xml:space="preserve">YOHARKY </t>
  </si>
  <si>
    <t>LORENZO ABREU</t>
  </si>
  <si>
    <t>025-0037069-3</t>
  </si>
  <si>
    <t>200-01-960-087689-0</t>
  </si>
  <si>
    <t xml:space="preserve">TAIRA MARIA </t>
  </si>
  <si>
    <t>100-0004525-1</t>
  </si>
  <si>
    <t>200-01-270-017401-7</t>
  </si>
  <si>
    <t>Farmaceutica</t>
  </si>
  <si>
    <t>Hospital el valle</t>
  </si>
  <si>
    <t>ISRAEL</t>
  </si>
  <si>
    <t>VASQUEZ ALEXANDER</t>
  </si>
  <si>
    <t>138-0007689-8</t>
  </si>
  <si>
    <t>200-01-9603065740</t>
  </si>
  <si>
    <t>Area Hato Mayor</t>
  </si>
  <si>
    <t>Gerencia de area</t>
  </si>
  <si>
    <t>REYES</t>
  </si>
  <si>
    <t>GAUDY</t>
  </si>
  <si>
    <t>CRISOSTOMO</t>
  </si>
  <si>
    <t>402-4018039-4</t>
  </si>
  <si>
    <t>200-01-9604269997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</si>
  <si>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</si>
  <si>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</si>
  <si>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</si>
  <si>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</si>
  <si>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</si>
  <si>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</si>
  <si>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</si>
  <si>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</si>
  <si>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</si>
  <si>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VASQUEZ SANTANA</t>
  </si>
  <si>
    <t>025-0041921-9</t>
  </si>
  <si>
    <t>Clinica las 500</t>
  </si>
  <si>
    <t xml:space="preserve">OSVALDO ANTONIO </t>
  </si>
  <si>
    <t>CRUZ</t>
  </si>
  <si>
    <t>029-0004372-6</t>
  </si>
  <si>
    <t>Unap Los Franceses</t>
  </si>
  <si>
    <t xml:space="preserve">Unap la Mina </t>
  </si>
  <si>
    <t xml:space="preserve">MAXIMO </t>
  </si>
  <si>
    <t>DEL ROSARIO SILVESTRE</t>
  </si>
  <si>
    <t>025-0027067-9</t>
  </si>
  <si>
    <t>Unap el guaral</t>
  </si>
  <si>
    <t>RAFAELA</t>
  </si>
  <si>
    <t xml:space="preserve"> DIAZ DIAZ</t>
  </si>
  <si>
    <t>025-0033097-8</t>
  </si>
  <si>
    <t>Clinica el Guaral</t>
  </si>
  <si>
    <t xml:space="preserve">YNIRIO MODESTO </t>
  </si>
  <si>
    <t>LEONARDO</t>
  </si>
  <si>
    <t>025-0034927-5</t>
  </si>
  <si>
    <t xml:space="preserve"> Unap el cerrito del seibo</t>
  </si>
  <si>
    <t xml:space="preserve">AMPARO </t>
  </si>
  <si>
    <t>MOJICA</t>
  </si>
  <si>
    <t>029-0010041-9</t>
  </si>
  <si>
    <t>Centro de zona Villa Guerrero</t>
  </si>
  <si>
    <t>027-0028929-7</t>
  </si>
  <si>
    <t xml:space="preserve">SONIA ELENA </t>
  </si>
  <si>
    <t xml:space="preserve"> PAREDES MARTINEZ</t>
  </si>
  <si>
    <t>025-0008358-5</t>
  </si>
  <si>
    <t>Unap las guajabas</t>
  </si>
  <si>
    <t xml:space="preserve">LEONIDAS </t>
  </si>
  <si>
    <t>MOTA DE LA CRUZ</t>
  </si>
  <si>
    <t>027-0034558-6</t>
  </si>
  <si>
    <t>200-01-110-176883-3</t>
  </si>
  <si>
    <t xml:space="preserve">Unap los botado </t>
  </si>
  <si>
    <t xml:space="preserve">ROSANGELA </t>
  </si>
  <si>
    <t>SORIANO</t>
  </si>
  <si>
    <t>025-0048387-6</t>
  </si>
  <si>
    <t>200-01-960056265-8</t>
  </si>
  <si>
    <t xml:space="preserve">Medico asist. </t>
  </si>
  <si>
    <t xml:space="preserve">TATATIANA ROSANA </t>
  </si>
  <si>
    <t xml:space="preserve"> AQUINO </t>
  </si>
  <si>
    <t>402-3486379-9</t>
  </si>
  <si>
    <t>200-01-960-087688-5</t>
  </si>
  <si>
    <t>Aux. de Farmacia</t>
  </si>
  <si>
    <t>ANGELINA</t>
  </si>
  <si>
    <t>PEGUERO</t>
  </si>
  <si>
    <t>029-0015408-5</t>
  </si>
  <si>
    <t>200-01-9603069101</t>
  </si>
  <si>
    <t xml:space="preserve">Aux. de limpieza </t>
  </si>
  <si>
    <t>Area el seibo</t>
  </si>
  <si>
    <t xml:space="preserve">Unap la mina </t>
  </si>
  <si>
    <t>OSVIANNY</t>
  </si>
  <si>
    <t>ZORRILLA BERAS</t>
  </si>
  <si>
    <t>402-2519711-6</t>
  </si>
  <si>
    <t>200-01-1101711657</t>
  </si>
  <si>
    <t>Enc. De soporte tecnico</t>
  </si>
  <si>
    <t>Unap Villa Guerrero</t>
  </si>
  <si>
    <t>Digitador</t>
  </si>
  <si>
    <t>DIONILIA</t>
  </si>
  <si>
    <t xml:space="preserve">ZORRILLA </t>
  </si>
  <si>
    <t>025-0009672-8</t>
  </si>
  <si>
    <t>200-01-9603798317</t>
  </si>
  <si>
    <t>Unap Pedro Sanchez</t>
  </si>
  <si>
    <t>YEIRY NICAURY</t>
  </si>
  <si>
    <t>PELEGRIN UBIERA</t>
  </si>
  <si>
    <t>402-3442135-8</t>
  </si>
  <si>
    <t>200-01-9603798318</t>
  </si>
  <si>
    <t>CASTRO MOTA</t>
  </si>
  <si>
    <t xml:space="preserve">MILOSY ARACELIS </t>
  </si>
  <si>
    <t>BAEZ APONTE</t>
  </si>
  <si>
    <t>025-0032466-6</t>
  </si>
  <si>
    <t>200-01-9603883495</t>
  </si>
  <si>
    <t>Aux. de Enfermeria</t>
  </si>
  <si>
    <t xml:space="preserve"> Unap Cañada del Agua</t>
  </si>
  <si>
    <t xml:space="preserve">CARMEN DOLORES </t>
  </si>
  <si>
    <t>023-0075496-3</t>
  </si>
  <si>
    <t>200-01-9604074136</t>
  </si>
  <si>
    <t>CANDIDA</t>
  </si>
  <si>
    <t xml:space="preserve">DE LA CRUZ </t>
  </si>
  <si>
    <t>065-0019411-0</t>
  </si>
  <si>
    <t>200-01-9604074312</t>
  </si>
  <si>
    <t>EDELKIN MARIA</t>
  </si>
  <si>
    <t>PEREZ PERALTA</t>
  </si>
  <si>
    <t>029-0016608-9</t>
  </si>
  <si>
    <t>Unap la Gina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</si>
  <si>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</si>
  <si>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</si>
  <si>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</si>
  <si>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</si>
  <si>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</si>
  <si>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103-0005891-3</t>
  </si>
  <si>
    <t>Clinica Higueral</t>
  </si>
  <si>
    <t>MATEO VILLAR</t>
  </si>
  <si>
    <t>026-0128058-5</t>
  </si>
  <si>
    <t>Clinica Maria Trinidad Sanchez</t>
  </si>
  <si>
    <t>026-0031430-2</t>
  </si>
  <si>
    <t>Unap Piedra Linda</t>
  </si>
  <si>
    <t xml:space="preserve">SANDRA </t>
  </si>
  <si>
    <t xml:space="preserve"> CESPEDES PAYANO</t>
  </si>
  <si>
    <t>026-0079070-9</t>
  </si>
  <si>
    <t>Unap Cucama</t>
  </si>
  <si>
    <t xml:space="preserve">ROGELIO </t>
  </si>
  <si>
    <t>SOLANO SILVESTRE</t>
  </si>
  <si>
    <t>026-0039613-5</t>
  </si>
  <si>
    <t>Unap Los Mulos</t>
  </si>
  <si>
    <t>WARDIN</t>
  </si>
  <si>
    <t xml:space="preserve"> SUERO GARCIA</t>
  </si>
  <si>
    <t>026-0108716-2</t>
  </si>
  <si>
    <t>ELSA DEONICIA</t>
  </si>
  <si>
    <t>MERCEDES ORTIZ</t>
  </si>
  <si>
    <t>026-0045084-1</t>
  </si>
  <si>
    <t>Lic.Enfermeria</t>
  </si>
  <si>
    <t xml:space="preserve">MIGUEL RAMON </t>
  </si>
  <si>
    <t>TRAVIESO GARCIA</t>
  </si>
  <si>
    <t>026-0063076-4</t>
  </si>
  <si>
    <t xml:space="preserve">Mayordomo </t>
  </si>
  <si>
    <t>Clinica Villa Hermosa</t>
  </si>
  <si>
    <t xml:space="preserve">WANDA YUSIL </t>
  </si>
  <si>
    <t>DEL ROSARIO</t>
  </si>
  <si>
    <t>026-0141280-8</t>
  </si>
  <si>
    <t xml:space="preserve">Aux. de Oficina </t>
  </si>
  <si>
    <t xml:space="preserve">ENMA </t>
  </si>
  <si>
    <t xml:space="preserve"> DE LOS SANTOS</t>
  </si>
  <si>
    <t>026-0039834-7</t>
  </si>
  <si>
    <t>UNAP Los Coco</t>
  </si>
  <si>
    <t xml:space="preserve">CARLOS  ANT. </t>
  </si>
  <si>
    <t>CORDONES</t>
  </si>
  <si>
    <t>295-0002936-7</t>
  </si>
  <si>
    <t>UNAP KM 14</t>
  </si>
  <si>
    <t xml:space="preserve">FERMIN </t>
  </si>
  <si>
    <t>RIJO</t>
  </si>
  <si>
    <t>026-0061107-9</t>
  </si>
  <si>
    <t>UNAP Luis J. Suarez</t>
  </si>
  <si>
    <t>DINORA E</t>
  </si>
  <si>
    <t>RAMIREZ DE LA CRUZ</t>
  </si>
  <si>
    <t>026-0037001-5</t>
  </si>
  <si>
    <t>Seccretaria</t>
  </si>
  <si>
    <t>Oficina area Romana</t>
  </si>
  <si>
    <t xml:space="preserve">MARGARITO </t>
  </si>
  <si>
    <t xml:space="preserve"> CUETO ROSARIO</t>
  </si>
  <si>
    <t>026-0043627-9</t>
  </si>
  <si>
    <t xml:space="preserve">RAMONA GERTRUDIS </t>
  </si>
  <si>
    <t>HUNT S.</t>
  </si>
  <si>
    <t>026-0044901-7</t>
  </si>
  <si>
    <t xml:space="preserve">Aux de farmacia </t>
  </si>
  <si>
    <t>Unap Luis J. Suarez</t>
  </si>
  <si>
    <t xml:space="preserve">PROFECTA </t>
  </si>
  <si>
    <t>ACOSTA FERMIN</t>
  </si>
  <si>
    <t>065-0018087-9</t>
  </si>
  <si>
    <t>20001110176884-6</t>
  </si>
  <si>
    <t xml:space="preserve"> Unap Saona</t>
  </si>
  <si>
    <t>DOMINGA</t>
  </si>
  <si>
    <t>MEJIA</t>
  </si>
  <si>
    <t>026-0079667-2</t>
  </si>
  <si>
    <t>20001110176885-9</t>
  </si>
  <si>
    <t xml:space="preserve">Promotara </t>
  </si>
  <si>
    <t xml:space="preserve">Unap conani </t>
  </si>
  <si>
    <t xml:space="preserve">MARIANO  </t>
  </si>
  <si>
    <t xml:space="preserve">ANTONIO MARTE </t>
  </si>
  <si>
    <t>026-0054441-1</t>
  </si>
  <si>
    <t>20001210107826-4</t>
  </si>
  <si>
    <t>Unap villa verde</t>
  </si>
  <si>
    <t>DAISY MARIA</t>
  </si>
  <si>
    <t>DE  LEON FELIX</t>
  </si>
  <si>
    <t>023-0088812-6</t>
  </si>
  <si>
    <t>200-01-960048617-0</t>
  </si>
  <si>
    <t>Unap villa hermosa</t>
  </si>
  <si>
    <t>LIDIA S.</t>
  </si>
  <si>
    <t>FLORIMON</t>
  </si>
  <si>
    <t>001-0414442-3</t>
  </si>
  <si>
    <t>200-01-960049850-5</t>
  </si>
  <si>
    <t xml:space="preserve">RAQUEL </t>
  </si>
  <si>
    <t>REYES GONZALEZ</t>
  </si>
  <si>
    <t>026-0074489-6</t>
  </si>
  <si>
    <t>200-01-960049850-6</t>
  </si>
  <si>
    <t xml:space="preserve">PAULA CATHERINE </t>
  </si>
  <si>
    <t>026-0123128-1</t>
  </si>
  <si>
    <t>200-01-960049850-4</t>
  </si>
  <si>
    <t xml:space="preserve">FELICITA </t>
  </si>
  <si>
    <t>AGUSTIN MIGUEL</t>
  </si>
  <si>
    <t>103-0000358-8</t>
  </si>
  <si>
    <t>200-01-960029984-0</t>
  </si>
  <si>
    <t>Hosp. Guaymate</t>
  </si>
  <si>
    <t xml:space="preserve"> DEIVI  </t>
  </si>
  <si>
    <t>SILVESTRE DE LA CRUZ</t>
  </si>
  <si>
    <t>026-0120654-9</t>
  </si>
  <si>
    <t>200-01-960180785-8</t>
  </si>
  <si>
    <t>Unap la caleta</t>
  </si>
  <si>
    <t xml:space="preserve">JOSEFA  </t>
  </si>
  <si>
    <t xml:space="preserve">PADUA </t>
  </si>
  <si>
    <t>026-0123563-9</t>
  </si>
  <si>
    <t>200-01-960180786-2</t>
  </si>
  <si>
    <t xml:space="preserve">GLORIA CHUQUIANA </t>
  </si>
  <si>
    <t>JIMENEZ MEDINA</t>
  </si>
  <si>
    <t>026-0135201-2</t>
  </si>
  <si>
    <t>200-01-960180785-9</t>
  </si>
  <si>
    <t>Hosp. Luis J.Suarez</t>
  </si>
  <si>
    <t xml:space="preserve">FERNANDO ABAD </t>
  </si>
  <si>
    <t>GREGORIO SCROGGNS</t>
  </si>
  <si>
    <t>026-0119903-3</t>
  </si>
  <si>
    <t>200-01-9603066262</t>
  </si>
  <si>
    <t xml:space="preserve">sereno </t>
  </si>
  <si>
    <t>Area Romana</t>
  </si>
  <si>
    <t>Unap caleta</t>
  </si>
  <si>
    <t>JOSE</t>
  </si>
  <si>
    <t xml:space="preserve"> ANUAL</t>
  </si>
  <si>
    <t>093-0014276-8</t>
  </si>
  <si>
    <t>200-01-9603066261</t>
  </si>
  <si>
    <t xml:space="preserve">Unap Juan Pablo Duarte </t>
  </si>
  <si>
    <t>LUIS ALBERTO</t>
  </si>
  <si>
    <t>YAN</t>
  </si>
  <si>
    <t>402-4366450-1</t>
  </si>
  <si>
    <t>200-01-9603066266</t>
  </si>
  <si>
    <t xml:space="preserve">Unap villa hermosa </t>
  </si>
  <si>
    <t>FRANCIA</t>
  </si>
  <si>
    <t>CARABALLO</t>
  </si>
  <si>
    <t>026-0036110-5</t>
  </si>
  <si>
    <t>200-01-9603066264</t>
  </si>
  <si>
    <t xml:space="preserve">Unap isla saona </t>
  </si>
  <si>
    <t xml:space="preserve">INAGCIO </t>
  </si>
  <si>
    <t>MORALES</t>
  </si>
  <si>
    <t>025-0013949-4</t>
  </si>
  <si>
    <t>200-01-9603403019</t>
  </si>
  <si>
    <t xml:space="preserve">Unap villa Hermosa 3  </t>
  </si>
  <si>
    <t>FRANKLIN ENRIQUE</t>
  </si>
  <si>
    <t>RAMIREZ VILLAR</t>
  </si>
  <si>
    <t>026-0098941-8</t>
  </si>
  <si>
    <t>200-01-9603637189</t>
  </si>
  <si>
    <t>Unap pica piedra</t>
  </si>
  <si>
    <t>Mensajero</t>
  </si>
  <si>
    <t>ANA IRIS</t>
  </si>
  <si>
    <t>026-0108536-4</t>
  </si>
  <si>
    <t>200-01-9603798316</t>
  </si>
  <si>
    <t>CPN Villa hermosa</t>
  </si>
  <si>
    <t>DANIEL</t>
  </si>
  <si>
    <t>RAMOS MARTE</t>
  </si>
  <si>
    <t>295-0000804-9</t>
  </si>
  <si>
    <t>Seguridad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</si>
  <si>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</si>
  <si>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</si>
  <si>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</si>
  <si>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</si>
  <si>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</si>
  <si>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026-0049514-3</t>
  </si>
  <si>
    <t>Clinica Pepe Rosario</t>
  </si>
  <si>
    <t xml:space="preserve">TERESA </t>
  </si>
  <si>
    <t>ESPINALES BAEZ</t>
  </si>
  <si>
    <t>085-0008810-2</t>
  </si>
  <si>
    <t xml:space="preserve">conserje </t>
  </si>
  <si>
    <t>Unap Boca de Chavón</t>
  </si>
  <si>
    <t xml:space="preserve">NICAURY </t>
  </si>
  <si>
    <t>RUIZ ORTIZ</t>
  </si>
  <si>
    <t>028-0080705-5</t>
  </si>
  <si>
    <t xml:space="preserve"> Unap Mamá Tingó </t>
  </si>
  <si>
    <t>PEREZ GUERRERO</t>
  </si>
  <si>
    <t>028-0030235-4</t>
  </si>
  <si>
    <t xml:space="preserve"> Clinica Los Sotos</t>
  </si>
  <si>
    <t xml:space="preserve">FULGENCIA </t>
  </si>
  <si>
    <t>GUERRERO CIPRIAN</t>
  </si>
  <si>
    <t>023-0006051-0</t>
  </si>
  <si>
    <t xml:space="preserve"> UNAP San Pedro</t>
  </si>
  <si>
    <t xml:space="preserve">LUISA </t>
  </si>
  <si>
    <t>RIJO SANTANA</t>
  </si>
  <si>
    <t>085-0004486-5</t>
  </si>
  <si>
    <t>UNAP Benerito Higuey</t>
  </si>
  <si>
    <t>BENITO</t>
  </si>
  <si>
    <t xml:space="preserve"> BERROA</t>
  </si>
  <si>
    <t>085-0002410-7</t>
  </si>
  <si>
    <t>UNAP Benerito</t>
  </si>
  <si>
    <t xml:space="preserve">CRISTINA </t>
  </si>
  <si>
    <t>CARPIO</t>
  </si>
  <si>
    <t>028-0107244-4</t>
  </si>
  <si>
    <t>UNAP Anamuyita</t>
  </si>
  <si>
    <t>VITERBO</t>
  </si>
  <si>
    <t xml:space="preserve"> PAULINO ZORRILLA</t>
  </si>
  <si>
    <t>028-0044964-3</t>
  </si>
  <si>
    <t xml:space="preserve">NICOLA </t>
  </si>
  <si>
    <t>JAQUEZ JIMENEZ</t>
  </si>
  <si>
    <t>028-0003392-6</t>
  </si>
  <si>
    <t>Supervisora de promotores</t>
  </si>
  <si>
    <t>ABRAHAN</t>
  </si>
  <si>
    <t xml:space="preserve"> NUÑEZ GUERRERO</t>
  </si>
  <si>
    <t>028-0065690-8</t>
  </si>
  <si>
    <t xml:space="preserve">Enc. de farmacia </t>
  </si>
  <si>
    <t xml:space="preserve">FIOR DALIZA </t>
  </si>
  <si>
    <t>028-0042397-8</t>
  </si>
  <si>
    <t>200-01-960048616-3</t>
  </si>
  <si>
    <t>unap los Rosales</t>
  </si>
  <si>
    <t>SANTA E.</t>
  </si>
  <si>
    <t xml:space="preserve"> GUERRERO RODRIGUEZ</t>
  </si>
  <si>
    <t>028-0003008-8</t>
  </si>
  <si>
    <t>200-01-960-087688-1</t>
  </si>
  <si>
    <t>Conserje unap la malena</t>
  </si>
  <si>
    <t>unap la malena</t>
  </si>
  <si>
    <t>GENAO CASTILLO</t>
  </si>
  <si>
    <t>028-0070552-3</t>
  </si>
  <si>
    <t>200-01-9601807855</t>
  </si>
  <si>
    <t>Area de Higuey</t>
  </si>
  <si>
    <t>Unap Villa cerro</t>
  </si>
  <si>
    <t>LARAS PINALES</t>
  </si>
  <si>
    <t>028-0018469-5</t>
  </si>
  <si>
    <t>200-01-9603060891</t>
  </si>
  <si>
    <t>Area Higuey</t>
  </si>
  <si>
    <t>unap cañada honda</t>
  </si>
  <si>
    <t>MELANIA</t>
  </si>
  <si>
    <t>LOPEZ DE MORLA</t>
  </si>
  <si>
    <t>026-0084140-3</t>
  </si>
  <si>
    <t>200-01-9603060892</t>
  </si>
  <si>
    <t xml:space="preserve">CPN San Martin </t>
  </si>
  <si>
    <t xml:space="preserve">GLENNY </t>
  </si>
  <si>
    <t>BERRY</t>
  </si>
  <si>
    <t>023-0078294-9</t>
  </si>
  <si>
    <t>200-01-960307084-2</t>
  </si>
  <si>
    <t>Hospital de veron</t>
  </si>
  <si>
    <t>FRANCISCA</t>
  </si>
  <si>
    <t>CASTILLO DE SANTANA</t>
  </si>
  <si>
    <t>028-0070548-1</t>
  </si>
  <si>
    <t>200-01-9603883499</t>
  </si>
  <si>
    <t>Unap San Francisco</t>
  </si>
  <si>
    <t>TOTAL HIGUEY</t>
  </si>
  <si>
    <t xml:space="preserve">  </t>
  </si>
  <si>
    <t>TOTAL NOMINA A PAGAR</t>
  </si>
  <si>
    <t>200-01-9604334570</t>
  </si>
  <si>
    <t>200-01-9604334568</t>
  </si>
  <si>
    <t>200-01-9604334569</t>
  </si>
  <si>
    <t xml:space="preserve">SAMUEL CRISTINO </t>
  </si>
  <si>
    <t>SALAZAR SOSA</t>
  </si>
  <si>
    <t>Tecnico</t>
  </si>
  <si>
    <t>200-01-9604395130</t>
  </si>
  <si>
    <t>HIPOLITO</t>
  </si>
  <si>
    <t>TOLENTINO</t>
  </si>
  <si>
    <t>023-0084491-3</t>
  </si>
  <si>
    <t>960-455925-7</t>
  </si>
  <si>
    <t>CAROLIN FERNANDA</t>
  </si>
  <si>
    <t>NIEVES CANELA</t>
  </si>
  <si>
    <t>402-1825057-5</t>
  </si>
  <si>
    <t>Digitadora</t>
  </si>
  <si>
    <t xml:space="preserve">RICHARD </t>
  </si>
  <si>
    <t>SANTANA PADILLA</t>
  </si>
  <si>
    <t>402-1195588-1</t>
  </si>
  <si>
    <t>200-01-9604716221</t>
  </si>
  <si>
    <t>DR. RICARDO JULIO ROMERO</t>
  </si>
  <si>
    <t xml:space="preserve">LUCIA </t>
  </si>
  <si>
    <t>DE JESUS</t>
  </si>
  <si>
    <t>029-0007400-2</t>
  </si>
  <si>
    <t>Unap el cedro de miches</t>
  </si>
  <si>
    <t>200-01-960-464357-0</t>
  </si>
  <si>
    <t>200-01-960484399-2</t>
  </si>
  <si>
    <t>960-424751-5</t>
  </si>
  <si>
    <t>CESAR ORLANDO</t>
  </si>
  <si>
    <t>MORALES VASQUEZ</t>
  </si>
  <si>
    <t>029-0019287-9</t>
  </si>
  <si>
    <t>MARIA ALEXANDRA</t>
  </si>
  <si>
    <t>SOLANO PIMENTEL</t>
  </si>
  <si>
    <t>Unap San Pedro</t>
  </si>
  <si>
    <t>001-765467-3</t>
  </si>
  <si>
    <t>200-01-9605119376</t>
  </si>
  <si>
    <t>200-019605119375</t>
  </si>
  <si>
    <t>STARLYN</t>
  </si>
  <si>
    <t>ALCANTARA</t>
  </si>
  <si>
    <t>023-0166567-1</t>
  </si>
  <si>
    <t>960-514422-6</t>
  </si>
  <si>
    <t>YAQUELIN AUDILIA</t>
  </si>
  <si>
    <t>RICHARSON PEÑA</t>
  </si>
  <si>
    <t>030-0003307-0</t>
  </si>
  <si>
    <t>NORMAN D</t>
  </si>
  <si>
    <t>SUAZO BERIHUETE</t>
  </si>
  <si>
    <t>402-2189542-4</t>
  </si>
  <si>
    <t>UNAP Km 14</t>
  </si>
  <si>
    <t xml:space="preserve">MANUEL ANTONIO </t>
  </si>
  <si>
    <t>025-0010716-0</t>
  </si>
  <si>
    <t>SERENO</t>
  </si>
  <si>
    <t>REMY RAFAEL</t>
  </si>
  <si>
    <t>GERVACIO LOPEZ</t>
  </si>
  <si>
    <t>FRANCIASCA</t>
  </si>
  <si>
    <t>REYES LOPEZ</t>
  </si>
  <si>
    <t>027-0017851-6</t>
  </si>
  <si>
    <t>Unap Morquecho</t>
  </si>
  <si>
    <t>Unap cañitas</t>
  </si>
  <si>
    <t>MAGALIS</t>
  </si>
  <si>
    <t>JIMENEZ</t>
  </si>
  <si>
    <t>027-0030140-7</t>
  </si>
  <si>
    <t>Unap jalonga</t>
  </si>
  <si>
    <t>DULCE MARIA</t>
  </si>
  <si>
    <t>DOMINGUEZ PEÑA</t>
  </si>
  <si>
    <t>027-0046696-0</t>
  </si>
  <si>
    <t>Unap Km 15</t>
  </si>
  <si>
    <t>IRMA GRISEL</t>
  </si>
  <si>
    <t>REYES FELICIANO</t>
  </si>
  <si>
    <t>027-0012399-1</t>
  </si>
  <si>
    <t>Unap la Sierra</t>
  </si>
  <si>
    <t>067-0011062-7</t>
  </si>
  <si>
    <t>960-525593-0</t>
  </si>
  <si>
    <t>960-525593-1</t>
  </si>
  <si>
    <t>960-525592-9</t>
  </si>
  <si>
    <t>Unap Batey soco</t>
  </si>
  <si>
    <t>960-5265765</t>
  </si>
  <si>
    <t>960-5265769</t>
  </si>
  <si>
    <t>960-5265764</t>
  </si>
  <si>
    <t>960-5265766</t>
  </si>
  <si>
    <t>960-5265770</t>
  </si>
  <si>
    <t>MANUEL DE JESUS</t>
  </si>
  <si>
    <t>LORA</t>
  </si>
  <si>
    <t>023-0020611-3</t>
  </si>
  <si>
    <t>402-0900247-2</t>
  </si>
  <si>
    <t>960-532825-5</t>
  </si>
  <si>
    <t xml:space="preserve">JOSE MANUEL </t>
  </si>
  <si>
    <t>DE LEON ROJAS</t>
  </si>
  <si>
    <t>028-004109-2</t>
  </si>
  <si>
    <t>Unap Politur</t>
  </si>
  <si>
    <t>FLOYD POLICIA</t>
  </si>
  <si>
    <t>402-1139481-8</t>
  </si>
  <si>
    <t>960-5354300</t>
  </si>
  <si>
    <t>960-5354299</t>
  </si>
  <si>
    <t>023-0143527-3</t>
  </si>
  <si>
    <t>ROSARIO JAVIER</t>
  </si>
  <si>
    <t xml:space="preserve">DIGNA </t>
  </si>
  <si>
    <t>UNAP Santa Fe</t>
  </si>
  <si>
    <t>JULIO ADRIANO</t>
  </si>
  <si>
    <t>DIAZ ACOSTA</t>
  </si>
  <si>
    <t>067-0013604-4</t>
  </si>
  <si>
    <t>Unap Magua</t>
  </si>
  <si>
    <t>LAUTERIO</t>
  </si>
  <si>
    <t>CASTILLO CARABALLO</t>
  </si>
  <si>
    <t>028-0025002-5</t>
  </si>
  <si>
    <t>CPN Santana</t>
  </si>
  <si>
    <t>STEPHANIE</t>
  </si>
  <si>
    <t>028-0109126-1</t>
  </si>
  <si>
    <t>2/12023</t>
  </si>
  <si>
    <t>960-5505583</t>
  </si>
  <si>
    <t>960-5518545</t>
  </si>
  <si>
    <t xml:space="preserve">JOSE OMAR </t>
  </si>
  <si>
    <t>CEDANO REYES</t>
  </si>
  <si>
    <t>026-0138616-8</t>
  </si>
  <si>
    <t>GRISEYDA JOSEFINA</t>
  </si>
  <si>
    <t>MARTINEZ REYES</t>
  </si>
  <si>
    <t>026-0117059-6</t>
  </si>
  <si>
    <t>CPN Zona Franca</t>
  </si>
  <si>
    <t>023-0084538-1</t>
  </si>
  <si>
    <t>960-5593763</t>
  </si>
  <si>
    <t>960-5593764</t>
  </si>
  <si>
    <t>D/A</t>
  </si>
  <si>
    <t xml:space="preserve">ANTONIO </t>
  </si>
  <si>
    <t>HERNANDEZ</t>
  </si>
  <si>
    <t>025-0015700-9</t>
  </si>
  <si>
    <t>Vigilante</t>
  </si>
  <si>
    <t>Unap Magarin</t>
  </si>
  <si>
    <t xml:space="preserve"> PEREZ NATERA</t>
  </si>
  <si>
    <t xml:space="preserve">AIDA </t>
  </si>
  <si>
    <t>011-714807-2</t>
  </si>
  <si>
    <t>960-568646-3</t>
  </si>
  <si>
    <t>960540890-2</t>
  </si>
  <si>
    <t>Unap las Goutier</t>
  </si>
  <si>
    <t>960-506293-3</t>
  </si>
  <si>
    <t xml:space="preserve">ESTEBANIA </t>
  </si>
  <si>
    <t>MELLA WILLIAMS</t>
  </si>
  <si>
    <t>402-2020200-2</t>
  </si>
  <si>
    <t>CPN IDSS Consuelo</t>
  </si>
  <si>
    <t>DEMETRIO</t>
  </si>
  <si>
    <t>029-0009483-6</t>
  </si>
  <si>
    <t>Unap el cerrito</t>
  </si>
  <si>
    <t>DOMINGO</t>
  </si>
  <si>
    <t>ESTEBAN</t>
  </si>
  <si>
    <t>960-5817459</t>
  </si>
  <si>
    <t>110-1711806</t>
  </si>
  <si>
    <t xml:space="preserve">FREDDY </t>
  </si>
  <si>
    <t>FELICIANO</t>
  </si>
  <si>
    <t>027-0022474-0</t>
  </si>
  <si>
    <t>CPN  el Brisal</t>
  </si>
  <si>
    <t>ROSAINA</t>
  </si>
  <si>
    <t>VIDO URBAEZ</t>
  </si>
  <si>
    <t>028-0092734-1</t>
  </si>
  <si>
    <t>Unap laguna de Nisibon</t>
  </si>
  <si>
    <t>960-5881621</t>
  </si>
  <si>
    <t xml:space="preserve">                                                      ADMINISTRADORA</t>
  </si>
  <si>
    <t xml:space="preserve">                                                     ADMINISTRADORA</t>
  </si>
  <si>
    <t>JAVIER</t>
  </si>
  <si>
    <t>027-0015148-9</t>
  </si>
  <si>
    <t xml:space="preserve">ROSA </t>
  </si>
  <si>
    <t>023-01286841</t>
  </si>
  <si>
    <t>CPN Esperanza</t>
  </si>
  <si>
    <t>1//10/2023</t>
  </si>
  <si>
    <t>MOISES MANUEL</t>
  </si>
  <si>
    <t>PARESON</t>
  </si>
  <si>
    <t>4023161422-9</t>
  </si>
  <si>
    <t>RAUL ANTONIO</t>
  </si>
  <si>
    <t>026-0005032-8</t>
  </si>
  <si>
    <t>960-6366118</t>
  </si>
  <si>
    <t>960-6366119</t>
  </si>
  <si>
    <t>NOMINA CORRESPONDIENTE AL 30  DE ENERO  AÑO 2024</t>
  </si>
  <si>
    <t xml:space="preserve">ISMAEL </t>
  </si>
  <si>
    <t>GARCIA SEVERINO</t>
  </si>
  <si>
    <t>402-1030578-1</t>
  </si>
  <si>
    <t>Yerba Buena</t>
  </si>
  <si>
    <t xml:space="preserve">JULIO CRISTOBAL </t>
  </si>
  <si>
    <t>025-0049811-4</t>
  </si>
  <si>
    <t>NOMINA CORRESPONDIENTE AL 30  DE FEBRERO  AÑO 2024</t>
  </si>
  <si>
    <t>NOMINA CORRESPONDIENTE AL 30  DE MARZO  AÑO 2024</t>
  </si>
  <si>
    <t xml:space="preserve">VANESSA </t>
  </si>
  <si>
    <t>MERCEDES BAEZ</t>
  </si>
  <si>
    <t>402-4998424-2</t>
  </si>
  <si>
    <t xml:space="preserve">DARLENYS MARIA </t>
  </si>
  <si>
    <t>SANTANA JIMENEZ</t>
  </si>
  <si>
    <t>402-1112745-7</t>
  </si>
  <si>
    <t>Unap Santa clara de Asis</t>
  </si>
  <si>
    <t xml:space="preserve">                                                         ADMINISTRADORA</t>
  </si>
  <si>
    <t>NOMINA CORRESPONDIENTE AL 30  DE ABRIL   AÑO 2024</t>
  </si>
  <si>
    <t>NOMINA CORRESPONDIENTE AL 30  DE ABRIL  AÑO 2024</t>
  </si>
  <si>
    <t>BO.BLANCO</t>
  </si>
  <si>
    <t xml:space="preserve">                                                ADMINISTRADORA</t>
  </si>
  <si>
    <t>SALZAR SOSA</t>
  </si>
  <si>
    <t>GEROVACIO LOPEZ</t>
  </si>
  <si>
    <t>FLOID POLICIA</t>
  </si>
  <si>
    <t>MOTA PACHE</t>
  </si>
  <si>
    <t>028-00346195</t>
  </si>
  <si>
    <t xml:space="preserve">DOMINGA </t>
  </si>
  <si>
    <t>960-7088303</t>
  </si>
  <si>
    <t>Cpn Los Platanitod</t>
  </si>
  <si>
    <t xml:space="preserve">      DR. RICARDO JULIO ROMERO</t>
  </si>
  <si>
    <t xml:space="preserve">                                                                              ADMINISTRADORA</t>
  </si>
  <si>
    <t>DIRECTOR</t>
  </si>
  <si>
    <t xml:space="preserve"> DIRECTOR</t>
  </si>
  <si>
    <t xml:space="preserve">                                DIRECTOR</t>
  </si>
  <si>
    <t xml:space="preserve">Darlenys Maria </t>
  </si>
  <si>
    <t>Santana Jimenez</t>
  </si>
  <si>
    <t>NOMINA CORRESPONDIENTE AL 30  DE MAYO   AÑO 2024</t>
  </si>
  <si>
    <t>NOMINA CORRESPONDIENTE AL 30  DE MAYO  AÑO 2024</t>
  </si>
  <si>
    <t xml:space="preserve">                                                    ADMINISTRADORA</t>
  </si>
  <si>
    <t>NOMINA CORRESPONDIENTE AL 30  DE JUNIO   AÑO 2024</t>
  </si>
  <si>
    <t>NOMINA CORRESPONDIENTE AL 30  DE JUNIO    AÑO 2024</t>
  </si>
  <si>
    <t xml:space="preserve">VIRGIA </t>
  </si>
  <si>
    <t>SANTANA MENDOZA</t>
  </si>
  <si>
    <t>029-0016683-2</t>
  </si>
  <si>
    <t>Unap La Gina</t>
  </si>
  <si>
    <t xml:space="preserve">                    DIRECTOR</t>
  </si>
  <si>
    <t xml:space="preserve">                                                                                                                                                                                                             REGION V</t>
  </si>
  <si>
    <t xml:space="preserve">        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</si>
  <si>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</si>
  <si>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ADMINISTRADORA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</si>
  <si>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</si>
  <si>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</si>
  <si>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</si>
  <si>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 xml:space="preserve">                                                                                               RNC 430041793</t>
  </si>
  <si>
    <t>AREA DE HATO MAYOR</t>
  </si>
  <si>
    <t>NOMINA CORRESPONDIENTE AL 30  DE JULIO   AÑO 2024</t>
  </si>
  <si>
    <t>NOMINA CORRESPONDIENTE AL 30  DE JULIO    AÑO 2024</t>
  </si>
  <si>
    <t>ANGELA ALTAGRACIA</t>
  </si>
  <si>
    <t>VALENZUELA  DE ACOSTA</t>
  </si>
  <si>
    <t>017-0019300-4</t>
  </si>
  <si>
    <t>CONSERJE</t>
  </si>
  <si>
    <t>CPN EL BUEN PASTOR</t>
  </si>
  <si>
    <t xml:space="preserve">PASCUALA ESTEBANIA </t>
  </si>
  <si>
    <t>MARCHENA SABINO</t>
  </si>
  <si>
    <t>023-0030748-1</t>
  </si>
  <si>
    <t>LAS PIEDRAS (CONANI)</t>
  </si>
  <si>
    <t xml:space="preserve">WILFIDA YOLENNY </t>
  </si>
  <si>
    <t>ROSADO CALDERON</t>
  </si>
  <si>
    <t>402-2489583-5</t>
  </si>
  <si>
    <t>UNAP JAPON</t>
  </si>
  <si>
    <t>GONZALEZ FRIAS</t>
  </si>
  <si>
    <t>023-0091971-5</t>
  </si>
  <si>
    <t>UNAL VILLA FARO</t>
  </si>
  <si>
    <t xml:space="preserve">                       LIC. YUDELKY JABALERA</t>
  </si>
  <si>
    <t>ANTELINA ENEROLIZA</t>
  </si>
  <si>
    <t>CANDELARIO BAEZ</t>
  </si>
  <si>
    <t>402-2555106-4</t>
  </si>
  <si>
    <t>CENTRO DE DIAGNOSTICO</t>
  </si>
  <si>
    <t xml:space="preserve">JUAN ANTONIO </t>
  </si>
  <si>
    <t>YERIX DAVIMAR</t>
  </si>
  <si>
    <t>402-2418758-9</t>
  </si>
  <si>
    <t>ANGELA ALTAGARCIA</t>
  </si>
  <si>
    <t>VALENZUELA DE ACOSTA</t>
  </si>
  <si>
    <t>CPN BUEN PASTOR</t>
  </si>
  <si>
    <t>PASCUALA ESTEBANIA</t>
  </si>
  <si>
    <t>UNAP LAS PIEDAS(CONANI)</t>
  </si>
  <si>
    <t>WILFRIDA YOLENNY</t>
  </si>
  <si>
    <t>NAVARRO</t>
  </si>
  <si>
    <t>027-0011810-8</t>
  </si>
  <si>
    <t>JULIO</t>
  </si>
  <si>
    <t>UNAP PORVENIR</t>
  </si>
  <si>
    <t xml:space="preserve">                                                                                                 RNC 430041793   </t>
  </si>
  <si>
    <t>NOMINA CORRESPONDIENTE AL 30  DE AGOSTO   AÑO 2024</t>
  </si>
  <si>
    <t>NOMINA CORRESPONDIENTE AL 30  DE AGOSTO    AÑO 2024</t>
  </si>
  <si>
    <t>NOMINA CORRESPONDIENTE AL 30  DE  AGOSTO   AÑO 2024</t>
  </si>
  <si>
    <t>NOMINA CORRESPONDIENTE AL 30  DE AGOSTO  AÑO 2024</t>
  </si>
  <si>
    <t>NOMINA CORRESPONDIENTE AL 30  DE AGOSOTO    AÑO 2024</t>
  </si>
  <si>
    <t>NOTA: SE NOS INFORMA HOY 28/08/2024 QUE QUE LA SRA RICHARSOND ABANDONO DESDE ENERO EXCLUIR EN SEPTIEMBRE, NO LE TOCA REGALIA</t>
  </si>
  <si>
    <t>NOMINA CORRESPONDIENTE AL 30  DE  SEPTIEMBRE   AÑO 2024</t>
  </si>
  <si>
    <t>NOMINA CORRESPONDIENTE AL 30  DE SEPTIEMBRE    AÑO 2024</t>
  </si>
  <si>
    <t>NOMINA CORRESPONDIENTE AL 30  DE SEPTIEMBRE   AÑO 2024</t>
  </si>
  <si>
    <t>NOMINA CORRESPONDIENTE AL 30  DE SEPTIEMBRE  AÑO 2024</t>
  </si>
  <si>
    <t>NOMINA CORRESPONDIENTE AL 30  DE  SEPTIEMBRE    AÑO 2024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</si>
  <si>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</si>
  <si>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</si>
  <si>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</si>
  <si>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DR. RICARDO JULIO ROMERO</t>
  </si>
  <si>
    <t xml:space="preserve">   LIC. YUDELKY JABALERA</t>
  </si>
  <si>
    <t xml:space="preserve">                                             ADMINISTRADORA</t>
  </si>
  <si>
    <t xml:space="preserve">                         DIRECTOR</t>
  </si>
  <si>
    <t xml:space="preserve">                                                 DIRECTOR</t>
  </si>
  <si>
    <t xml:space="preserve">                                                   ADMINISTRADORA</t>
  </si>
  <si>
    <t>BAUTISTA OZORIA</t>
  </si>
  <si>
    <t>402-21053685</t>
  </si>
  <si>
    <t>SACAR DE NOMINA</t>
  </si>
  <si>
    <t>NOMINA CORRESPONDIENTE AL 31  DE OCTUBRE  AÑO 2024</t>
  </si>
  <si>
    <t>NOMINA CORRESPONDIENTE AL 31  DE OCTUBRE   AÑO 2024</t>
  </si>
  <si>
    <t>NOMINA CORRESPONDIENTE AL 31  DE  OCTUBRE   AÑO 2024</t>
  </si>
  <si>
    <t xml:space="preserve">FLORENTINO </t>
  </si>
  <si>
    <t>ROJAS DE LA CRUZ</t>
  </si>
  <si>
    <t>027-0016450-8</t>
  </si>
  <si>
    <t>CPN EL BRISAL</t>
  </si>
  <si>
    <t>CRUZ BERAS</t>
  </si>
  <si>
    <t>402-2252146-6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</si>
  <si>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</si>
  <si>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</si>
  <si>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</si>
  <si>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NOMINA CORRESPONDIENTE AL 30  DE  NOVIEMBRE    AÑO 2024</t>
  </si>
  <si>
    <t>NOMINA CORRESPONDIENTE AL 30  DE NOVIEMBRE   AÑO 2024</t>
  </si>
  <si>
    <t>NOMINA CORRESPONDIENTE AL 30  DE NOVIEMBRE    AÑO 2024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</si>
  <si>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</si>
  <si>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</si>
  <si>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RNC 430041793   </t>
  </si>
  <si>
    <t>SACAR EL DICIEMBRE RENUNCIO HACE TRES MES .67 Y 88</t>
  </si>
  <si>
    <t>NOMINA CORRESPONDIENTE AL 31 DE  DICIEMBRE    AÑO 2024</t>
  </si>
  <si>
    <t>NOMINA CORRESPONDIENTE AL 31 DE DICIEMBRE   AÑO 2024</t>
  </si>
  <si>
    <t>NOMINA CORRESPONDIENTE AL 31  DE  DICIEMBRE    AÑO 2024</t>
  </si>
  <si>
    <t>NOMINA CORRESPONDIENTE AL 31  DE DICIEMBRE   AÑO 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</si>
  <si>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</si>
  <si>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36 NICOLAS DIAZ VALENZUELA SACAR EN ENERO. ENTRAR MIGUEL RIVERA EN SUSTITUCION</t>
  </si>
  <si>
    <t>SACAR EN ENERO NICOLAS DIAS VALENZUELA , ENTRAR EN SUSTITUCION MIGUEL RIVERA DE LA CRUZ</t>
  </si>
  <si>
    <t>14 103.5</t>
  </si>
  <si>
    <t>RIVERA DE LA CRUZ</t>
  </si>
  <si>
    <t>023-0075532-5</t>
  </si>
  <si>
    <t xml:space="preserve">MIGUEL </t>
  </si>
  <si>
    <t>LEIDI ARIELA</t>
  </si>
  <si>
    <t>DOROTEO VASQUEZ</t>
  </si>
  <si>
    <t>402-2902338-3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</si>
  <si>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</si>
  <si>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</si>
  <si>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</si>
  <si>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</si>
  <si>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</si>
  <si>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023-0142481-4</t>
  </si>
  <si>
    <t>CPN BATEY ANGELINA</t>
  </si>
  <si>
    <t>ROSELIS HERENIA</t>
  </si>
  <si>
    <t>ORTIZ DE LA CRUZ</t>
  </si>
  <si>
    <t>023-0026201-7</t>
  </si>
  <si>
    <t xml:space="preserve">CPN EL BRISAL </t>
  </si>
  <si>
    <t>JUANA LUCRECIA</t>
  </si>
  <si>
    <t>WECKS DAVID</t>
  </si>
  <si>
    <t>023-0124918-7</t>
  </si>
  <si>
    <t>CPN CAMARA JUNION</t>
  </si>
  <si>
    <t>JOHAN EMIL</t>
  </si>
  <si>
    <t>VARGAS DE LA CRUZ</t>
  </si>
  <si>
    <t>402-09763685</t>
  </si>
  <si>
    <t>DIGITADOR</t>
  </si>
  <si>
    <t>HECTOR JULIO</t>
  </si>
  <si>
    <t>CASTILLO ROJAS</t>
  </si>
  <si>
    <t xml:space="preserve">PEDRITO </t>
  </si>
  <si>
    <t>DE LA ROSA RIVERA</t>
  </si>
  <si>
    <t>067-00080978</t>
  </si>
  <si>
    <t>VIGILANTE</t>
  </si>
  <si>
    <t>ATENCION PRI LAS CAÑITAS</t>
  </si>
  <si>
    <t xml:space="preserve">                                                                                                                   RNC 430041793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</si>
  <si>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</si>
  <si>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NO.CUENTA</t>
  </si>
  <si>
    <t xml:space="preserve">LUISA MARIA </t>
  </si>
  <si>
    <t>CASTILLO LOUIS</t>
  </si>
  <si>
    <t xml:space="preserve">Centro de Diagnostico PORVENIR </t>
  </si>
  <si>
    <t>028-0036105-3</t>
  </si>
  <si>
    <t>MARIA VANESSA</t>
  </si>
  <si>
    <t>MEJIAS DE PEÑA</t>
  </si>
  <si>
    <t>023-0158598-6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</si>
  <si>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</si>
  <si>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</si>
  <si>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</si>
  <si>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</si>
  <si>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</si>
  <si>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VILORIO BAEZ</t>
  </si>
  <si>
    <t>027-0048830-3</t>
  </si>
  <si>
    <t>SOPORTE TECNICO</t>
  </si>
  <si>
    <t>JULIANNY</t>
  </si>
  <si>
    <t>A.Primaria Juan P. Duarte</t>
  </si>
  <si>
    <t>UNAP  LA ESPERANZA</t>
  </si>
  <si>
    <t>402-1142182-7</t>
  </si>
  <si>
    <t>YULEYCA CESARINA</t>
  </si>
  <si>
    <t>GUILAMO SANTANA</t>
  </si>
  <si>
    <t>402-3367418-9</t>
  </si>
  <si>
    <t>028-0092682-2</t>
  </si>
  <si>
    <t>ENC. FARMACIA</t>
  </si>
  <si>
    <t xml:space="preserve">ANEURY </t>
  </si>
  <si>
    <t>RODRIGUEZ MOTA</t>
  </si>
  <si>
    <t>027-0034902-6</t>
  </si>
  <si>
    <t>BENITEZ BASILIO</t>
  </si>
  <si>
    <t>138-0008474-4</t>
  </si>
  <si>
    <t>NOMINA CORRESPONDIENTE AL 30 DE  NOVIEMBRE   AÑO 2025</t>
  </si>
  <si>
    <t>NOMINA CORRESPONDIENTE AL 30 DE NOVIEMBRE   AÑO 2025</t>
  </si>
  <si>
    <t>NOMINA CORRESPONDIENTE AL 30  DE  NOVIEMBRE     AÑO 2025</t>
  </si>
  <si>
    <t>NOMINA CORRESPONDIENTE AL  30 DE  NOVIEMBRE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</si>
</sst>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0000"/>
    <numFmt numFmtId="166" formatCode="dd/mm/yyyy;@"/>
    <numFmt numFmtId="167" formatCode="_-* #,##0.00_-;\-* #,##0.00_-;_-* &quot;-&quot;??_-;_-@_-"/>
    <numFmt numFmtId="168" formatCode="[$-409]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4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name val="Times New Roman"/>
      <family val="1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Open Sans"/>
      <family val="2"/>
    </font>
    <font>
      <sz val="11"/>
      <color rgb="FFFF0000"/>
      <name val="Open Sans"/>
      <family val="2"/>
    </font>
    <font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84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8" fillId="0" borderId="1" xfId="0" applyNumberFormat="1" applyFont="1" applyFill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top" readingOrder="1"/>
      <protection locked="0"/>
    </xf>
    <xf numFmtId="0" fontId="6" fillId="2" borderId="4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4" fontId="8" fillId="0" borderId="4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8" fontId="8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4" fillId="0" borderId="0" xfId="0" applyFont="1" applyBorder="1"/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4" fontId="4" fillId="0" borderId="0" xfId="0" applyNumberFormat="1" applyFont="1" applyBorder="1" applyAlignment="1"/>
    <xf numFmtId="4" fontId="4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0" fontId="12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/>
    <xf numFmtId="0" fontId="3" fillId="0" borderId="7" xfId="0" applyFont="1" applyBorder="1"/>
    <xf numFmtId="0" fontId="0" fillId="0" borderId="0" xfId="0" applyAlignment="1">
      <alignment horizontal="right" wrapText="1"/>
    </xf>
    <xf numFmtId="0" fontId="11" fillId="0" borderId="0" xfId="0" applyFont="1" applyBorder="1" applyAlignment="1">
      <alignment horizontal="left"/>
    </xf>
    <xf numFmtId="164" fontId="11" fillId="0" borderId="0" xfId="1" applyFont="1" applyBorder="1" applyAlignment="1">
      <alignment horizontal="center"/>
    </xf>
    <xf numFmtId="0" fontId="11" fillId="0" borderId="0" xfId="0" applyFont="1"/>
    <xf numFmtId="0" fontId="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Border="1" applyAlignment="1">
      <alignment horizontal="center"/>
    </xf>
    <xf numFmtId="1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/>
    <xf numFmtId="4" fontId="11" fillId="3" borderId="0" xfId="0" applyNumberFormat="1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5" fillId="0" borderId="1" xfId="0" applyNumberFormat="1" applyFont="1" applyFill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8" xfId="0" applyFont="1" applyBorder="1"/>
    <xf numFmtId="0" fontId="11" fillId="2" borderId="1" xfId="0" applyFont="1" applyFill="1" applyBorder="1"/>
    <xf numFmtId="4" fontId="11" fillId="0" borderId="1" xfId="1" applyNumberFormat="1" applyFont="1" applyBorder="1" applyAlignment="1">
      <alignment horizontal="right"/>
    </xf>
    <xf numFmtId="164" fontId="11" fillId="0" borderId="1" xfId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right"/>
    </xf>
    <xf numFmtId="164" fontId="11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11" fillId="0" borderId="1" xfId="0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center" vertical="top" wrapText="1" readingOrder="1"/>
      <protection locked="0"/>
    </xf>
    <xf numFmtId="4" fontId="11" fillId="0" borderId="1" xfId="0" applyNumberFormat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center" vertical="top" wrapText="1" readingOrder="1"/>
      <protection locked="0"/>
    </xf>
    <xf numFmtId="4" fontId="11" fillId="2" borderId="1" xfId="2" applyNumberFormat="1" applyFont="1" applyFill="1" applyBorder="1" applyAlignment="1">
      <alignment horizontal="right"/>
    </xf>
    <xf numFmtId="168" fontId="11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center"/>
    </xf>
    <xf numFmtId="166" fontId="11" fillId="0" borderId="6" xfId="0" applyNumberFormat="1" applyFont="1" applyBorder="1" applyAlignment="1">
      <alignment horizontal="center"/>
    </xf>
    <xf numFmtId="0" fontId="5" fillId="0" borderId="1" xfId="0" applyFont="1" applyBorder="1"/>
    <xf numFmtId="0" fontId="11" fillId="2" borderId="2" xfId="0" applyFont="1" applyFill="1" applyBorder="1" applyAlignment="1">
      <alignment horizontal="left"/>
    </xf>
    <xf numFmtId="0" fontId="13" fillId="2" borderId="1" xfId="0" applyFont="1" applyFill="1" applyBorder="1" applyAlignment="1" applyProtection="1">
      <alignment vertical="top" readingOrder="1"/>
      <protection locked="0"/>
    </xf>
    <xf numFmtId="0" fontId="13" fillId="0" borderId="1" xfId="0" applyFont="1" applyBorder="1" applyAlignment="1" applyProtection="1">
      <alignment horizontal="center" vertical="top" readingOrder="1"/>
      <protection locked="0"/>
    </xf>
    <xf numFmtId="0" fontId="13" fillId="2" borderId="1" xfId="0" applyFont="1" applyFill="1" applyBorder="1" applyAlignment="1" applyProtection="1">
      <alignment horizontal="center" vertical="top" readingOrder="1"/>
      <protection locked="0"/>
    </xf>
    <xf numFmtId="0" fontId="4" fillId="3" borderId="1" xfId="0" applyFont="1" applyFill="1" applyBorder="1" applyAlignment="1">
      <alignment horizontal="right"/>
    </xf>
    <xf numFmtId="165" fontId="11" fillId="0" borderId="1" xfId="0" applyNumberFormat="1" applyFont="1" applyBorder="1" applyAlignment="1">
      <alignment horizontal="center"/>
    </xf>
    <xf numFmtId="164" fontId="11" fillId="0" borderId="1" xfId="1" applyFont="1" applyBorder="1" applyAlignment="1">
      <alignment horizontal="right"/>
    </xf>
    <xf numFmtId="16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 readingOrder="1"/>
      <protection locked="0"/>
    </xf>
    <xf numFmtId="0" fontId="13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 applyAlignment="1" applyProtection="1">
      <alignment horizontal="center" vertical="top" wrapText="1" readingOrder="1"/>
      <protection locked="0"/>
    </xf>
    <xf numFmtId="166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4" fontId="5" fillId="0" borderId="1" xfId="0" applyNumberFormat="1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14" fontId="11" fillId="2" borderId="8" xfId="0" applyNumberFormat="1" applyFont="1" applyFill="1" applyBorder="1" applyAlignment="1">
      <alignment horizontal="center"/>
    </xf>
    <xf numFmtId="4" fontId="11" fillId="2" borderId="8" xfId="2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11" fillId="0" borderId="1" xfId="0" applyNumberFormat="1" applyFont="1" applyBorder="1" applyAlignment="1"/>
    <xf numFmtId="4" fontId="11" fillId="0" borderId="1" xfId="0" applyNumberFormat="1" applyFont="1" applyFill="1" applyBorder="1" applyAlignment="1">
      <alignment wrapText="1"/>
    </xf>
    <xf numFmtId="4" fontId="11" fillId="0" borderId="1" xfId="1" applyNumberFormat="1" applyFont="1" applyBorder="1" applyAlignment="1"/>
    <xf numFmtId="1" fontId="11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4" fontId="11" fillId="2" borderId="1" xfId="0" applyNumberFormat="1" applyFont="1" applyFill="1" applyBorder="1" applyAlignment="1">
      <alignment horizontal="right" wrapText="1"/>
    </xf>
    <xf numFmtId="4" fontId="11" fillId="2" borderId="1" xfId="1" applyNumberFormat="1" applyFont="1" applyFill="1" applyBorder="1" applyAlignment="1">
      <alignment horizontal="right"/>
    </xf>
    <xf numFmtId="164" fontId="11" fillId="2" borderId="1" xfId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wrapText="1"/>
    </xf>
    <xf numFmtId="0" fontId="0" fillId="2" borderId="1" xfId="0" applyFill="1" applyBorder="1"/>
    <xf numFmtId="4" fontId="0" fillId="0" borderId="0" xfId="0" applyNumberFormat="1"/>
    <xf numFmtId="0" fontId="6" fillId="2" borderId="1" xfId="0" applyFont="1" applyFill="1" applyBorder="1" applyAlignment="1"/>
    <xf numFmtId="1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0" borderId="0" xfId="0" applyBorder="1"/>
    <xf numFmtId="0" fontId="17" fillId="3" borderId="1" xfId="0" applyFont="1" applyFill="1" applyBorder="1"/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5" borderId="1" xfId="0" applyFont="1" applyFill="1" applyBorder="1" applyAlignment="1">
      <alignment horizontal="left"/>
    </xf>
    <xf numFmtId="0" fontId="0" fillId="6" borderId="0" xfId="0" applyFill="1"/>
    <xf numFmtId="0" fontId="11" fillId="6" borderId="1" xfId="0" applyFont="1" applyFill="1" applyBorder="1"/>
    <xf numFmtId="0" fontId="11" fillId="6" borderId="1" xfId="0" applyFont="1" applyFill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 applyProtection="1">
      <alignment vertical="top" wrapText="1" readingOrder="1"/>
      <protection locked="0"/>
    </xf>
    <xf numFmtId="4" fontId="11" fillId="6" borderId="1" xfId="0" applyNumberFormat="1" applyFont="1" applyFill="1" applyBorder="1" applyAlignment="1"/>
    <xf numFmtId="4" fontId="11" fillId="6" borderId="1" xfId="0" applyNumberFormat="1" applyFont="1" applyFill="1" applyBorder="1" applyAlignment="1">
      <alignment horizontal="center"/>
    </xf>
    <xf numFmtId="4" fontId="11" fillId="6" borderId="1" xfId="0" applyNumberFormat="1" applyFont="1" applyFill="1" applyBorder="1" applyAlignment="1">
      <alignment horizontal="right"/>
    </xf>
    <xf numFmtId="166" fontId="11" fillId="6" borderId="1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1" fillId="0" borderId="0" xfId="0" applyFont="1"/>
    <xf numFmtId="0" fontId="22" fillId="3" borderId="1" xfId="0" applyFont="1" applyFill="1" applyBorder="1"/>
    <xf numFmtId="0" fontId="23" fillId="3" borderId="1" xfId="0" applyFont="1" applyFill="1" applyBorder="1"/>
    <xf numFmtId="0" fontId="23" fillId="3" borderId="2" xfId="0" applyFont="1" applyFill="1" applyBorder="1"/>
    <xf numFmtId="0" fontId="22" fillId="3" borderId="1" xfId="0" applyFont="1" applyFill="1" applyBorder="1" applyAlignment="1">
      <alignment horizontal="center"/>
    </xf>
    <xf numFmtId="4" fontId="23" fillId="3" borderId="1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wrapText="1"/>
    </xf>
    <xf numFmtId="0" fontId="23" fillId="3" borderId="2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4" fillId="0" borderId="1" xfId="0" applyFont="1" applyBorder="1" applyAlignment="1">
      <alignment horizontal="left"/>
    </xf>
    <xf numFmtId="4" fontId="24" fillId="0" borderId="1" xfId="1" applyNumberFormat="1" applyFont="1" applyBorder="1" applyAlignment="1">
      <alignment horizontal="right"/>
    </xf>
    <xf numFmtId="14" fontId="24" fillId="0" borderId="1" xfId="0" applyNumberFormat="1" applyFont="1" applyBorder="1" applyAlignment="1">
      <alignment horizont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left"/>
    </xf>
    <xf numFmtId="4" fontId="24" fillId="2" borderId="1" xfId="0" applyNumberFormat="1" applyFont="1" applyFill="1" applyBorder="1" applyAlignment="1">
      <alignment horizontal="right"/>
    </xf>
    <xf numFmtId="166" fontId="24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right" wrapText="1"/>
    </xf>
    <xf numFmtId="4" fontId="24" fillId="2" borderId="1" xfId="1" applyNumberFormat="1" applyFont="1" applyFill="1" applyBorder="1" applyAlignment="1">
      <alignment horizontal="right"/>
    </xf>
    <xf numFmtId="1" fontId="24" fillId="0" borderId="1" xfId="0" applyNumberFormat="1" applyFont="1" applyBorder="1" applyAlignment="1">
      <alignment horizontal="center"/>
    </xf>
    <xf numFmtId="4" fontId="24" fillId="0" borderId="1" xfId="0" applyNumberFormat="1" applyFont="1" applyBorder="1" applyAlignment="1">
      <alignment horizontal="right"/>
    </xf>
    <xf numFmtId="166" fontId="24" fillId="0" borderId="1" xfId="0" applyNumberFormat="1" applyFont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right" wrapText="1"/>
    </xf>
    <xf numFmtId="4" fontId="25" fillId="0" borderId="1" xfId="1" applyNumberFormat="1" applyFont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4" fontId="21" fillId="0" borderId="1" xfId="0" applyNumberFormat="1" applyFont="1" applyFill="1" applyBorder="1" applyAlignment="1">
      <alignment horizontal="right" wrapText="1"/>
    </xf>
    <xf numFmtId="4" fontId="21" fillId="0" borderId="1" xfId="1" applyNumberFormat="1" applyFont="1" applyBorder="1" applyAlignment="1">
      <alignment horizontal="right"/>
    </xf>
    <xf numFmtId="166" fontId="21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right"/>
    </xf>
    <xf numFmtId="0" fontId="21" fillId="2" borderId="1" xfId="0" applyFon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0" fontId="24" fillId="0" borderId="1" xfId="0" applyFont="1" applyBorder="1" applyAlignment="1"/>
    <xf numFmtId="14" fontId="24" fillId="2" borderId="1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14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left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horizontal="center" vertical="top" wrapText="1" readingOrder="1"/>
      <protection locked="0"/>
    </xf>
    <xf numFmtId="4" fontId="24" fillId="0" borderId="1" xfId="0" applyNumberFormat="1" applyFont="1" applyBorder="1" applyAlignment="1">
      <alignment horizontal="center"/>
    </xf>
    <xf numFmtId="164" fontId="21" fillId="0" borderId="1" xfId="1" applyFont="1" applyBorder="1" applyAlignment="1">
      <alignment horizontal="center"/>
    </xf>
    <xf numFmtId="0" fontId="24" fillId="2" borderId="1" xfId="0" applyFont="1" applyFill="1" applyBorder="1" applyAlignment="1"/>
    <xf numFmtId="1" fontId="24" fillId="2" borderId="1" xfId="0" applyNumberFormat="1" applyFont="1" applyFill="1" applyBorder="1" applyAlignment="1">
      <alignment horizontal="center" wrapText="1"/>
    </xf>
    <xf numFmtId="14" fontId="24" fillId="2" borderId="1" xfId="0" applyNumberFormat="1" applyFont="1" applyFill="1" applyBorder="1" applyAlignment="1">
      <alignment horizontal="left"/>
    </xf>
    <xf numFmtId="164" fontId="24" fillId="2" borderId="1" xfId="1" applyFont="1" applyFill="1" applyBorder="1" applyAlignment="1">
      <alignment horizontal="left"/>
    </xf>
    <xf numFmtId="4" fontId="24" fillId="2" borderId="1" xfId="0" applyNumberFormat="1" applyFont="1" applyFill="1" applyBorder="1" applyAlignment="1">
      <alignment horizontal="center"/>
    </xf>
    <xf numFmtId="14" fontId="24" fillId="2" borderId="4" xfId="0" applyNumberFormat="1" applyFont="1" applyFill="1" applyBorder="1" applyAlignment="1">
      <alignment horizontal="center"/>
    </xf>
    <xf numFmtId="0" fontId="26" fillId="0" borderId="1" xfId="0" applyFont="1" applyBorder="1" applyAlignment="1" applyProtection="1">
      <alignment horizontal="center" vertical="top" readingOrder="1"/>
      <protection locked="0"/>
    </xf>
    <xf numFmtId="0" fontId="24" fillId="2" borderId="4" xfId="0" applyFont="1" applyFill="1" applyBorder="1" applyAlignment="1">
      <alignment horizontal="left"/>
    </xf>
    <xf numFmtId="4" fontId="24" fillId="2" borderId="1" xfId="2" applyNumberFormat="1" applyFont="1" applyFill="1" applyBorder="1" applyAlignment="1">
      <alignment horizontal="right"/>
    </xf>
    <xf numFmtId="0" fontId="21" fillId="2" borderId="2" xfId="0" applyFont="1" applyFill="1" applyBorder="1"/>
    <xf numFmtId="4" fontId="21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14" fontId="21" fillId="0" borderId="4" xfId="0" applyNumberFormat="1" applyFont="1" applyBorder="1" applyAlignment="1">
      <alignment horizontal="center"/>
    </xf>
    <xf numFmtId="0" fontId="21" fillId="2" borderId="5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168" fontId="21" fillId="2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top" wrapText="1" readingOrder="1"/>
      <protection locked="0"/>
    </xf>
    <xf numFmtId="14" fontId="21" fillId="2" borderId="1" xfId="0" applyNumberFormat="1" applyFont="1" applyFill="1" applyBorder="1" applyAlignment="1">
      <alignment horizontal="center" wrapText="1"/>
    </xf>
    <xf numFmtId="0" fontId="21" fillId="0" borderId="0" xfId="0" applyFont="1" applyBorder="1"/>
    <xf numFmtId="0" fontId="22" fillId="0" borderId="1" xfId="0" applyFont="1" applyBorder="1"/>
    <xf numFmtId="0" fontId="27" fillId="0" borderId="1" xfId="0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/>
    <xf numFmtId="4" fontId="22" fillId="0" borderId="1" xfId="0" applyNumberFormat="1" applyFont="1" applyBorder="1" applyAlignment="1"/>
    <xf numFmtId="0" fontId="28" fillId="0" borderId="1" xfId="0" applyFont="1" applyBorder="1"/>
    <xf numFmtId="0" fontId="22" fillId="0" borderId="0" xfId="0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27" fillId="0" borderId="0" xfId="0" applyFont="1" applyBorder="1"/>
    <xf numFmtId="4" fontId="22" fillId="0" borderId="0" xfId="0" applyNumberFormat="1" applyFont="1" applyBorder="1" applyAlignment="1"/>
    <xf numFmtId="4" fontId="22" fillId="0" borderId="0" xfId="0" applyNumberFormat="1" applyFont="1" applyBorder="1" applyAlignment="1">
      <alignment horizontal="right"/>
    </xf>
    <xf numFmtId="0" fontId="28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164" fontId="19" fillId="0" borderId="0" xfId="1" applyFont="1" applyBorder="1" applyAlignment="1">
      <alignment horizontal="center"/>
    </xf>
    <xf numFmtId="0" fontId="28" fillId="0" borderId="0" xfId="0" applyFont="1"/>
    <xf numFmtId="0" fontId="19" fillId="0" borderId="7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19" fillId="0" borderId="7" xfId="0" applyFont="1" applyBorder="1"/>
    <xf numFmtId="0" fontId="21" fillId="0" borderId="0" xfId="0" applyFont="1" applyAlignment="1">
      <alignment horizontal="right" wrapText="1"/>
    </xf>
    <xf numFmtId="0" fontId="27" fillId="0" borderId="0" xfId="0" applyFont="1" applyBorder="1" applyAlignment="1">
      <alignment horizontal="left"/>
    </xf>
    <xf numFmtId="164" fontId="27" fillId="0" borderId="0" xfId="1" applyFont="1" applyBorder="1" applyAlignment="1">
      <alignment horizontal="center"/>
    </xf>
    <xf numFmtId="0" fontId="27" fillId="0" borderId="0" xfId="0" applyFont="1"/>
    <xf numFmtId="0" fontId="19" fillId="3" borderId="1" xfId="0" applyFont="1" applyFill="1" applyBorder="1"/>
    <xf numFmtId="0" fontId="19" fillId="3" borderId="0" xfId="0" applyFont="1" applyFill="1" applyBorder="1"/>
    <xf numFmtId="0" fontId="27" fillId="3" borderId="0" xfId="0" applyFont="1" applyFill="1" applyBorder="1" applyAlignment="1">
      <alignment horizontal="center"/>
    </xf>
    <xf numFmtId="1" fontId="27" fillId="3" borderId="0" xfId="0" applyNumberFormat="1" applyFont="1" applyFill="1" applyBorder="1" applyAlignment="1">
      <alignment horizontal="center"/>
    </xf>
    <xf numFmtId="0" fontId="27" fillId="3" borderId="0" xfId="0" applyFont="1" applyFill="1" applyBorder="1"/>
    <xf numFmtId="4" fontId="27" fillId="3" borderId="0" xfId="0" applyNumberFormat="1" applyFont="1" applyFill="1" applyBorder="1" applyAlignment="1">
      <alignment horizontal="center"/>
    </xf>
    <xf numFmtId="4" fontId="27" fillId="3" borderId="1" xfId="0" applyNumberFormat="1" applyFont="1" applyFill="1" applyBorder="1" applyAlignment="1">
      <alignment horizontal="center"/>
    </xf>
    <xf numFmtId="0" fontId="22" fillId="3" borderId="2" xfId="0" applyFont="1" applyFill="1" applyBorder="1"/>
    <xf numFmtId="0" fontId="27" fillId="2" borderId="1" xfId="0" applyFont="1" applyFill="1" applyBorder="1" applyAlignment="1">
      <alignment horizontal="left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1" applyNumberFormat="1" applyFont="1" applyBorder="1" applyAlignment="1">
      <alignment horizontal="right"/>
    </xf>
    <xf numFmtId="164" fontId="23" fillId="0" borderId="1" xfId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4" fontId="27" fillId="0" borderId="1" xfId="0" applyNumberFormat="1" applyFont="1" applyBorder="1" applyAlignment="1">
      <alignment horizontal="right"/>
    </xf>
    <xf numFmtId="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0" borderId="8" xfId="0" applyFont="1" applyBorder="1"/>
    <xf numFmtId="0" fontId="27" fillId="7" borderId="1" xfId="0" applyFont="1" applyFill="1" applyBorder="1"/>
    <xf numFmtId="0" fontId="27" fillId="7" borderId="1" xfId="0" applyFont="1" applyFill="1" applyBorder="1" applyAlignment="1">
      <alignment horizontal="center"/>
    </xf>
    <xf numFmtId="1" fontId="27" fillId="7" borderId="1" xfId="0" applyNumberFormat="1" applyFont="1" applyFill="1" applyBorder="1" applyAlignment="1">
      <alignment horizontal="center"/>
    </xf>
    <xf numFmtId="0" fontId="27" fillId="7" borderId="1" xfId="0" applyFont="1" applyFill="1" applyBorder="1" applyAlignment="1">
      <alignment horizontal="left"/>
    </xf>
    <xf numFmtId="4" fontId="27" fillId="0" borderId="1" xfId="0" applyNumberFormat="1" applyFont="1" applyFill="1" applyBorder="1" applyAlignment="1">
      <alignment horizontal="right"/>
    </xf>
    <xf numFmtId="4" fontId="27" fillId="0" borderId="1" xfId="1" applyNumberFormat="1" applyFont="1" applyFill="1" applyBorder="1" applyAlignment="1">
      <alignment horizontal="right"/>
    </xf>
    <xf numFmtId="164" fontId="27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left"/>
    </xf>
    <xf numFmtId="14" fontId="23" fillId="2" borderId="1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left"/>
    </xf>
    <xf numFmtId="14" fontId="27" fillId="2" borderId="1" xfId="0" applyNumberFormat="1" applyFont="1" applyFill="1" applyBorder="1" applyAlignment="1">
      <alignment horizontal="center"/>
    </xf>
    <xf numFmtId="0" fontId="30" fillId="0" borderId="1" xfId="0" applyFont="1" applyBorder="1" applyAlignment="1" applyProtection="1">
      <alignment horizontal="center" vertical="top" wrapText="1" readingOrder="1"/>
      <protection locked="0"/>
    </xf>
    <xf numFmtId="4" fontId="27" fillId="2" borderId="1" xfId="2" applyNumberFormat="1" applyFont="1" applyFill="1" applyBorder="1" applyAlignment="1">
      <alignment horizontal="right"/>
    </xf>
    <xf numFmtId="168" fontId="27" fillId="2" borderId="1" xfId="0" applyNumberFormat="1" applyFont="1" applyFill="1" applyBorder="1" applyAlignment="1">
      <alignment horizontal="center"/>
    </xf>
    <xf numFmtId="0" fontId="30" fillId="2" borderId="1" xfId="0" applyFont="1" applyFill="1" applyBorder="1" applyAlignment="1" applyProtection="1">
      <alignment horizontal="center" vertical="top" wrapText="1" readingOrder="1"/>
      <protection locked="0"/>
    </xf>
    <xf numFmtId="0" fontId="27" fillId="2" borderId="1" xfId="0" applyFont="1" applyFill="1" applyBorder="1"/>
    <xf numFmtId="0" fontId="22" fillId="0" borderId="1" xfId="0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2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1" fontId="27" fillId="3" borderId="1" xfId="0" applyNumberFormat="1" applyFont="1" applyFill="1" applyBorder="1" applyAlignment="1">
      <alignment horizontal="center"/>
    </xf>
    <xf numFmtId="0" fontId="27" fillId="3" borderId="1" xfId="0" applyFont="1" applyFill="1" applyBorder="1"/>
    <xf numFmtId="0" fontId="22" fillId="3" borderId="1" xfId="0" applyFont="1" applyFill="1" applyBorder="1" applyAlignment="1">
      <alignment wrapText="1"/>
    </xf>
    <xf numFmtId="0" fontId="23" fillId="0" borderId="1" xfId="0" applyFont="1" applyBorder="1"/>
    <xf numFmtId="4" fontId="27" fillId="0" borderId="1" xfId="0" applyNumberFormat="1" applyFont="1" applyFill="1" applyBorder="1" applyAlignment="1">
      <alignment horizontal="right" wrapText="1"/>
    </xf>
    <xf numFmtId="4" fontId="27" fillId="0" borderId="1" xfId="1" applyNumberFormat="1" applyFont="1" applyBorder="1" applyAlignment="1">
      <alignment horizontal="right"/>
    </xf>
    <xf numFmtId="164" fontId="27" fillId="0" borderId="1" xfId="1" applyFont="1" applyBorder="1" applyAlignment="1">
      <alignment horizontal="center"/>
    </xf>
    <xf numFmtId="0" fontId="27" fillId="2" borderId="2" xfId="0" applyFont="1" applyFill="1" applyBorder="1" applyAlignment="1">
      <alignment horizontal="left"/>
    </xf>
    <xf numFmtId="0" fontId="27" fillId="0" borderId="6" xfId="0" applyFont="1" applyBorder="1"/>
    <xf numFmtId="0" fontId="30" fillId="2" borderId="1" xfId="0" applyFont="1" applyFill="1" applyBorder="1" applyAlignment="1" applyProtection="1">
      <alignment vertical="top" readingOrder="1"/>
      <protection locked="0"/>
    </xf>
    <xf numFmtId="0" fontId="30" fillId="0" borderId="1" xfId="0" applyFont="1" applyBorder="1" applyAlignment="1" applyProtection="1">
      <alignment horizontal="center" vertical="top" readingOrder="1"/>
      <protection locked="0"/>
    </xf>
    <xf numFmtId="0" fontId="30" fillId="2" borderId="1" xfId="0" applyFont="1" applyFill="1" applyBorder="1" applyAlignment="1" applyProtection="1">
      <alignment horizontal="center" vertical="top" readingOrder="1"/>
      <protection locked="0"/>
    </xf>
    <xf numFmtId="4" fontId="27" fillId="2" borderId="1" xfId="0" applyNumberFormat="1" applyFont="1" applyFill="1" applyBorder="1" applyAlignment="1">
      <alignment horizontal="right" wrapText="1"/>
    </xf>
    <xf numFmtId="4" fontId="27" fillId="2" borderId="1" xfId="1" applyNumberFormat="1" applyFont="1" applyFill="1" applyBorder="1" applyAlignment="1">
      <alignment horizontal="right"/>
    </xf>
    <xf numFmtId="164" fontId="27" fillId="2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3" borderId="1" xfId="0" applyFont="1" applyFill="1" applyBorder="1" applyAlignment="1">
      <alignment horizontal="right"/>
    </xf>
    <xf numFmtId="0" fontId="27" fillId="0" borderId="6" xfId="0" applyFont="1" applyBorder="1" applyAlignment="1">
      <alignment horizontal="center"/>
    </xf>
    <xf numFmtId="1" fontId="27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right"/>
    </xf>
    <xf numFmtId="4" fontId="27" fillId="0" borderId="6" xfId="0" applyNumberFormat="1" applyFont="1" applyBorder="1" applyAlignment="1">
      <alignment horizontal="center"/>
    </xf>
    <xf numFmtId="166" fontId="27" fillId="0" borderId="6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4" fontId="27" fillId="0" borderId="1" xfId="1" applyFont="1" applyBorder="1" applyAlignment="1">
      <alignment horizontal="right"/>
    </xf>
    <xf numFmtId="14" fontId="27" fillId="0" borderId="1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0" fontId="30" fillId="2" borderId="1" xfId="0" applyFont="1" applyFill="1" applyBorder="1" applyAlignment="1" applyProtection="1">
      <alignment vertical="top" wrapText="1" readingOrder="1"/>
      <protection locked="0"/>
    </xf>
    <xf numFmtId="0" fontId="23" fillId="0" borderId="1" xfId="0" applyFont="1" applyBorder="1" applyAlignment="1" applyProtection="1">
      <alignment vertical="top" wrapText="1" readingOrder="1"/>
      <protection locked="0"/>
    </xf>
    <xf numFmtId="0" fontId="30" fillId="0" borderId="1" xfId="0" applyFont="1" applyBorder="1" applyAlignment="1" applyProtection="1">
      <alignment vertical="top" wrapText="1" readingOrder="1"/>
      <protection locked="0"/>
    </xf>
    <xf numFmtId="166" fontId="27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4" fontId="23" fillId="0" borderId="1" xfId="0" applyNumberFormat="1" applyFont="1" applyBorder="1" applyAlignment="1">
      <alignment horizontal="center"/>
    </xf>
    <xf numFmtId="0" fontId="27" fillId="2" borderId="8" xfId="0" applyFont="1" applyFill="1" applyBorder="1" applyAlignment="1">
      <alignment horizontal="left"/>
    </xf>
    <xf numFmtId="14" fontId="27" fillId="2" borderId="8" xfId="0" applyNumberFormat="1" applyFont="1" applyFill="1" applyBorder="1" applyAlignment="1">
      <alignment horizontal="center"/>
    </xf>
    <xf numFmtId="4" fontId="27" fillId="2" borderId="8" xfId="2" applyNumberFormat="1" applyFont="1" applyFill="1" applyBorder="1" applyAlignment="1">
      <alignment horizontal="right"/>
    </xf>
    <xf numFmtId="166" fontId="23" fillId="2" borderId="1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wrapText="1"/>
    </xf>
    <xf numFmtId="0" fontId="27" fillId="0" borderId="1" xfId="0" applyFont="1" applyBorder="1" applyAlignment="1" applyProtection="1">
      <alignment vertical="top" wrapText="1" readingOrder="1"/>
      <protection locked="0"/>
    </xf>
    <xf numFmtId="4" fontId="27" fillId="0" borderId="1" xfId="0" applyNumberFormat="1" applyFont="1" applyBorder="1" applyAlignment="1"/>
    <xf numFmtId="4" fontId="27" fillId="0" borderId="1" xfId="0" applyNumberFormat="1" applyFont="1" applyFill="1" applyBorder="1" applyAlignment="1">
      <alignment wrapText="1"/>
    </xf>
    <xf numFmtId="4" fontId="27" fillId="0" borderId="1" xfId="1" applyNumberFormat="1" applyFont="1" applyBorder="1" applyAlignment="1"/>
    <xf numFmtId="0" fontId="27" fillId="0" borderId="1" xfId="0" applyFont="1" applyBorder="1" applyAlignment="1" applyProtection="1">
      <alignment horizontal="center" vertical="top" wrapText="1" readingOrder="1"/>
      <protection locked="0"/>
    </xf>
    <xf numFmtId="14" fontId="28" fillId="0" borderId="1" xfId="0" applyNumberFormat="1" applyFont="1" applyBorder="1" applyAlignment="1">
      <alignment horizontal="center"/>
    </xf>
    <xf numFmtId="1" fontId="27" fillId="0" borderId="0" xfId="0" applyNumberFormat="1" applyFont="1" applyAlignment="1">
      <alignment horizontal="center"/>
    </xf>
    <xf numFmtId="4" fontId="19" fillId="0" borderId="0" xfId="0" applyNumberFormat="1" applyFont="1"/>
    <xf numFmtId="0" fontId="19" fillId="0" borderId="0" xfId="0" applyFont="1"/>
    <xf numFmtId="4" fontId="21" fillId="0" borderId="0" xfId="0" applyNumberFormat="1" applyFont="1"/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4" borderId="0" xfId="0" applyFont="1" applyFill="1"/>
    <xf numFmtId="0" fontId="24" fillId="4" borderId="1" xfId="0" applyFont="1" applyFill="1" applyBorder="1"/>
    <xf numFmtId="0" fontId="24" fillId="4" borderId="1" xfId="0" applyFont="1" applyFill="1" applyBorder="1" applyAlignment="1">
      <alignment horizontal="center"/>
    </xf>
    <xf numFmtId="1" fontId="24" fillId="4" borderId="1" xfId="0" applyNumberFormat="1" applyFont="1" applyFill="1" applyBorder="1" applyAlignment="1">
      <alignment horizontal="center"/>
    </xf>
    <xf numFmtId="0" fontId="21" fillId="4" borderId="1" xfId="0" applyFont="1" applyFill="1" applyBorder="1"/>
    <xf numFmtId="4" fontId="24" fillId="4" borderId="1" xfId="0" applyNumberFormat="1" applyFont="1" applyFill="1" applyBorder="1" applyAlignment="1">
      <alignment horizontal="right"/>
    </xf>
    <xf numFmtId="4" fontId="24" fillId="4" borderId="1" xfId="1" applyNumberFormat="1" applyFont="1" applyFill="1" applyBorder="1" applyAlignment="1">
      <alignment horizontal="right"/>
    </xf>
    <xf numFmtId="166" fontId="24" fillId="4" borderId="1" xfId="0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4" fontId="27" fillId="0" borderId="1" xfId="1" applyNumberFormat="1" applyFont="1" applyFill="1" applyBorder="1" applyAlignment="1">
      <alignment horizontal="left"/>
    </xf>
    <xf numFmtId="4" fontId="27" fillId="0" borderId="1" xfId="0" applyNumberFormat="1" applyFont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2" fillId="2" borderId="1" xfId="0" applyFont="1" applyFill="1" applyBorder="1" applyAlignment="1">
      <alignment horizontal="left"/>
    </xf>
    <xf numFmtId="1" fontId="22" fillId="2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2" borderId="2" xfId="0" applyFont="1" applyFill="1" applyBorder="1" applyAlignment="1">
      <alignment horizontal="left"/>
    </xf>
    <xf numFmtId="0" fontId="22" fillId="2" borderId="1" xfId="0" applyFont="1" applyFill="1" applyBorder="1"/>
    <xf numFmtId="0" fontId="19" fillId="2" borderId="1" xfId="0" applyFont="1" applyFill="1" applyBorder="1" applyAlignment="1">
      <alignment horizontal="left"/>
    </xf>
    <xf numFmtId="4" fontId="19" fillId="2" borderId="1" xfId="2" applyNumberFormat="1" applyFont="1" applyFill="1" applyBorder="1" applyAlignment="1">
      <alignment horizontal="right"/>
    </xf>
    <xf numFmtId="4" fontId="19" fillId="0" borderId="1" xfId="1" applyNumberFormat="1" applyFont="1" applyBorder="1" applyAlignment="1">
      <alignment horizontal="right"/>
    </xf>
    <xf numFmtId="0" fontId="22" fillId="2" borderId="0" xfId="0" applyFont="1" applyFill="1" applyBorder="1" applyAlignment="1">
      <alignment horizontal="left"/>
    </xf>
    <xf numFmtId="1" fontId="22" fillId="2" borderId="0" xfId="0" applyNumberFormat="1" applyFont="1" applyFill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top" wrapText="1" readingOrder="1"/>
      <protection locked="0"/>
    </xf>
    <xf numFmtId="0" fontId="22" fillId="2" borderId="0" xfId="0" applyFont="1" applyFill="1" applyBorder="1"/>
    <xf numFmtId="0" fontId="19" fillId="2" borderId="0" xfId="0" applyFont="1" applyFill="1" applyBorder="1" applyAlignment="1">
      <alignment horizontal="left"/>
    </xf>
    <xf numFmtId="4" fontId="19" fillId="2" borderId="0" xfId="2" applyNumberFormat="1" applyFont="1" applyFill="1" applyBorder="1" applyAlignment="1">
      <alignment horizontal="right"/>
    </xf>
    <xf numFmtId="4" fontId="19" fillId="0" borderId="0" xfId="1" applyNumberFormat="1" applyFont="1" applyBorder="1" applyAlignment="1">
      <alignment horizontal="right"/>
    </xf>
    <xf numFmtId="14" fontId="27" fillId="2" borderId="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32" fillId="2" borderId="0" xfId="0" applyFont="1" applyFill="1" applyAlignment="1">
      <alignment horizontal="center"/>
    </xf>
    <xf numFmtId="0" fontId="33" fillId="3" borderId="1" xfId="0" applyFont="1" applyFill="1" applyBorder="1"/>
    <xf numFmtId="0" fontId="34" fillId="3" borderId="1" xfId="0" applyFont="1" applyFill="1" applyBorder="1"/>
    <xf numFmtId="0" fontId="34" fillId="3" borderId="2" xfId="0" applyFont="1" applyFill="1" applyBorder="1"/>
    <xf numFmtId="0" fontId="33" fillId="3" borderId="1" xfId="0" applyFont="1" applyFill="1" applyBorder="1" applyAlignment="1">
      <alignment horizontal="center"/>
    </xf>
    <xf numFmtId="4" fontId="34" fillId="3" borderId="1" xfId="0" applyNumberFormat="1" applyFont="1" applyFill="1" applyBorder="1" applyAlignment="1">
      <alignment horizontal="center"/>
    </xf>
    <xf numFmtId="0" fontId="33" fillId="3" borderId="2" xfId="0" applyFont="1" applyFill="1" applyBorder="1" applyAlignment="1">
      <alignment wrapText="1"/>
    </xf>
    <xf numFmtId="0" fontId="34" fillId="3" borderId="2" xfId="0" applyFont="1" applyFill="1" applyBorder="1" applyAlignment="1">
      <alignment horizontal="center"/>
    </xf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165" fontId="35" fillId="0" borderId="1" xfId="0" applyNumberFormat="1" applyFont="1" applyBorder="1" applyAlignment="1">
      <alignment horizontal="center"/>
    </xf>
    <xf numFmtId="0" fontId="0" fillId="0" borderId="1" xfId="0" applyFont="1" applyBorder="1"/>
    <xf numFmtId="4" fontId="36" fillId="0" borderId="1" xfId="1" applyNumberFormat="1" applyFont="1" applyFill="1" applyBorder="1" applyAlignment="1">
      <alignment horizontal="left"/>
    </xf>
    <xf numFmtId="166" fontId="36" fillId="0" borderId="1" xfId="0" applyNumberFormat="1" applyFont="1" applyBorder="1" applyAlignment="1">
      <alignment horizontal="center"/>
    </xf>
    <xf numFmtId="4" fontId="36" fillId="0" borderId="1" xfId="1" applyNumberFormat="1" applyFont="1" applyFill="1" applyBorder="1" applyAlignment="1">
      <alignment horizontal="right"/>
    </xf>
    <xf numFmtId="4" fontId="35" fillId="0" borderId="1" xfId="1" applyNumberFormat="1" applyFont="1" applyBorder="1" applyAlignment="1">
      <alignment horizontal="right"/>
    </xf>
    <xf numFmtId="14" fontId="35" fillId="0" borderId="1" xfId="0" applyNumberFormat="1" applyFont="1" applyBorder="1" applyAlignment="1">
      <alignment horizontal="center"/>
    </xf>
    <xf numFmtId="0" fontId="35" fillId="2" borderId="1" xfId="0" applyFont="1" applyFill="1" applyBorder="1"/>
    <xf numFmtId="0" fontId="35" fillId="2" borderId="1" xfId="0" applyFont="1" applyFill="1" applyBorder="1" applyAlignment="1">
      <alignment horizontal="center"/>
    </xf>
    <xf numFmtId="1" fontId="35" fillId="2" borderId="1" xfId="0" applyNumberFormat="1" applyFont="1" applyFill="1" applyBorder="1" applyAlignment="1">
      <alignment horizontal="center"/>
    </xf>
    <xf numFmtId="4" fontId="36" fillId="0" borderId="1" xfId="0" applyNumberFormat="1" applyFont="1" applyBorder="1" applyAlignment="1">
      <alignment horizontal="left"/>
    </xf>
    <xf numFmtId="4" fontId="36" fillId="0" borderId="1" xfId="0" applyNumberFormat="1" applyFont="1" applyBorder="1" applyAlignment="1">
      <alignment horizontal="right"/>
    </xf>
    <xf numFmtId="4" fontId="35" fillId="2" borderId="1" xfId="0" applyNumberFormat="1" applyFont="1" applyFill="1" applyBorder="1" applyAlignment="1">
      <alignment horizontal="right"/>
    </xf>
    <xf numFmtId="166" fontId="35" fillId="2" borderId="1" xfId="0" applyNumberFormat="1" applyFont="1" applyFill="1" applyBorder="1" applyAlignment="1">
      <alignment horizontal="center"/>
    </xf>
    <xf numFmtId="4" fontId="35" fillId="2" borderId="1" xfId="1" applyNumberFormat="1" applyFont="1" applyFill="1" applyBorder="1" applyAlignment="1">
      <alignment horizontal="right"/>
    </xf>
    <xf numFmtId="1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4" fontId="35" fillId="0" borderId="1" xfId="0" applyNumberFormat="1" applyFont="1" applyBorder="1" applyAlignment="1">
      <alignment horizontal="right"/>
    </xf>
    <xf numFmtId="166" fontId="35" fillId="0" borderId="1" xfId="0" applyNumberFormat="1" applyFont="1" applyBorder="1" applyAlignment="1">
      <alignment horizontal="center"/>
    </xf>
    <xf numFmtId="165" fontId="35" fillId="2" borderId="1" xfId="0" applyNumberFormat="1" applyFont="1" applyFill="1" applyBorder="1" applyAlignment="1">
      <alignment horizontal="center"/>
    </xf>
    <xf numFmtId="0" fontId="35" fillId="2" borderId="1" xfId="0" applyFont="1" applyFill="1" applyBorder="1" applyAlignment="1">
      <alignment horizontal="left"/>
    </xf>
    <xf numFmtId="4" fontId="35" fillId="0" borderId="1" xfId="0" applyNumberFormat="1" applyFont="1" applyFill="1" applyBorder="1" applyAlignment="1">
      <alignment horizontal="right" wrapText="1"/>
    </xf>
    <xf numFmtId="4" fontId="3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5" fillId="0" borderId="1" xfId="0" applyFont="1" applyBorder="1" applyAlignment="1"/>
    <xf numFmtId="14" fontId="35" fillId="2" borderId="1" xfId="0" applyNumberFormat="1" applyFont="1" applyFill="1" applyBorder="1" applyAlignment="1">
      <alignment horizontal="center"/>
    </xf>
    <xf numFmtId="0" fontId="35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38" fillId="0" borderId="1" xfId="0" applyFont="1" applyBorder="1" applyAlignment="1" applyProtection="1">
      <alignment vertical="top" wrapText="1" readingOrder="1"/>
      <protection locked="0"/>
    </xf>
    <xf numFmtId="0" fontId="38" fillId="0" borderId="1" xfId="0" applyFont="1" applyBorder="1" applyAlignment="1" applyProtection="1">
      <alignment horizontal="center" vertical="top" wrapText="1" readingOrder="1"/>
      <protection locked="0"/>
    </xf>
    <xf numFmtId="4" fontId="35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35" fillId="2" borderId="1" xfId="0" applyFont="1" applyFill="1" applyBorder="1" applyAlignment="1"/>
    <xf numFmtId="1" fontId="35" fillId="2" borderId="1" xfId="0" applyNumberFormat="1" applyFont="1" applyFill="1" applyBorder="1" applyAlignment="1">
      <alignment horizontal="center" wrapText="1"/>
    </xf>
    <xf numFmtId="14" fontId="35" fillId="2" borderId="1" xfId="0" applyNumberFormat="1" applyFont="1" applyFill="1" applyBorder="1" applyAlignment="1">
      <alignment horizontal="left"/>
    </xf>
    <xf numFmtId="164" fontId="35" fillId="2" borderId="1" xfId="1" applyFont="1" applyFill="1" applyBorder="1" applyAlignment="1">
      <alignment horizontal="left"/>
    </xf>
    <xf numFmtId="4" fontId="35" fillId="2" borderId="1" xfId="0" applyNumberFormat="1" applyFont="1" applyFill="1" applyBorder="1" applyAlignment="1">
      <alignment horizontal="center"/>
    </xf>
    <xf numFmtId="14" fontId="35" fillId="2" borderId="4" xfId="0" applyNumberFormat="1" applyFont="1" applyFill="1" applyBorder="1" applyAlignment="1">
      <alignment horizontal="center"/>
    </xf>
    <xf numFmtId="0" fontId="38" fillId="0" borderId="1" xfId="0" applyFont="1" applyBorder="1" applyAlignment="1" applyProtection="1">
      <alignment horizontal="center" vertical="top" readingOrder="1"/>
      <protection locked="0"/>
    </xf>
    <xf numFmtId="0" fontId="35" fillId="2" borderId="4" xfId="0" applyFont="1" applyFill="1" applyBorder="1" applyAlignment="1">
      <alignment horizontal="left"/>
    </xf>
    <xf numFmtId="4" fontId="35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14" fontId="0" fillId="0" borderId="4" xfId="0" applyNumberFormat="1" applyFont="1" applyBorder="1" applyAlignment="1">
      <alignment horizontal="center"/>
    </xf>
    <xf numFmtId="0" fontId="0" fillId="2" borderId="5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68" fontId="0" fillId="2" borderId="1" xfId="0" applyNumberFormat="1" applyFont="1" applyFill="1" applyBorder="1" applyAlignment="1">
      <alignment horizontal="center"/>
    </xf>
    <xf numFmtId="0" fontId="38" fillId="2" borderId="1" xfId="0" applyFont="1" applyFill="1" applyBorder="1" applyAlignment="1" applyProtection="1">
      <alignment horizontal="center" vertical="top" wrapText="1" readingOrder="1"/>
      <protection locked="0"/>
    </xf>
    <xf numFmtId="14" fontId="0" fillId="2" borderId="1" xfId="0" applyNumberFormat="1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center"/>
    </xf>
    <xf numFmtId="0" fontId="39" fillId="2" borderId="1" xfId="0" applyFont="1" applyFill="1" applyBorder="1" applyAlignment="1" applyProtection="1">
      <alignment horizontal="center" vertical="top" wrapText="1" readingOrder="1"/>
      <protection locked="0"/>
    </xf>
    <xf numFmtId="0" fontId="34" fillId="2" borderId="2" xfId="0" applyFont="1" applyFill="1" applyBorder="1" applyAlignment="1">
      <alignment horizontal="left"/>
    </xf>
    <xf numFmtId="0" fontId="34" fillId="2" borderId="1" xfId="0" applyFont="1" applyFill="1" applyBorder="1"/>
    <xf numFmtId="0" fontId="36" fillId="2" borderId="1" xfId="0" applyFont="1" applyFill="1" applyBorder="1" applyAlignment="1">
      <alignment horizontal="left"/>
    </xf>
    <xf numFmtId="4" fontId="36" fillId="2" borderId="1" xfId="2" applyNumberFormat="1" applyFont="1" applyFill="1" applyBorder="1" applyAlignment="1">
      <alignment horizontal="right"/>
    </xf>
    <xf numFmtId="4" fontId="36" fillId="0" borderId="1" xfId="1" applyNumberFormat="1" applyFont="1" applyBorder="1" applyAlignment="1">
      <alignment horizontal="right"/>
    </xf>
    <xf numFmtId="14" fontId="36" fillId="2" borderId="1" xfId="0" applyNumberFormat="1" applyFont="1" applyFill="1" applyBorder="1" applyAlignment="1">
      <alignment horizontal="center"/>
    </xf>
    <xf numFmtId="1" fontId="34" fillId="2" borderId="1" xfId="0" applyNumberFormat="1" applyFont="1" applyFill="1" applyBorder="1" applyAlignment="1">
      <alignment horizontal="center"/>
    </xf>
    <xf numFmtId="0" fontId="33" fillId="2" borderId="1" xfId="0" applyFont="1" applyFill="1" applyBorder="1" applyAlignment="1">
      <alignment horizontal="left"/>
    </xf>
    <xf numFmtId="1" fontId="33" fillId="2" borderId="1" xfId="0" applyNumberFormat="1" applyFont="1" applyFill="1" applyBorder="1" applyAlignment="1">
      <alignment horizontal="center"/>
    </xf>
    <xf numFmtId="0" fontId="40" fillId="2" borderId="1" xfId="0" applyFont="1" applyFill="1" applyBorder="1" applyAlignment="1" applyProtection="1">
      <alignment horizontal="center" vertical="top" wrapText="1" readingOrder="1"/>
      <protection locked="0"/>
    </xf>
    <xf numFmtId="0" fontId="33" fillId="2" borderId="2" xfId="0" applyFont="1" applyFill="1" applyBorder="1" applyAlignment="1">
      <alignment horizontal="left"/>
    </xf>
    <xf numFmtId="0" fontId="33" fillId="2" borderId="1" xfId="0" applyFont="1" applyFill="1" applyBorder="1"/>
    <xf numFmtId="0" fontId="32" fillId="2" borderId="1" xfId="0" applyFont="1" applyFill="1" applyBorder="1" applyAlignment="1">
      <alignment horizontal="left"/>
    </xf>
    <xf numFmtId="4" fontId="32" fillId="2" borderId="1" xfId="2" applyNumberFormat="1" applyFont="1" applyFill="1" applyBorder="1" applyAlignment="1">
      <alignment horizontal="right"/>
    </xf>
    <xf numFmtId="4" fontId="32" fillId="0" borderId="1" xfId="1" applyNumberFormat="1" applyFont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1" fontId="33" fillId="2" borderId="0" xfId="0" applyNumberFormat="1" applyFont="1" applyFill="1" applyBorder="1" applyAlignment="1">
      <alignment horizontal="center"/>
    </xf>
    <xf numFmtId="0" fontId="40" fillId="2" borderId="0" xfId="0" applyFont="1" applyFill="1" applyBorder="1" applyAlignment="1" applyProtection="1">
      <alignment horizontal="center" vertical="top" wrapText="1" readingOrder="1"/>
      <protection locked="0"/>
    </xf>
    <xf numFmtId="0" fontId="33" fillId="2" borderId="0" xfId="0" applyFont="1" applyFill="1" applyBorder="1"/>
    <xf numFmtId="0" fontId="32" fillId="2" borderId="0" xfId="0" applyFont="1" applyFill="1" applyBorder="1" applyAlignment="1">
      <alignment horizontal="left"/>
    </xf>
    <xf numFmtId="4" fontId="32" fillId="2" borderId="0" xfId="2" applyNumberFormat="1" applyFont="1" applyFill="1" applyBorder="1" applyAlignment="1">
      <alignment horizontal="right"/>
    </xf>
    <xf numFmtId="4" fontId="32" fillId="0" borderId="0" xfId="1" applyNumberFormat="1" applyFont="1" applyBorder="1" applyAlignment="1">
      <alignment horizontal="right"/>
    </xf>
    <xf numFmtId="14" fontId="36" fillId="2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right" wrapText="1"/>
    </xf>
    <xf numFmtId="0" fontId="36" fillId="0" borderId="0" xfId="0" applyFont="1" applyBorder="1"/>
    <xf numFmtId="0" fontId="41" fillId="0" borderId="0" xfId="0" applyFont="1"/>
    <xf numFmtId="0" fontId="36" fillId="0" borderId="0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7" xfId="0" applyFont="1" applyBorder="1"/>
    <xf numFmtId="0" fontId="36" fillId="0" borderId="0" xfId="0" applyFont="1" applyBorder="1" applyAlignment="1">
      <alignment horizontal="left"/>
    </xf>
    <xf numFmtId="164" fontId="36" fillId="0" borderId="0" xfId="1" applyFont="1" applyBorder="1" applyAlignment="1">
      <alignment horizontal="center"/>
    </xf>
    <xf numFmtId="0" fontId="36" fillId="0" borderId="0" xfId="0" applyFont="1"/>
    <xf numFmtId="0" fontId="32" fillId="3" borderId="1" xfId="0" applyFont="1" applyFill="1" applyBorder="1"/>
    <xf numFmtId="0" fontId="32" fillId="3" borderId="0" xfId="0" applyFont="1" applyFill="1" applyBorder="1"/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Border="1"/>
    <xf numFmtId="4" fontId="36" fillId="3" borderId="0" xfId="0" applyNumberFormat="1" applyFont="1" applyFill="1" applyBorder="1" applyAlignment="1">
      <alignment horizontal="center"/>
    </xf>
    <xf numFmtId="4" fontId="36" fillId="3" borderId="1" xfId="0" applyNumberFormat="1" applyFont="1" applyFill="1" applyBorder="1" applyAlignment="1">
      <alignment horizontal="center"/>
    </xf>
    <xf numFmtId="0" fontId="33" fillId="3" borderId="2" xfId="0" applyFont="1" applyFill="1" applyBorder="1"/>
    <xf numFmtId="0" fontId="36" fillId="0" borderId="1" xfId="0" applyFont="1" applyBorder="1"/>
    <xf numFmtId="0" fontId="36" fillId="0" borderId="1" xfId="0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4" fontId="34" fillId="0" borderId="1" xfId="0" applyNumberFormat="1" applyFont="1" applyFill="1" applyBorder="1" applyAlignment="1">
      <alignment horizontal="right" wrapText="1"/>
    </xf>
    <xf numFmtId="4" fontId="34" fillId="0" borderId="1" xfId="1" applyNumberFormat="1" applyFont="1" applyBorder="1" applyAlignment="1">
      <alignment horizontal="right"/>
    </xf>
    <xf numFmtId="164" fontId="34" fillId="0" borderId="1" xfId="1" applyFont="1" applyBorder="1" applyAlignment="1">
      <alignment horizontal="center"/>
    </xf>
    <xf numFmtId="4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0" fontId="36" fillId="0" borderId="8" xfId="0" applyFont="1" applyBorder="1"/>
    <xf numFmtId="0" fontId="36" fillId="2" borderId="1" xfId="0" applyFont="1" applyFill="1" applyBorder="1"/>
    <xf numFmtId="0" fontId="36" fillId="2" borderId="1" xfId="0" applyFont="1" applyFill="1" applyBorder="1" applyAlignment="1">
      <alignment horizontal="center"/>
    </xf>
    <xf numFmtId="1" fontId="36" fillId="2" borderId="1" xfId="0" applyNumberFormat="1" applyFont="1" applyFill="1" applyBorder="1" applyAlignment="1">
      <alignment horizontal="center"/>
    </xf>
    <xf numFmtId="4" fontId="36" fillId="0" borderId="1" xfId="0" applyNumberFormat="1" applyFont="1" applyFill="1" applyBorder="1" applyAlignment="1">
      <alignment horizontal="right"/>
    </xf>
    <xf numFmtId="164" fontId="36" fillId="0" borderId="1" xfId="1" applyFont="1" applyFill="1" applyBorder="1" applyAlignment="1">
      <alignment horizontal="center"/>
    </xf>
    <xf numFmtId="14" fontId="34" fillId="2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9" fillId="0" borderId="1" xfId="0" applyFont="1" applyBorder="1" applyAlignment="1" applyProtection="1">
      <alignment horizontal="center" vertical="top" wrapText="1" readingOrder="1"/>
      <protection locked="0"/>
    </xf>
    <xf numFmtId="168" fontId="36" fillId="2" borderId="1" xfId="0" applyNumberFormat="1" applyFont="1" applyFill="1" applyBorder="1" applyAlignment="1">
      <alignment horizontal="center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4" fontId="33" fillId="0" borderId="1" xfId="0" applyNumberFormat="1" applyFont="1" applyBorder="1" applyAlignment="1">
      <alignment horizontal="right"/>
    </xf>
    <xf numFmtId="4" fontId="33" fillId="0" borderId="1" xfId="0" applyNumberFormat="1" applyFont="1" applyBorder="1" applyAlignment="1">
      <alignment horizontal="center"/>
    </xf>
    <xf numFmtId="0" fontId="41" fillId="0" borderId="1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4" fontId="33" fillId="0" borderId="0" xfId="0" applyNumberFormat="1" applyFont="1" applyBorder="1" applyAlignment="1">
      <alignment horizontal="right"/>
    </xf>
    <xf numFmtId="4" fontId="33" fillId="0" borderId="0" xfId="0" applyNumberFormat="1" applyFont="1" applyBorder="1" applyAlignment="1">
      <alignment horizontal="center"/>
    </xf>
    <xf numFmtId="0" fontId="41" fillId="0" borderId="0" xfId="0" applyFont="1" applyBorder="1"/>
    <xf numFmtId="1" fontId="36" fillId="0" borderId="0" xfId="0" applyNumberFormat="1" applyFont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1" fontId="36" fillId="3" borderId="1" xfId="0" applyNumberFormat="1" applyFont="1" applyFill="1" applyBorder="1" applyAlignment="1">
      <alignment horizontal="center"/>
    </xf>
    <xf numFmtId="0" fontId="36" fillId="3" borderId="1" xfId="0" applyFont="1" applyFill="1" applyBorder="1"/>
    <xf numFmtId="0" fontId="33" fillId="3" borderId="1" xfId="0" applyFont="1" applyFill="1" applyBorder="1" applyAlignment="1">
      <alignment wrapText="1"/>
    </xf>
    <xf numFmtId="0" fontId="34" fillId="0" borderId="1" xfId="0" applyFont="1" applyBorder="1"/>
    <xf numFmtId="4" fontId="36" fillId="0" borderId="1" xfId="0" applyNumberFormat="1" applyFont="1" applyFill="1" applyBorder="1" applyAlignment="1">
      <alignment horizontal="right" wrapText="1"/>
    </xf>
    <xf numFmtId="164" fontId="36" fillId="0" borderId="1" xfId="1" applyFont="1" applyBorder="1" applyAlignment="1">
      <alignment horizontal="center"/>
    </xf>
    <xf numFmtId="0" fontId="36" fillId="2" borderId="2" xfId="0" applyFont="1" applyFill="1" applyBorder="1" applyAlignment="1">
      <alignment horizontal="left"/>
    </xf>
    <xf numFmtId="0" fontId="36" fillId="0" borderId="6" xfId="0" applyFont="1" applyBorder="1"/>
    <xf numFmtId="0" fontId="39" fillId="2" borderId="1" xfId="0" applyFont="1" applyFill="1" applyBorder="1" applyAlignment="1" applyProtection="1">
      <alignment vertical="top" readingOrder="1"/>
      <protection locked="0"/>
    </xf>
    <xf numFmtId="0" fontId="39" fillId="0" borderId="1" xfId="0" applyFont="1" applyBorder="1" applyAlignment="1" applyProtection="1">
      <alignment horizontal="center" vertical="top" readingOrder="1"/>
      <protection locked="0"/>
    </xf>
    <xf numFmtId="0" fontId="39" fillId="2" borderId="1" xfId="0" applyFont="1" applyFill="1" applyBorder="1" applyAlignment="1" applyProtection="1">
      <alignment horizontal="center" vertical="top" readingOrder="1"/>
      <protection locked="0"/>
    </xf>
    <xf numFmtId="4" fontId="36" fillId="2" borderId="1" xfId="0" applyNumberFormat="1" applyFont="1" applyFill="1" applyBorder="1" applyAlignment="1">
      <alignment horizontal="right" wrapText="1"/>
    </xf>
    <xf numFmtId="4" fontId="36" fillId="2" borderId="1" xfId="1" applyNumberFormat="1" applyFont="1" applyFill="1" applyBorder="1" applyAlignment="1">
      <alignment horizontal="right"/>
    </xf>
    <xf numFmtId="164" fontId="36" fillId="2" borderId="1" xfId="1" applyFont="1" applyFill="1" applyBorder="1" applyAlignment="1">
      <alignment horizontal="center"/>
    </xf>
    <xf numFmtId="0" fontId="32" fillId="0" borderId="0" xfId="0" applyFont="1" applyBorder="1"/>
    <xf numFmtId="0" fontId="33" fillId="3" borderId="1" xfId="0" applyFont="1" applyFill="1" applyBorder="1" applyAlignment="1">
      <alignment horizontal="right"/>
    </xf>
    <xf numFmtId="0" fontId="36" fillId="0" borderId="6" xfId="0" applyFont="1" applyBorder="1" applyAlignment="1">
      <alignment horizontal="center"/>
    </xf>
    <xf numFmtId="1" fontId="36" fillId="0" borderId="6" xfId="0" applyNumberFormat="1" applyFont="1" applyBorder="1" applyAlignment="1">
      <alignment horizontal="center"/>
    </xf>
    <xf numFmtId="4" fontId="36" fillId="0" borderId="6" xfId="0" applyNumberFormat="1" applyFont="1" applyBorder="1" applyAlignment="1">
      <alignment horizontal="right"/>
    </xf>
    <xf numFmtId="4" fontId="36" fillId="0" borderId="6" xfId="0" applyNumberFormat="1" applyFont="1" applyBorder="1" applyAlignment="1">
      <alignment horizontal="center"/>
    </xf>
    <xf numFmtId="166" fontId="36" fillId="0" borderId="6" xfId="0" applyNumberFormat="1" applyFont="1" applyBorder="1" applyAlignment="1">
      <alignment horizontal="center"/>
    </xf>
    <xf numFmtId="165" fontId="36" fillId="0" borderId="1" xfId="0" applyNumberFormat="1" applyFont="1" applyBorder="1" applyAlignment="1">
      <alignment horizontal="center"/>
    </xf>
    <xf numFmtId="164" fontId="36" fillId="0" borderId="1" xfId="1" applyFont="1" applyBorder="1" applyAlignment="1">
      <alignment horizontal="right"/>
    </xf>
    <xf numFmtId="14" fontId="36" fillId="0" borderId="1" xfId="0" applyNumberFormat="1" applyFont="1" applyBorder="1" applyAlignment="1">
      <alignment horizontal="center"/>
    </xf>
    <xf numFmtId="166" fontId="34" fillId="0" borderId="1" xfId="0" applyNumberFormat="1" applyFont="1" applyBorder="1" applyAlignment="1">
      <alignment horizontal="center"/>
    </xf>
    <xf numFmtId="0" fontId="39" fillId="2" borderId="1" xfId="0" applyFont="1" applyFill="1" applyBorder="1" applyAlignment="1" applyProtection="1">
      <alignment vertical="top" wrapText="1" readingOrder="1"/>
      <protection locked="0"/>
    </xf>
    <xf numFmtId="0" fontId="34" fillId="0" borderId="1" xfId="0" applyFont="1" applyBorder="1" applyAlignment="1" applyProtection="1">
      <alignment vertical="top" wrapText="1" readingOrder="1"/>
      <protection locked="0"/>
    </xf>
    <xf numFmtId="0" fontId="39" fillId="0" borderId="1" xfId="0" applyFont="1" applyBorder="1" applyAlignment="1" applyProtection="1">
      <alignment vertical="top" wrapText="1" readingOrder="1"/>
      <protection locked="0"/>
    </xf>
    <xf numFmtId="166" fontId="36" fillId="2" borderId="1" xfId="0" applyNumberFormat="1" applyFont="1" applyFill="1" applyBorder="1" applyAlignment="1">
      <alignment horizontal="center"/>
    </xf>
    <xf numFmtId="4" fontId="34" fillId="0" borderId="1" xfId="0" applyNumberFormat="1" applyFont="1" applyBorder="1" applyAlignment="1">
      <alignment horizontal="center"/>
    </xf>
    <xf numFmtId="0" fontId="36" fillId="2" borderId="8" xfId="0" applyFont="1" applyFill="1" applyBorder="1" applyAlignment="1">
      <alignment horizontal="left"/>
    </xf>
    <xf numFmtId="14" fontId="36" fillId="2" borderId="8" xfId="0" applyNumberFormat="1" applyFont="1" applyFill="1" applyBorder="1" applyAlignment="1">
      <alignment horizontal="center"/>
    </xf>
    <xf numFmtId="4" fontId="36" fillId="2" borderId="8" xfId="2" applyNumberFormat="1" applyFont="1" applyFill="1" applyBorder="1" applyAlignment="1">
      <alignment horizontal="right"/>
    </xf>
    <xf numFmtId="166" fontId="34" fillId="2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33" fillId="3" borderId="1" xfId="0" applyFont="1" applyFill="1" applyBorder="1" applyAlignment="1">
      <alignment horizontal="center" wrapText="1"/>
    </xf>
    <xf numFmtId="0" fontId="33" fillId="3" borderId="2" xfId="0" applyFont="1" applyFill="1" applyBorder="1" applyAlignment="1">
      <alignment horizontal="center" wrapText="1"/>
    </xf>
    <xf numFmtId="0" fontId="36" fillId="0" borderId="1" xfId="0" applyFont="1" applyBorder="1" applyAlignment="1" applyProtection="1">
      <alignment vertical="top" wrapText="1" readingOrder="1"/>
      <protection locked="0"/>
    </xf>
    <xf numFmtId="4" fontId="36" fillId="0" borderId="1" xfId="0" applyNumberFormat="1" applyFont="1" applyBorder="1" applyAlignment="1"/>
    <xf numFmtId="4" fontId="36" fillId="0" borderId="1" xfId="0" applyNumberFormat="1" applyFont="1" applyFill="1" applyBorder="1" applyAlignment="1">
      <alignment wrapText="1"/>
    </xf>
    <xf numFmtId="4" fontId="36" fillId="0" borderId="1" xfId="1" applyNumberFormat="1" applyFont="1" applyBorder="1" applyAlignment="1"/>
    <xf numFmtId="0" fontId="36" fillId="0" borderId="1" xfId="0" applyFont="1" applyBorder="1" applyAlignment="1" applyProtection="1">
      <alignment horizontal="center" vertical="top" wrapText="1" readingOrder="1"/>
      <protection locked="0"/>
    </xf>
    <xf numFmtId="14" fontId="41" fillId="0" borderId="1" xfId="0" applyNumberFormat="1" applyFont="1" applyBorder="1" applyAlignment="1">
      <alignment horizontal="center"/>
    </xf>
    <xf numFmtId="4" fontId="33" fillId="0" borderId="1" xfId="0" applyNumberFormat="1" applyFont="1" applyBorder="1" applyAlignment="1"/>
    <xf numFmtId="4" fontId="33" fillId="0" borderId="0" xfId="0" applyNumberFormat="1" applyFont="1" applyBorder="1" applyAlignment="1"/>
    <xf numFmtId="1" fontId="36" fillId="0" borderId="0" xfId="0" applyNumberFormat="1" applyFont="1" applyAlignment="1">
      <alignment horizontal="center"/>
    </xf>
    <xf numFmtId="4" fontId="32" fillId="0" borderId="0" xfId="0" applyNumberFormat="1" applyFont="1"/>
    <xf numFmtId="0" fontId="32" fillId="0" borderId="0" xfId="0" applyFont="1"/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5" fillId="2" borderId="1" xfId="0" applyNumberFormat="1" applyFont="1" applyFill="1" applyBorder="1" applyAlignment="1">
      <alignment horizontal="right" wrapText="1"/>
    </xf>
    <xf numFmtId="0" fontId="37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35" fillId="0" borderId="1" xfId="1" applyNumberFormat="1" applyFont="1" applyFill="1" applyBorder="1" applyAlignment="1">
      <alignment horizontal="left"/>
    </xf>
    <xf numFmtId="4" fontId="35" fillId="0" borderId="1" xfId="1" applyNumberFormat="1" applyFont="1" applyFill="1" applyBorder="1" applyAlignment="1">
      <alignment horizontal="right"/>
    </xf>
    <xf numFmtId="4" fontId="35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42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37" fillId="2" borderId="1" xfId="0" applyFont="1" applyFill="1" applyBorder="1" applyAlignment="1">
      <alignment horizontal="left"/>
    </xf>
    <xf numFmtId="4" fontId="3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center"/>
    </xf>
    <xf numFmtId="0" fontId="42" fillId="2" borderId="0" xfId="0" applyFont="1" applyFill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Border="1"/>
    <xf numFmtId="0" fontId="37" fillId="2" borderId="0" xfId="0" applyFont="1" applyFill="1" applyBorder="1" applyAlignment="1">
      <alignment horizontal="left"/>
    </xf>
    <xf numFmtId="4" fontId="37" fillId="2" borderId="0" xfId="2" applyNumberFormat="1" applyFont="1" applyFill="1" applyBorder="1" applyAlignment="1">
      <alignment horizontal="right"/>
    </xf>
    <xf numFmtId="4" fontId="37" fillId="0" borderId="0" xfId="1" applyNumberFormat="1" applyFont="1" applyBorder="1" applyAlignment="1">
      <alignment horizontal="right"/>
    </xf>
    <xf numFmtId="14" fontId="35" fillId="2" borderId="0" xfId="0" applyNumberFormat="1" applyFont="1" applyFill="1" applyBorder="1" applyAlignment="1">
      <alignment horizontal="center"/>
    </xf>
    <xf numFmtId="0" fontId="35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7" xfId="0" applyFont="1" applyBorder="1"/>
    <xf numFmtId="0" fontId="37" fillId="3" borderId="1" xfId="0" applyFont="1" applyFill="1" applyBorder="1"/>
    <xf numFmtId="0" fontId="37" fillId="3" borderId="0" xfId="0" applyFont="1" applyFill="1" applyBorder="1"/>
    <xf numFmtId="0" fontId="35" fillId="3" borderId="0" xfId="0" applyFont="1" applyFill="1" applyBorder="1" applyAlignment="1">
      <alignment horizontal="center"/>
    </xf>
    <xf numFmtId="1" fontId="35" fillId="3" borderId="1" xfId="0" applyNumberFormat="1" applyFont="1" applyFill="1" applyBorder="1" applyAlignment="1">
      <alignment horizontal="center"/>
    </xf>
    <xf numFmtId="0" fontId="35" fillId="3" borderId="0" xfId="0" applyFont="1" applyFill="1" applyBorder="1"/>
    <xf numFmtId="0" fontId="35" fillId="3" borderId="1" xfId="0" applyFont="1" applyFill="1" applyBorder="1"/>
    <xf numFmtId="4" fontId="35" fillId="3" borderId="0" xfId="0" applyNumberFormat="1" applyFont="1" applyFill="1" applyBorder="1" applyAlignment="1">
      <alignment horizontal="center"/>
    </xf>
    <xf numFmtId="4" fontId="35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5" fillId="0" borderId="8" xfId="0" applyFont="1" applyBorder="1"/>
    <xf numFmtId="4" fontId="35" fillId="0" borderId="1" xfId="0" applyNumberFormat="1" applyFont="1" applyFill="1" applyBorder="1" applyAlignment="1">
      <alignment horizontal="right"/>
    </xf>
    <xf numFmtId="164" fontId="35" fillId="0" borderId="1" xfId="1" applyFont="1" applyFill="1" applyBorder="1" applyAlignment="1">
      <alignment horizontal="center"/>
    </xf>
    <xf numFmtId="168" fontId="35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1" fontId="35" fillId="0" borderId="0" xfId="0" applyNumberFormat="1" applyFont="1" applyBorder="1" applyAlignment="1">
      <alignment horizontal="center"/>
    </xf>
    <xf numFmtId="0" fontId="37" fillId="0" borderId="0" xfId="0" applyFont="1" applyBorder="1"/>
    <xf numFmtId="0" fontId="35" fillId="0" borderId="0" xfId="0" applyFont="1" applyBorder="1" applyAlignment="1">
      <alignment horizontal="left"/>
    </xf>
    <xf numFmtId="164" fontId="35" fillId="0" borderId="0" xfId="1" applyFont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35" fillId="0" borderId="1" xfId="1" applyFont="1" applyBorder="1" applyAlignment="1">
      <alignment horizontal="center"/>
    </xf>
    <xf numFmtId="0" fontId="35" fillId="0" borderId="6" xfId="0" applyFont="1" applyBorder="1"/>
    <xf numFmtId="0" fontId="38" fillId="2" borderId="1" xfId="0" applyFont="1" applyFill="1" applyBorder="1" applyAlignment="1" applyProtection="1">
      <alignment vertical="top" readingOrder="1"/>
      <protection locked="0"/>
    </xf>
    <xf numFmtId="0" fontId="38" fillId="2" borderId="1" xfId="0" applyFont="1" applyFill="1" applyBorder="1" applyAlignment="1" applyProtection="1">
      <alignment horizontal="center" vertical="top" readingOrder="1"/>
      <protection locked="0"/>
    </xf>
    <xf numFmtId="164" fontId="35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5" fillId="0" borderId="6" xfId="0" applyFont="1" applyBorder="1" applyAlignment="1">
      <alignment horizontal="center"/>
    </xf>
    <xf numFmtId="1" fontId="35" fillId="0" borderId="6" xfId="0" applyNumberFormat="1" applyFont="1" applyBorder="1" applyAlignment="1">
      <alignment horizontal="center"/>
    </xf>
    <xf numFmtId="4" fontId="35" fillId="0" borderId="6" xfId="0" applyNumberFormat="1" applyFont="1" applyBorder="1" applyAlignment="1">
      <alignment horizontal="right"/>
    </xf>
    <xf numFmtId="4" fontId="35" fillId="0" borderId="6" xfId="0" applyNumberFormat="1" applyFont="1" applyBorder="1" applyAlignment="1">
      <alignment horizontal="center"/>
    </xf>
    <xf numFmtId="166" fontId="35" fillId="0" borderId="6" xfId="0" applyNumberFormat="1" applyFont="1" applyBorder="1" applyAlignment="1">
      <alignment horizontal="center"/>
    </xf>
    <xf numFmtId="164" fontId="35" fillId="0" borderId="1" xfId="1" applyFont="1" applyBorder="1" applyAlignment="1">
      <alignment horizontal="right"/>
    </xf>
    <xf numFmtId="0" fontId="38" fillId="2" borderId="1" xfId="0" applyFont="1" applyFill="1" applyBorder="1" applyAlignment="1" applyProtection="1">
      <alignment vertical="top" wrapText="1" readingOrder="1"/>
      <protection locked="0"/>
    </xf>
    <xf numFmtId="0" fontId="0" fillId="0" borderId="1" xfId="0" applyFont="1" applyBorder="1" applyAlignment="1" applyProtection="1">
      <alignment vertical="top" wrapText="1" readingOrder="1"/>
      <protection locked="0"/>
    </xf>
    <xf numFmtId="4" fontId="0" fillId="0" borderId="1" xfId="0" applyNumberFormat="1" applyFont="1" applyBorder="1" applyAlignment="1">
      <alignment horizontal="center"/>
    </xf>
    <xf numFmtId="0" fontId="35" fillId="2" borderId="8" xfId="0" applyFont="1" applyFill="1" applyBorder="1" applyAlignment="1">
      <alignment horizontal="left"/>
    </xf>
    <xf numFmtId="14" fontId="35" fillId="2" borderId="8" xfId="0" applyNumberFormat="1" applyFont="1" applyFill="1" applyBorder="1" applyAlignment="1">
      <alignment horizontal="center"/>
    </xf>
    <xf numFmtId="4" fontId="35" fillId="2" borderId="8" xfId="2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5" fillId="0" borderId="1" xfId="0" applyFont="1" applyBorder="1" applyAlignment="1" applyProtection="1">
      <alignment vertical="top" wrapText="1" readingOrder="1"/>
      <protection locked="0"/>
    </xf>
    <xf numFmtId="4" fontId="35" fillId="0" borderId="1" xfId="0" applyNumberFormat="1" applyFont="1" applyBorder="1" applyAlignment="1"/>
    <xf numFmtId="4" fontId="35" fillId="0" borderId="1" xfId="0" applyNumberFormat="1" applyFont="1" applyFill="1" applyBorder="1" applyAlignment="1">
      <alignment wrapText="1"/>
    </xf>
    <xf numFmtId="4" fontId="35" fillId="0" borderId="1" xfId="1" applyNumberFormat="1" applyFont="1" applyBorder="1" applyAlignment="1"/>
    <xf numFmtId="0" fontId="35" fillId="0" borderId="1" xfId="0" applyFont="1" applyBorder="1" applyAlignment="1" applyProtection="1">
      <alignment horizontal="center" vertical="top" wrapText="1" readingOrder="1"/>
      <protection locked="0"/>
    </xf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1" fontId="35" fillId="0" borderId="0" xfId="0" applyNumberFormat="1" applyFont="1" applyAlignment="1">
      <alignment horizontal="center"/>
    </xf>
    <xf numFmtId="4" fontId="37" fillId="0" borderId="0" xfId="0" applyNumberFormat="1" applyFont="1"/>
    <xf numFmtId="0" fontId="37" fillId="0" borderId="0" xfId="0" applyFont="1"/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0" fillId="4" borderId="0" xfId="0" applyFont="1" applyFill="1"/>
    <xf numFmtId="0" fontId="0" fillId="4" borderId="1" xfId="0" applyFont="1" applyFill="1" applyBorder="1" applyAlignment="1">
      <alignment horizontal="left"/>
    </xf>
    <xf numFmtId="1" fontId="0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 applyProtection="1">
      <alignment horizontal="center" vertical="top" wrapText="1" readingOrder="1"/>
      <protection locked="0"/>
    </xf>
    <xf numFmtId="0" fontId="0" fillId="4" borderId="2" xfId="0" applyFont="1" applyFill="1" applyBorder="1" applyAlignment="1">
      <alignment horizontal="left"/>
    </xf>
    <xf numFmtId="0" fontId="0" fillId="4" borderId="1" xfId="0" applyFont="1" applyFill="1" applyBorder="1"/>
    <xf numFmtId="0" fontId="35" fillId="4" borderId="1" xfId="0" applyFont="1" applyFill="1" applyBorder="1" applyAlignment="1">
      <alignment horizontal="left"/>
    </xf>
    <xf numFmtId="4" fontId="35" fillId="4" borderId="1" xfId="2" applyNumberFormat="1" applyFont="1" applyFill="1" applyBorder="1" applyAlignment="1">
      <alignment horizontal="right"/>
    </xf>
    <xf numFmtId="4" fontId="35" fillId="4" borderId="1" xfId="1" applyNumberFormat="1" applyFont="1" applyFill="1" applyBorder="1" applyAlignment="1">
      <alignment horizontal="right"/>
    </xf>
    <xf numFmtId="14" fontId="35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3" fillId="0" borderId="0" xfId="0" applyFont="1"/>
    <xf numFmtId="0" fontId="44" fillId="0" borderId="0" xfId="0" applyFont="1" applyAlignment="1">
      <alignment horizontal="center"/>
    </xf>
    <xf numFmtId="0" fontId="44" fillId="0" borderId="0" xfId="0" applyFont="1"/>
    <xf numFmtId="0" fontId="43" fillId="0" borderId="0" xfId="0" applyFont="1" applyAlignment="1">
      <alignment horizontal="right" wrapText="1"/>
    </xf>
    <xf numFmtId="0" fontId="43" fillId="0" borderId="0" xfId="0" applyFont="1" applyBorder="1"/>
    <xf numFmtId="0" fontId="35" fillId="3" borderId="1" xfId="0" applyFont="1" applyFill="1" applyBorder="1" applyAlignment="1">
      <alignment horizontal="left"/>
    </xf>
    <xf numFmtId="164" fontId="35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6" fillId="0" borderId="1" xfId="0" applyFont="1" applyBorder="1"/>
    <xf numFmtId="0" fontId="47" fillId="3" borderId="1" xfId="0" applyFont="1" applyFill="1" applyBorder="1"/>
    <xf numFmtId="0" fontId="45" fillId="0" borderId="0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50" fillId="2" borderId="3" xfId="0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horizontal="center" vertical="top" wrapText="1" readingOrder="1"/>
      <protection locked="0"/>
    </xf>
    <xf numFmtId="0" fontId="38" fillId="4" borderId="1" xfId="0" applyFont="1" applyFill="1" applyBorder="1" applyAlignment="1" applyProtection="1">
      <alignment vertical="top" readingOrder="1"/>
      <protection locked="0"/>
    </xf>
    <xf numFmtId="0" fontId="38" fillId="4" borderId="1" xfId="0" applyFont="1" applyFill="1" applyBorder="1" applyAlignment="1" applyProtection="1">
      <alignment horizontal="center" vertical="top" readingOrder="1"/>
      <protection locked="0"/>
    </xf>
    <xf numFmtId="4" fontId="35" fillId="4" borderId="1" xfId="0" applyNumberFormat="1" applyFont="1" applyFill="1" applyBorder="1" applyAlignment="1">
      <alignment horizontal="right" wrapText="1"/>
    </xf>
    <xf numFmtId="164" fontId="35" fillId="4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0" fillId="2" borderId="0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43" fillId="2" borderId="1" xfId="0" applyFont="1" applyFill="1" applyBorder="1" applyAlignment="1">
      <alignment horizontal="left"/>
    </xf>
    <xf numFmtId="1" fontId="43" fillId="2" borderId="1" xfId="0" applyNumberFormat="1" applyFont="1" applyFill="1" applyBorder="1" applyAlignment="1">
      <alignment horizontal="center"/>
    </xf>
    <xf numFmtId="0" fontId="43" fillId="2" borderId="1" xfId="0" applyFont="1" applyFill="1" applyBorder="1" applyAlignment="1" applyProtection="1">
      <alignment horizontal="center" vertical="top" wrapText="1" readingOrder="1"/>
      <protection locked="0"/>
    </xf>
    <xf numFmtId="0" fontId="43" fillId="2" borderId="2" xfId="0" applyFont="1" applyFill="1" applyBorder="1" applyAlignment="1">
      <alignment horizontal="left"/>
    </xf>
    <xf numFmtId="0" fontId="43" fillId="0" borderId="1" xfId="0" applyFont="1" applyBorder="1"/>
    <xf numFmtId="4" fontId="43" fillId="2" borderId="1" xfId="2" applyNumberFormat="1" applyFont="1" applyFill="1" applyBorder="1" applyAlignment="1">
      <alignment horizontal="right"/>
    </xf>
    <xf numFmtId="4" fontId="43" fillId="0" borderId="1" xfId="1" applyNumberFormat="1" applyFont="1" applyBorder="1" applyAlignment="1">
      <alignment horizontal="right"/>
    </xf>
    <xf numFmtId="14" fontId="43" fillId="2" borderId="1" xfId="0" applyNumberFormat="1" applyFont="1" applyFill="1" applyBorder="1" applyAlignment="1">
      <alignment horizontal="center"/>
    </xf>
    <xf numFmtId="0" fontId="49" fillId="0" borderId="0" xfId="0" applyFont="1"/>
    <xf numFmtId="0" fontId="35" fillId="0" borderId="1" xfId="0" applyFont="1" applyFill="1" applyBorder="1"/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4" fillId="2" borderId="1" xfId="0" applyFont="1" applyFill="1" applyBorder="1" applyAlignment="1">
      <alignment horizontal="left"/>
    </xf>
    <xf numFmtId="1" fontId="44" fillId="2" borderId="1" xfId="0" applyNumberFormat="1" applyFont="1" applyFill="1" applyBorder="1" applyAlignment="1">
      <alignment horizontal="center"/>
    </xf>
    <xf numFmtId="0" fontId="44" fillId="0" borderId="1" xfId="0" applyFont="1" applyBorder="1" applyAlignment="1" applyProtection="1">
      <alignment horizontal="center" vertical="top" wrapText="1" readingOrder="1"/>
      <protection locked="0"/>
    </xf>
    <xf numFmtId="0" fontId="44" fillId="2" borderId="2" xfId="0" applyFont="1" applyFill="1" applyBorder="1" applyAlignment="1">
      <alignment horizontal="left"/>
    </xf>
    <xf numFmtId="0" fontId="44" fillId="0" borderId="1" xfId="0" applyFont="1" applyBorder="1"/>
    <xf numFmtId="4" fontId="44" fillId="2" borderId="1" xfId="2" applyNumberFormat="1" applyFont="1" applyFill="1" applyBorder="1" applyAlignment="1">
      <alignment horizontal="right"/>
    </xf>
    <xf numFmtId="4" fontId="44" fillId="0" borderId="1" xfId="1" applyNumberFormat="1" applyFont="1" applyBorder="1" applyAlignment="1">
      <alignment horizontal="right"/>
    </xf>
    <xf numFmtId="14" fontId="44" fillId="2" borderId="1" xfId="0" applyNumberFormat="1" applyFont="1" applyFill="1" applyBorder="1" applyAlignment="1">
      <alignment horizontal="center"/>
    </xf>
    <xf numFmtId="0" fontId="51" fillId="2" borderId="0" xfId="0" applyFont="1" applyFill="1" applyBorder="1" applyAlignment="1" applyProtection="1">
      <alignment horizontal="center" vertical="center"/>
    </xf>
    <xf numFmtId="0" fontId="43" fillId="2" borderId="1" xfId="0" applyFont="1" applyFill="1" applyBorder="1"/>
    <xf numFmtId="0" fontId="25" fillId="0" borderId="1" xfId="0" applyFont="1" applyBorder="1"/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1" fontId="52" fillId="0" borderId="1" xfId="0" applyNumberFormat="1" applyFont="1" applyBorder="1" applyAlignment="1">
      <alignment horizontal="center"/>
    </xf>
    <xf numFmtId="4" fontId="52" fillId="0" borderId="1" xfId="0" applyNumberFormat="1" applyFont="1" applyBorder="1" applyAlignment="1">
      <alignment horizontal="right"/>
    </xf>
    <xf numFmtId="4" fontId="52" fillId="0" borderId="1" xfId="1" applyNumberFormat="1" applyFont="1" applyBorder="1" applyAlignment="1">
      <alignment horizontal="right"/>
    </xf>
    <xf numFmtId="166" fontId="52" fillId="0" borderId="1" xfId="0" applyNumberFormat="1" applyFont="1" applyBorder="1" applyAlignment="1">
      <alignment horizontal="center"/>
    </xf>
    <xf numFmtId="0" fontId="52" fillId="0" borderId="0" xfId="0" applyFont="1"/>
    <xf numFmtId="0" fontId="43" fillId="0" borderId="1" xfId="0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4" fontId="43" fillId="0" borderId="1" xfId="0" applyNumberFormat="1" applyFont="1" applyBorder="1" applyAlignment="1">
      <alignment horizontal="right"/>
    </xf>
    <xf numFmtId="166" fontId="43" fillId="0" borderId="1" xfId="0" applyNumberFormat="1" applyFont="1" applyBorder="1" applyAlignment="1">
      <alignment horizontal="center"/>
    </xf>
    <xf numFmtId="0" fontId="44" fillId="2" borderId="0" xfId="0" applyFont="1" applyFill="1" applyBorder="1" applyAlignment="1">
      <alignment horizontal="left"/>
    </xf>
    <xf numFmtId="1" fontId="44" fillId="2" borderId="0" xfId="0" applyNumberFormat="1" applyFont="1" applyFill="1" applyBorder="1" applyAlignment="1">
      <alignment horizontal="center"/>
    </xf>
    <xf numFmtId="0" fontId="44" fillId="2" borderId="0" xfId="0" applyFont="1" applyFill="1" applyBorder="1" applyAlignment="1" applyProtection="1">
      <alignment horizontal="center" vertical="top" wrapText="1" readingOrder="1"/>
      <protection locked="0"/>
    </xf>
    <xf numFmtId="0" fontId="44" fillId="2" borderId="0" xfId="0" applyFont="1" applyFill="1" applyBorder="1"/>
    <xf numFmtId="4" fontId="44" fillId="2" borderId="0" xfId="2" applyNumberFormat="1" applyFont="1" applyFill="1" applyBorder="1" applyAlignment="1">
      <alignment horizontal="right"/>
    </xf>
    <xf numFmtId="4" fontId="44" fillId="0" borderId="0" xfId="1" applyNumberFormat="1" applyFont="1" applyBorder="1" applyAlignment="1">
      <alignment horizontal="right"/>
    </xf>
    <xf numFmtId="14" fontId="43" fillId="2" borderId="0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0" fillId="0" borderId="8" xfId="0" applyFont="1" applyBorder="1" applyAlignment="1">
      <alignment horizontal="left"/>
    </xf>
    <xf numFmtId="14" fontId="0" fillId="2" borderId="8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left"/>
    </xf>
    <xf numFmtId="0" fontId="0" fillId="0" borderId="8" xfId="0" applyFont="1" applyBorder="1"/>
    <xf numFmtId="4" fontId="0" fillId="0" borderId="8" xfId="0" applyNumberFormat="1" applyFont="1" applyFill="1" applyBorder="1" applyAlignment="1">
      <alignment horizontal="right" wrapText="1"/>
    </xf>
    <xf numFmtId="4" fontId="0" fillId="0" borderId="8" xfId="1" applyNumberFormat="1" applyFont="1" applyBorder="1" applyAlignment="1">
      <alignment horizontal="right"/>
    </xf>
    <xf numFmtId="4" fontId="35" fillId="0" borderId="8" xfId="1" applyNumberFormat="1" applyFont="1" applyBorder="1" applyAlignment="1">
      <alignment horizontal="right"/>
    </xf>
    <xf numFmtId="0" fontId="38" fillId="0" borderId="6" xfId="0" applyFont="1" applyBorder="1" applyAlignment="1" applyProtection="1">
      <alignment vertical="top" wrapText="1" readingOrder="1"/>
      <protection locked="0"/>
    </xf>
    <xf numFmtId="0" fontId="38" fillId="0" borderId="6" xfId="0" applyFont="1" applyBorder="1" applyAlignment="1" applyProtection="1">
      <alignment horizontal="center" vertical="top" wrapText="1" readingOrder="1"/>
      <protection locked="0"/>
    </xf>
    <xf numFmtId="0" fontId="0" fillId="0" borderId="6" xfId="0" applyFont="1" applyBorder="1"/>
    <xf numFmtId="4" fontId="0" fillId="0" borderId="6" xfId="0" applyNumberFormat="1" applyFont="1" applyFill="1" applyBorder="1" applyAlignment="1">
      <alignment horizontal="right" wrapText="1"/>
    </xf>
    <xf numFmtId="4" fontId="0" fillId="0" borderId="6" xfId="1" applyNumberFormat="1" applyFont="1" applyBorder="1" applyAlignment="1">
      <alignment horizontal="right"/>
    </xf>
    <xf numFmtId="164" fontId="0" fillId="0" borderId="6" xfId="1" applyFont="1" applyBorder="1" applyAlignment="1">
      <alignment horizontal="center"/>
    </xf>
    <xf numFmtId="4" fontId="35" fillId="0" borderId="6" xfId="1" applyNumberFormat="1" applyFont="1" applyBorder="1" applyAlignment="1">
      <alignment horizontal="right"/>
    </xf>
    <xf numFmtId="14" fontId="35" fillId="0" borderId="6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35" fillId="0" borderId="0" xfId="0" applyNumberFormat="1" applyFont="1" applyBorder="1"/>
    <xf numFmtId="0" fontId="46" fillId="2" borderId="1" xfId="0" applyFont="1" applyFill="1" applyBorder="1" applyAlignment="1">
      <alignment horizontal="left"/>
    </xf>
    <xf numFmtId="0" fontId="45" fillId="2" borderId="1" xfId="0" applyFont="1" applyFill="1" applyBorder="1"/>
    <xf numFmtId="0" fontId="45" fillId="0" borderId="1" xfId="0" applyFont="1" applyBorder="1"/>
    <xf numFmtId="4" fontId="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/>
    <xf numFmtId="0" fontId="47" fillId="0" borderId="0" xfId="0" applyFont="1" applyAlignment="1">
      <alignment horizontal="center"/>
    </xf>
    <xf numFmtId="0" fontId="37" fillId="0" borderId="9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7</xdr:row>
      <xdr:rowOff>0</xdr:rowOff>
    </xdr:from>
    <xdr:to>
      <xdr:col>2</xdr:col>
      <xdr:colOff>829517</xdr:colOff>
      <xdr:row>9</xdr:row>
      <xdr:rowOff>123825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38100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14</xdr:col>
      <xdr:colOff>307040</xdr:colOff>
      <xdr:row>10</xdr:row>
      <xdr:rowOff>57150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210675" y="381000"/>
          <a:ext cx="16786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139</xdr:row>
      <xdr:rowOff>0</xdr:rowOff>
    </xdr:from>
    <xdr:to>
      <xdr:col>14</xdr:col>
      <xdr:colOff>309002</xdr:colOff>
      <xdr:row>142</xdr:row>
      <xdr:rowOff>57151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210675" y="27793950"/>
          <a:ext cx="1680602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209</xdr:row>
      <xdr:rowOff>0</xdr:rowOff>
    </xdr:from>
    <xdr:to>
      <xdr:col>14</xdr:col>
      <xdr:colOff>21010</xdr:colOff>
      <xdr:row>212</xdr:row>
      <xdr:rowOff>57150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743950" y="40376475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2</xdr:col>
      <xdr:colOff>796178</xdr:colOff>
      <xdr:row>141</xdr:row>
      <xdr:rowOff>123825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9395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209</xdr:row>
      <xdr:rowOff>0</xdr:rowOff>
    </xdr:from>
    <xdr:to>
      <xdr:col>2</xdr:col>
      <xdr:colOff>486615</xdr:colOff>
      <xdr:row>212</xdr:row>
      <xdr:rowOff>9525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40376475"/>
          <a:ext cx="172962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276</xdr:row>
      <xdr:rowOff>28575</xdr:rowOff>
    </xdr:from>
    <xdr:to>
      <xdr:col>14</xdr:col>
      <xdr:colOff>309002</xdr:colOff>
      <xdr:row>279</xdr:row>
      <xdr:rowOff>85725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210675" y="52035075"/>
          <a:ext cx="168060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666750</xdr:colOff>
      <xdr:row>345</xdr:row>
      <xdr:rowOff>104775</xdr:rowOff>
    </xdr:from>
    <xdr:to>
      <xdr:col>14</xdr:col>
      <xdr:colOff>306760</xdr:colOff>
      <xdr:row>348</xdr:row>
      <xdr:rowOff>161925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210675" y="65741550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19050</xdr:rowOff>
    </xdr:from>
    <xdr:to>
      <xdr:col>2</xdr:col>
      <xdr:colOff>796178</xdr:colOff>
      <xdr:row>279</xdr:row>
      <xdr:rowOff>95250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25550"/>
          <a:ext cx="209157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346</xdr:row>
      <xdr:rowOff>0</xdr:rowOff>
    </xdr:from>
    <xdr:to>
      <xdr:col>2</xdr:col>
      <xdr:colOff>992841</xdr:colOff>
      <xdr:row>349</xdr:row>
      <xdr:rowOff>133349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5827275"/>
          <a:ext cx="2088216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28574</xdr:rowOff>
    </xdr:from>
    <xdr:to>
      <xdr:col>2</xdr:col>
      <xdr:colOff>742950</xdr:colOff>
      <xdr:row>4</xdr:row>
      <xdr:rowOff>168867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1</xdr:row>
      <xdr:rowOff>133349</xdr:rowOff>
    </xdr:from>
    <xdr:to>
      <xdr:col>13</xdr:col>
      <xdr:colOff>488950</xdr:colOff>
      <xdr:row>5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101</xdr:row>
      <xdr:rowOff>188278</xdr:rowOff>
    </xdr:from>
    <xdr:to>
      <xdr:col>13</xdr:col>
      <xdr:colOff>717550</xdr:colOff>
      <xdr:row>104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221053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144</xdr:row>
      <xdr:rowOff>19054</xdr:rowOff>
    </xdr:from>
    <xdr:to>
      <xdr:col>13</xdr:col>
      <xdr:colOff>667945</xdr:colOff>
      <xdr:row>148</xdr:row>
      <xdr:rowOff>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310896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314324</xdr:colOff>
      <xdr:row>102</xdr:row>
      <xdr:rowOff>19050</xdr:rowOff>
    </xdr:from>
    <xdr:to>
      <xdr:col>2</xdr:col>
      <xdr:colOff>748372</xdr:colOff>
      <xdr:row>104</xdr:row>
      <xdr:rowOff>164979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22126575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144</xdr:row>
      <xdr:rowOff>19050</xdr:rowOff>
    </xdr:from>
    <xdr:to>
      <xdr:col>2</xdr:col>
      <xdr:colOff>857249</xdr:colOff>
      <xdr:row>147</xdr:row>
      <xdr:rowOff>160289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089600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186</xdr:row>
      <xdr:rowOff>85726</xdr:rowOff>
    </xdr:from>
    <xdr:to>
      <xdr:col>14</xdr:col>
      <xdr:colOff>128494</xdr:colOff>
      <xdr:row>190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439359" y="399288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236</xdr:row>
      <xdr:rowOff>161925</xdr:rowOff>
    </xdr:from>
    <xdr:to>
      <xdr:col>13</xdr:col>
      <xdr:colOff>769421</xdr:colOff>
      <xdr:row>241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510635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186</xdr:row>
      <xdr:rowOff>123826</xdr:rowOff>
    </xdr:from>
    <xdr:to>
      <xdr:col>2</xdr:col>
      <xdr:colOff>1085850</xdr:colOff>
      <xdr:row>190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97" y="3996690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236</xdr:row>
      <xdr:rowOff>171450</xdr:rowOff>
    </xdr:from>
    <xdr:to>
      <xdr:col>2</xdr:col>
      <xdr:colOff>914400</xdr:colOff>
      <xdr:row>240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1073050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28574</xdr:rowOff>
    </xdr:from>
    <xdr:to>
      <xdr:col>2</xdr:col>
      <xdr:colOff>742950</xdr:colOff>
      <xdr:row>4</xdr:row>
      <xdr:rowOff>168867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1</xdr:row>
      <xdr:rowOff>133349</xdr:rowOff>
    </xdr:from>
    <xdr:to>
      <xdr:col>13</xdr:col>
      <xdr:colOff>431800</xdr:colOff>
      <xdr:row>5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22859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102</xdr:row>
      <xdr:rowOff>188278</xdr:rowOff>
    </xdr:from>
    <xdr:to>
      <xdr:col>13</xdr:col>
      <xdr:colOff>660400</xdr:colOff>
      <xdr:row>105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19219228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147</xdr:row>
      <xdr:rowOff>19054</xdr:rowOff>
    </xdr:from>
    <xdr:to>
      <xdr:col>13</xdr:col>
      <xdr:colOff>610795</xdr:colOff>
      <xdr:row>151</xdr:row>
      <xdr:rowOff>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270891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314324</xdr:colOff>
      <xdr:row>103</xdr:row>
      <xdr:rowOff>19050</xdr:rowOff>
    </xdr:from>
    <xdr:to>
      <xdr:col>2</xdr:col>
      <xdr:colOff>748372</xdr:colOff>
      <xdr:row>105</xdr:row>
      <xdr:rowOff>164979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19240500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147</xdr:row>
      <xdr:rowOff>19050</xdr:rowOff>
    </xdr:from>
    <xdr:to>
      <xdr:col>2</xdr:col>
      <xdr:colOff>857249</xdr:colOff>
      <xdr:row>150</xdr:row>
      <xdr:rowOff>160289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089100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187</xdr:row>
      <xdr:rowOff>85726</xdr:rowOff>
    </xdr:from>
    <xdr:to>
      <xdr:col>14</xdr:col>
      <xdr:colOff>71344</xdr:colOff>
      <xdr:row>191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439359" y="35175826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239</xdr:row>
      <xdr:rowOff>161925</xdr:rowOff>
    </xdr:from>
    <xdr:to>
      <xdr:col>13</xdr:col>
      <xdr:colOff>712271</xdr:colOff>
      <xdr:row>244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0306050" y="44748450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187</xdr:row>
      <xdr:rowOff>123826</xdr:rowOff>
    </xdr:from>
    <xdr:to>
      <xdr:col>2</xdr:col>
      <xdr:colOff>1085850</xdr:colOff>
      <xdr:row>191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97" y="35213926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239</xdr:row>
      <xdr:rowOff>171450</xdr:rowOff>
    </xdr:from>
    <xdr:to>
      <xdr:col>2</xdr:col>
      <xdr:colOff>914400</xdr:colOff>
      <xdr:row>243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4757975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28574</xdr:rowOff>
    </xdr:from>
    <xdr:to>
      <xdr:col>2</xdr:col>
      <xdr:colOff>657225</xdr:colOff>
      <xdr:row>4</xdr:row>
      <xdr:rowOff>168867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1</xdr:row>
      <xdr:rowOff>133349</xdr:rowOff>
    </xdr:from>
    <xdr:to>
      <xdr:col>13</xdr:col>
      <xdr:colOff>431800</xdr:colOff>
      <xdr:row>5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1334750" y="22859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100</xdr:row>
      <xdr:rowOff>188278</xdr:rowOff>
    </xdr:from>
    <xdr:to>
      <xdr:col>13</xdr:col>
      <xdr:colOff>660400</xdr:colOff>
      <xdr:row>103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1334750" y="22191028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144</xdr:row>
      <xdr:rowOff>19054</xdr:rowOff>
    </xdr:from>
    <xdr:to>
      <xdr:col>13</xdr:col>
      <xdr:colOff>610795</xdr:colOff>
      <xdr:row>148</xdr:row>
      <xdr:rowOff>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1334750" y="31365829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314324</xdr:colOff>
      <xdr:row>101</xdr:row>
      <xdr:rowOff>19050</xdr:rowOff>
    </xdr:from>
    <xdr:to>
      <xdr:col>2</xdr:col>
      <xdr:colOff>662647</xdr:colOff>
      <xdr:row>103</xdr:row>
      <xdr:rowOff>164979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22212300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144</xdr:row>
      <xdr:rowOff>19050</xdr:rowOff>
    </xdr:from>
    <xdr:to>
      <xdr:col>2</xdr:col>
      <xdr:colOff>857249</xdr:colOff>
      <xdr:row>147</xdr:row>
      <xdr:rowOff>160289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365825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184</xdr:row>
      <xdr:rowOff>85726</xdr:rowOff>
    </xdr:from>
    <xdr:to>
      <xdr:col>14</xdr:col>
      <xdr:colOff>71344</xdr:colOff>
      <xdr:row>188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1468059" y="40586026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236</xdr:row>
      <xdr:rowOff>161925</xdr:rowOff>
    </xdr:from>
    <xdr:to>
      <xdr:col>13</xdr:col>
      <xdr:colOff>712271</xdr:colOff>
      <xdr:row>241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1334750" y="51911250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184</xdr:row>
      <xdr:rowOff>123826</xdr:rowOff>
    </xdr:from>
    <xdr:to>
      <xdr:col>2</xdr:col>
      <xdr:colOff>1085850</xdr:colOff>
      <xdr:row>188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97" y="40624126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236</xdr:row>
      <xdr:rowOff>171450</xdr:rowOff>
    </xdr:from>
    <xdr:to>
      <xdr:col>2</xdr:col>
      <xdr:colOff>828675</xdr:colOff>
      <xdr:row>240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1920775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647700</xdr:colOff>
      <xdr:row>1</xdr:row>
      <xdr:rowOff>133349</xdr:rowOff>
    </xdr:from>
    <xdr:ext cx="1022350" cy="733425"/>
    <xdr:pic>
      <xdr:nvPicPr>
        <xdr:cNvPr id="2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752475</xdr:colOff>
      <xdr:row>102</xdr:row>
      <xdr:rowOff>188278</xdr:rowOff>
    </xdr:from>
    <xdr:ext cx="1250950" cy="564705"/>
    <xdr:pic>
      <xdr:nvPicPr>
        <xdr:cNvPr id="3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21053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476250</xdr:colOff>
      <xdr:row>144</xdr:row>
      <xdr:rowOff>19054</xdr:rowOff>
    </xdr:from>
    <xdr:ext cx="1201345" cy="742946"/>
    <xdr:pic>
      <xdr:nvPicPr>
        <xdr:cNvPr id="4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05181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133309</xdr:colOff>
      <xdr:row>178</xdr:row>
      <xdr:rowOff>85726</xdr:rowOff>
    </xdr:from>
    <xdr:ext cx="1414410" cy="828674"/>
    <xdr:pic>
      <xdr:nvPicPr>
        <xdr:cNvPr id="5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344359" y="378333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226</xdr:row>
      <xdr:rowOff>161925</xdr:rowOff>
    </xdr:from>
    <xdr:ext cx="1302821" cy="846646"/>
    <xdr:pic>
      <xdr:nvPicPr>
        <xdr:cNvPr id="6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470630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276225</xdr:colOff>
      <xdr:row>0</xdr:row>
      <xdr:rowOff>76200</xdr:rowOff>
    </xdr:from>
    <xdr:to>
      <xdr:col>2</xdr:col>
      <xdr:colOff>476250</xdr:colOff>
      <xdr:row>4</xdr:row>
      <xdr:rowOff>152400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0"/>
          <a:ext cx="22193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101</xdr:row>
      <xdr:rowOff>133350</xdr:rowOff>
    </xdr:from>
    <xdr:to>
      <xdr:col>2</xdr:col>
      <xdr:colOff>542926</xdr:colOff>
      <xdr:row>105</xdr:row>
      <xdr:rowOff>66675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1859875"/>
          <a:ext cx="23241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143</xdr:row>
      <xdr:rowOff>19050</xdr:rowOff>
    </xdr:from>
    <xdr:to>
      <xdr:col>2</xdr:col>
      <xdr:colOff>609600</xdr:colOff>
      <xdr:row>147</xdr:row>
      <xdr:rowOff>0</xdr:rowOff>
    </xdr:to>
    <xdr:pic>
      <xdr:nvPicPr>
        <xdr:cNvPr id="9" name="Imagen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0327600"/>
          <a:ext cx="24193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177</xdr:row>
      <xdr:rowOff>57150</xdr:rowOff>
    </xdr:from>
    <xdr:to>
      <xdr:col>2</xdr:col>
      <xdr:colOff>772160</xdr:colOff>
      <xdr:row>182</xdr:row>
      <xdr:rowOff>99060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7614225"/>
          <a:ext cx="2477135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225</xdr:row>
      <xdr:rowOff>161925</xdr:rowOff>
    </xdr:from>
    <xdr:to>
      <xdr:col>2</xdr:col>
      <xdr:colOff>809625</xdr:colOff>
      <xdr:row>229</xdr:row>
      <xdr:rowOff>180975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6872525"/>
          <a:ext cx="2352675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6</xdr:row>
      <xdr:rowOff>0</xdr:rowOff>
    </xdr:from>
    <xdr:to>
      <xdr:col>2</xdr:col>
      <xdr:colOff>1067642</xdr:colOff>
      <xdr:row>8</xdr:row>
      <xdr:rowOff>123825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133350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326090</xdr:colOff>
      <xdr:row>9</xdr:row>
      <xdr:rowOff>57150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382125" y="1333500"/>
          <a:ext cx="16786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14</xdr:col>
      <xdr:colOff>328052</xdr:colOff>
      <xdr:row>139</xdr:row>
      <xdr:rowOff>57151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382125" y="26641425"/>
          <a:ext cx="1680602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198</xdr:row>
      <xdr:rowOff>0</xdr:rowOff>
    </xdr:from>
    <xdr:to>
      <xdr:col>13</xdr:col>
      <xdr:colOff>668710</xdr:colOff>
      <xdr:row>201</xdr:row>
      <xdr:rowOff>57150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96375" y="39985950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2</xdr:col>
      <xdr:colOff>1034303</xdr:colOff>
      <xdr:row>138</xdr:row>
      <xdr:rowOff>123825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41425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198</xdr:row>
      <xdr:rowOff>0</xdr:rowOff>
    </xdr:from>
    <xdr:to>
      <xdr:col>2</xdr:col>
      <xdr:colOff>724740</xdr:colOff>
      <xdr:row>201</xdr:row>
      <xdr:rowOff>9525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39985950"/>
          <a:ext cx="172962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262</xdr:row>
      <xdr:rowOff>28575</xdr:rowOff>
    </xdr:from>
    <xdr:to>
      <xdr:col>14</xdr:col>
      <xdr:colOff>328052</xdr:colOff>
      <xdr:row>265</xdr:row>
      <xdr:rowOff>85725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382125" y="52978050"/>
          <a:ext cx="168060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666750</xdr:colOff>
      <xdr:row>331</xdr:row>
      <xdr:rowOff>104775</xdr:rowOff>
    </xdr:from>
    <xdr:to>
      <xdr:col>14</xdr:col>
      <xdr:colOff>325810</xdr:colOff>
      <xdr:row>334</xdr:row>
      <xdr:rowOff>161925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382125" y="66398775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19050</xdr:rowOff>
    </xdr:from>
    <xdr:to>
      <xdr:col>2</xdr:col>
      <xdr:colOff>1034303</xdr:colOff>
      <xdr:row>265</xdr:row>
      <xdr:rowOff>95250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68525"/>
          <a:ext cx="209157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332</xdr:row>
      <xdr:rowOff>0</xdr:rowOff>
    </xdr:from>
    <xdr:to>
      <xdr:col>3</xdr:col>
      <xdr:colOff>135591</xdr:colOff>
      <xdr:row>335</xdr:row>
      <xdr:rowOff>133349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484500"/>
          <a:ext cx="2088216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2</xdr:row>
      <xdr:rowOff>0</xdr:rowOff>
    </xdr:from>
    <xdr:to>
      <xdr:col>1</xdr:col>
      <xdr:colOff>1562762</xdr:colOff>
      <xdr:row>3</xdr:row>
      <xdr:rowOff>141797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114300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13</xdr:col>
      <xdr:colOff>603932</xdr:colOff>
      <xdr:row>3</xdr:row>
      <xdr:rowOff>272810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20175" y="1143000"/>
          <a:ext cx="16786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115</xdr:row>
      <xdr:rowOff>0</xdr:rowOff>
    </xdr:from>
    <xdr:to>
      <xdr:col>13</xdr:col>
      <xdr:colOff>605894</xdr:colOff>
      <xdr:row>117</xdr:row>
      <xdr:rowOff>75122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20175" y="27889200"/>
          <a:ext cx="1680602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177</xdr:row>
      <xdr:rowOff>0</xdr:rowOff>
    </xdr:from>
    <xdr:to>
      <xdr:col>12</xdr:col>
      <xdr:colOff>1034075</xdr:colOff>
      <xdr:row>179</xdr:row>
      <xdr:rowOff>75122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601075" y="40090725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1529423</xdr:colOff>
      <xdr:row>116</xdr:row>
      <xdr:rowOff>231655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8920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177</xdr:row>
      <xdr:rowOff>0</xdr:rowOff>
    </xdr:from>
    <xdr:to>
      <xdr:col>1</xdr:col>
      <xdr:colOff>1219860</xdr:colOff>
      <xdr:row>179</xdr:row>
      <xdr:rowOff>27497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40090725"/>
          <a:ext cx="172962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219</xdr:row>
      <xdr:rowOff>28575</xdr:rowOff>
    </xdr:from>
    <xdr:to>
      <xdr:col>13</xdr:col>
      <xdr:colOff>605894</xdr:colOff>
      <xdr:row>221</xdr:row>
      <xdr:rowOff>103697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20175" y="53368575"/>
          <a:ext cx="168060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666750</xdr:colOff>
      <xdr:row>288</xdr:row>
      <xdr:rowOff>104775</xdr:rowOff>
    </xdr:from>
    <xdr:to>
      <xdr:col>13</xdr:col>
      <xdr:colOff>490431</xdr:colOff>
      <xdr:row>290</xdr:row>
      <xdr:rowOff>179896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9020175" y="67646550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19050</xdr:rowOff>
    </xdr:from>
    <xdr:to>
      <xdr:col>1</xdr:col>
      <xdr:colOff>1529423</xdr:colOff>
      <xdr:row>221</xdr:row>
      <xdr:rowOff>113222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59050"/>
          <a:ext cx="209157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289</xdr:row>
      <xdr:rowOff>0</xdr:rowOff>
    </xdr:from>
    <xdr:to>
      <xdr:col>1</xdr:col>
      <xdr:colOff>1726086</xdr:colOff>
      <xdr:row>291</xdr:row>
      <xdr:rowOff>151320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7732275"/>
          <a:ext cx="2088216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1529423</xdr:colOff>
      <xdr:row>3</xdr:row>
      <xdr:rowOff>254593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048" cy="93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13</xdr:col>
      <xdr:colOff>603932</xdr:colOff>
      <xdr:row>6</xdr:row>
      <xdr:rowOff>53568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3002875" y="381000"/>
          <a:ext cx="1661207" cy="65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106</xdr:row>
      <xdr:rowOff>0</xdr:rowOff>
    </xdr:from>
    <xdr:to>
      <xdr:col>13</xdr:col>
      <xdr:colOff>605894</xdr:colOff>
      <xdr:row>109</xdr:row>
      <xdr:rowOff>94172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3002875" y="34470975"/>
          <a:ext cx="1663169" cy="66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142875</xdr:colOff>
      <xdr:row>153</xdr:row>
      <xdr:rowOff>0</xdr:rowOff>
    </xdr:from>
    <xdr:to>
      <xdr:col>12</xdr:col>
      <xdr:colOff>1018199</xdr:colOff>
      <xdr:row>156</xdr:row>
      <xdr:rowOff>94171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2364700" y="52787550"/>
          <a:ext cx="1672250" cy="66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1529423</xdr:colOff>
      <xdr:row>108</xdr:row>
      <xdr:rowOff>145930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70975"/>
          <a:ext cx="2091398" cy="52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153</xdr:row>
      <xdr:rowOff>0</xdr:rowOff>
    </xdr:from>
    <xdr:to>
      <xdr:col>1</xdr:col>
      <xdr:colOff>1219860</xdr:colOff>
      <xdr:row>156</xdr:row>
      <xdr:rowOff>46546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52787550"/>
          <a:ext cx="1729448" cy="618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195</xdr:row>
      <xdr:rowOff>28575</xdr:rowOff>
    </xdr:from>
    <xdr:to>
      <xdr:col>13</xdr:col>
      <xdr:colOff>605894</xdr:colOff>
      <xdr:row>198</xdr:row>
      <xdr:rowOff>122747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3002875" y="65512950"/>
          <a:ext cx="1663169" cy="66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666750</xdr:colOff>
      <xdr:row>250</xdr:row>
      <xdr:rowOff>104775</xdr:rowOff>
    </xdr:from>
    <xdr:to>
      <xdr:col>13</xdr:col>
      <xdr:colOff>474555</xdr:colOff>
      <xdr:row>254</xdr:row>
      <xdr:rowOff>8446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2888575" y="85972650"/>
          <a:ext cx="1662006" cy="665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195</xdr:row>
      <xdr:rowOff>252998</xdr:rowOff>
    </xdr:from>
    <xdr:to>
      <xdr:col>1</xdr:col>
      <xdr:colOff>2080870</xdr:colOff>
      <xdr:row>199</xdr:row>
      <xdr:rowOff>65430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60126814"/>
          <a:ext cx="2097581" cy="101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251</xdr:row>
      <xdr:rowOff>0</xdr:rowOff>
    </xdr:from>
    <xdr:to>
      <xdr:col>1</xdr:col>
      <xdr:colOff>1726086</xdr:colOff>
      <xdr:row>254</xdr:row>
      <xdr:rowOff>170369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6163150"/>
          <a:ext cx="2088036" cy="741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1529423</xdr:colOff>
      <xdr:row>5</xdr:row>
      <xdr:rowOff>187918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1398" cy="930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2</xdr:row>
      <xdr:rowOff>133349</xdr:rowOff>
    </xdr:from>
    <xdr:to>
      <xdr:col>13</xdr:col>
      <xdr:colOff>85725</xdr:colOff>
      <xdr:row>6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0345400" y="514349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107</xdr:row>
      <xdr:rowOff>188278</xdr:rowOff>
    </xdr:from>
    <xdr:to>
      <xdr:col>13</xdr:col>
      <xdr:colOff>419100</xdr:colOff>
      <xdr:row>110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0450175" y="20009803"/>
          <a:ext cx="1247775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159</xdr:row>
      <xdr:rowOff>180979</xdr:rowOff>
    </xdr:from>
    <xdr:to>
      <xdr:col>13</xdr:col>
      <xdr:colOff>93270</xdr:colOff>
      <xdr:row>163</xdr:row>
      <xdr:rowOff>161925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0173950" y="28965529"/>
          <a:ext cx="1198170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105</xdr:row>
      <xdr:rowOff>66675</xdr:rowOff>
    </xdr:from>
    <xdr:to>
      <xdr:col>1</xdr:col>
      <xdr:colOff>1567523</xdr:colOff>
      <xdr:row>110</xdr:row>
      <xdr:rowOff>164980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85050"/>
          <a:ext cx="2085048" cy="105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157</xdr:row>
      <xdr:rowOff>63500</xdr:rowOff>
    </xdr:from>
    <xdr:to>
      <xdr:col>2</xdr:col>
      <xdr:colOff>190499</xdr:colOff>
      <xdr:row>162</xdr:row>
      <xdr:rowOff>179340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" y="30003750"/>
          <a:ext cx="1822449" cy="10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202</xdr:row>
      <xdr:rowOff>85726</xdr:rowOff>
    </xdr:from>
    <xdr:to>
      <xdr:col>13</xdr:col>
      <xdr:colOff>757144</xdr:colOff>
      <xdr:row>206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0621584" y="370713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258</xdr:row>
      <xdr:rowOff>161925</xdr:rowOff>
    </xdr:from>
    <xdr:to>
      <xdr:col>13</xdr:col>
      <xdr:colOff>499546</xdr:colOff>
      <xdr:row>263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20478750" y="47825025"/>
          <a:ext cx="1299646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202</xdr:row>
      <xdr:rowOff>123826</xdr:rowOff>
    </xdr:from>
    <xdr:to>
      <xdr:col>2</xdr:col>
      <xdr:colOff>428625</xdr:colOff>
      <xdr:row>206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863340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258</xdr:row>
      <xdr:rowOff>0</xdr:rowOff>
    </xdr:from>
    <xdr:to>
      <xdr:col>2</xdr:col>
      <xdr:colOff>85725</xdr:colOff>
      <xdr:row>262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9377600"/>
          <a:ext cx="2095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1529423</xdr:colOff>
      <xdr:row>5</xdr:row>
      <xdr:rowOff>187918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1398" cy="114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2</xdr:row>
      <xdr:rowOff>133349</xdr:rowOff>
    </xdr:from>
    <xdr:to>
      <xdr:col>13</xdr:col>
      <xdr:colOff>85725</xdr:colOff>
      <xdr:row>6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5106650" y="514349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111</xdr:row>
      <xdr:rowOff>188278</xdr:rowOff>
    </xdr:from>
    <xdr:to>
      <xdr:col>13</xdr:col>
      <xdr:colOff>419100</xdr:colOff>
      <xdr:row>114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5211425" y="20581303"/>
          <a:ext cx="1247775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162</xdr:row>
      <xdr:rowOff>180979</xdr:rowOff>
    </xdr:from>
    <xdr:to>
      <xdr:col>13</xdr:col>
      <xdr:colOff>93270</xdr:colOff>
      <xdr:row>166</xdr:row>
      <xdr:rowOff>161925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4935200" y="30489529"/>
          <a:ext cx="1198170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109</xdr:row>
      <xdr:rowOff>66675</xdr:rowOff>
    </xdr:from>
    <xdr:to>
      <xdr:col>1</xdr:col>
      <xdr:colOff>1567523</xdr:colOff>
      <xdr:row>114</xdr:row>
      <xdr:rowOff>164980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078700"/>
          <a:ext cx="2091398" cy="105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160</xdr:row>
      <xdr:rowOff>63500</xdr:rowOff>
    </xdr:from>
    <xdr:to>
      <xdr:col>2</xdr:col>
      <xdr:colOff>190499</xdr:colOff>
      <xdr:row>165</xdr:row>
      <xdr:rowOff>179340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9991050"/>
          <a:ext cx="1819274" cy="10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205</xdr:row>
      <xdr:rowOff>85726</xdr:rowOff>
    </xdr:from>
    <xdr:to>
      <xdr:col>13</xdr:col>
      <xdr:colOff>757144</xdr:colOff>
      <xdr:row>209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5382834" y="385953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261</xdr:row>
      <xdr:rowOff>161925</xdr:rowOff>
    </xdr:from>
    <xdr:to>
      <xdr:col>13</xdr:col>
      <xdr:colOff>499546</xdr:colOff>
      <xdr:row>266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5240000" y="49539525"/>
          <a:ext cx="1299646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205</xdr:row>
      <xdr:rowOff>123826</xdr:rowOff>
    </xdr:from>
    <xdr:to>
      <xdr:col>2</xdr:col>
      <xdr:colOff>428625</xdr:colOff>
      <xdr:row>209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863340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261</xdr:row>
      <xdr:rowOff>0</xdr:rowOff>
    </xdr:from>
    <xdr:to>
      <xdr:col>2</xdr:col>
      <xdr:colOff>85725</xdr:colOff>
      <xdr:row>265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9377600"/>
          <a:ext cx="2095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1529423</xdr:colOff>
      <xdr:row>5</xdr:row>
      <xdr:rowOff>187918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1398" cy="114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2</xdr:row>
      <xdr:rowOff>133349</xdr:rowOff>
    </xdr:from>
    <xdr:to>
      <xdr:col>13</xdr:col>
      <xdr:colOff>85725</xdr:colOff>
      <xdr:row>6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5982950" y="514349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111</xdr:row>
      <xdr:rowOff>188278</xdr:rowOff>
    </xdr:from>
    <xdr:to>
      <xdr:col>13</xdr:col>
      <xdr:colOff>419100</xdr:colOff>
      <xdr:row>114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6087725" y="20581303"/>
          <a:ext cx="1247775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163</xdr:row>
      <xdr:rowOff>180979</xdr:rowOff>
    </xdr:from>
    <xdr:to>
      <xdr:col>13</xdr:col>
      <xdr:colOff>93270</xdr:colOff>
      <xdr:row>167</xdr:row>
      <xdr:rowOff>161925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5811500" y="30489529"/>
          <a:ext cx="1198170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109</xdr:row>
      <xdr:rowOff>66675</xdr:rowOff>
    </xdr:from>
    <xdr:to>
      <xdr:col>1</xdr:col>
      <xdr:colOff>1567523</xdr:colOff>
      <xdr:row>114</xdr:row>
      <xdr:rowOff>164980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847050"/>
          <a:ext cx="2085048" cy="105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161</xdr:row>
      <xdr:rowOff>63500</xdr:rowOff>
    </xdr:from>
    <xdr:to>
      <xdr:col>2</xdr:col>
      <xdr:colOff>190499</xdr:colOff>
      <xdr:row>166</xdr:row>
      <xdr:rowOff>179340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9991050"/>
          <a:ext cx="1819274" cy="10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206</xdr:row>
      <xdr:rowOff>85726</xdr:rowOff>
    </xdr:from>
    <xdr:to>
      <xdr:col>13</xdr:col>
      <xdr:colOff>757144</xdr:colOff>
      <xdr:row>210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6259134" y="385953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261</xdr:row>
      <xdr:rowOff>161925</xdr:rowOff>
    </xdr:from>
    <xdr:to>
      <xdr:col>13</xdr:col>
      <xdr:colOff>499546</xdr:colOff>
      <xdr:row>266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6116300" y="49425225"/>
          <a:ext cx="1299646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206</xdr:row>
      <xdr:rowOff>123826</xdr:rowOff>
    </xdr:from>
    <xdr:to>
      <xdr:col>2</xdr:col>
      <xdr:colOff>428625</xdr:colOff>
      <xdr:row>210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863340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261</xdr:row>
      <xdr:rowOff>0</xdr:rowOff>
    </xdr:from>
    <xdr:to>
      <xdr:col>2</xdr:col>
      <xdr:colOff>85725</xdr:colOff>
      <xdr:row>265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9263300"/>
          <a:ext cx="2095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1529423</xdr:colOff>
      <xdr:row>5</xdr:row>
      <xdr:rowOff>187918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1398" cy="114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2</xdr:row>
      <xdr:rowOff>133349</xdr:rowOff>
    </xdr:from>
    <xdr:to>
      <xdr:col>13</xdr:col>
      <xdr:colOff>85725</xdr:colOff>
      <xdr:row>6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8859500" y="514349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110</xdr:row>
      <xdr:rowOff>188278</xdr:rowOff>
    </xdr:from>
    <xdr:to>
      <xdr:col>13</xdr:col>
      <xdr:colOff>419100</xdr:colOff>
      <xdr:row>113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8964275" y="21343303"/>
          <a:ext cx="1247775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162</xdr:row>
      <xdr:rowOff>180979</xdr:rowOff>
    </xdr:from>
    <xdr:to>
      <xdr:col>13</xdr:col>
      <xdr:colOff>93270</xdr:colOff>
      <xdr:row>166</xdr:row>
      <xdr:rowOff>161925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8688050" y="31251529"/>
          <a:ext cx="1198170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108</xdr:row>
      <xdr:rowOff>66675</xdr:rowOff>
    </xdr:from>
    <xdr:to>
      <xdr:col>1</xdr:col>
      <xdr:colOff>1567523</xdr:colOff>
      <xdr:row>113</xdr:row>
      <xdr:rowOff>164980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840700"/>
          <a:ext cx="2091398" cy="105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160</xdr:row>
      <xdr:rowOff>63500</xdr:rowOff>
    </xdr:from>
    <xdr:to>
      <xdr:col>2</xdr:col>
      <xdr:colOff>190499</xdr:colOff>
      <xdr:row>165</xdr:row>
      <xdr:rowOff>179340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0753050"/>
          <a:ext cx="1819274" cy="10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205</xdr:row>
      <xdr:rowOff>85726</xdr:rowOff>
    </xdr:from>
    <xdr:to>
      <xdr:col>13</xdr:col>
      <xdr:colOff>757144</xdr:colOff>
      <xdr:row>209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9135684" y="393573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260</xdr:row>
      <xdr:rowOff>161925</xdr:rowOff>
    </xdr:from>
    <xdr:to>
      <xdr:col>13</xdr:col>
      <xdr:colOff>499546</xdr:colOff>
      <xdr:row>265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8992850" y="49920525"/>
          <a:ext cx="1299646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205</xdr:row>
      <xdr:rowOff>123826</xdr:rowOff>
    </xdr:from>
    <xdr:to>
      <xdr:col>2</xdr:col>
      <xdr:colOff>428625</xdr:colOff>
      <xdr:row>209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939540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260</xdr:row>
      <xdr:rowOff>0</xdr:rowOff>
    </xdr:from>
    <xdr:to>
      <xdr:col>2</xdr:col>
      <xdr:colOff>85725</xdr:colOff>
      <xdr:row>264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9758600"/>
          <a:ext cx="2095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28574</xdr:rowOff>
    </xdr:from>
    <xdr:to>
      <xdr:col>2</xdr:col>
      <xdr:colOff>742950</xdr:colOff>
      <xdr:row>4</xdr:row>
      <xdr:rowOff>168867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957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647700</xdr:colOff>
      <xdr:row>1</xdr:row>
      <xdr:rowOff>133349</xdr:rowOff>
    </xdr:from>
    <xdr:to>
      <xdr:col>13</xdr:col>
      <xdr:colOff>498475</xdr:colOff>
      <xdr:row>5</xdr:row>
      <xdr:rowOff>104774</xdr:rowOff>
    </xdr:to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7526000" y="514349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752475</xdr:colOff>
      <xdr:row>101</xdr:row>
      <xdr:rowOff>188278</xdr:rowOff>
    </xdr:from>
    <xdr:to>
      <xdr:col>13</xdr:col>
      <xdr:colOff>727075</xdr:colOff>
      <xdr:row>104</xdr:row>
      <xdr:rowOff>181483</xdr:rowOff>
    </xdr:to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7630775" y="21152803"/>
          <a:ext cx="1247775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145</xdr:row>
      <xdr:rowOff>19054</xdr:rowOff>
    </xdr:from>
    <xdr:to>
      <xdr:col>13</xdr:col>
      <xdr:colOff>677470</xdr:colOff>
      <xdr:row>149</xdr:row>
      <xdr:rowOff>0</xdr:rowOff>
    </xdr:to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7354550" y="30518104"/>
          <a:ext cx="1198170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314324</xdr:colOff>
      <xdr:row>102</xdr:row>
      <xdr:rowOff>19050</xdr:rowOff>
    </xdr:from>
    <xdr:to>
      <xdr:col>2</xdr:col>
      <xdr:colOff>748372</xdr:colOff>
      <xdr:row>104</xdr:row>
      <xdr:rowOff>164979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19650075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145</xdr:row>
      <xdr:rowOff>19050</xdr:rowOff>
    </xdr:from>
    <xdr:to>
      <xdr:col>2</xdr:col>
      <xdr:colOff>857249</xdr:colOff>
      <xdr:row>148</xdr:row>
      <xdr:rowOff>160289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613100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133309</xdr:colOff>
      <xdr:row>183</xdr:row>
      <xdr:rowOff>85726</xdr:rowOff>
    </xdr:from>
    <xdr:to>
      <xdr:col>14</xdr:col>
      <xdr:colOff>138019</xdr:colOff>
      <xdr:row>187</xdr:row>
      <xdr:rowOff>152400</xdr:rowOff>
    </xdr:to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7802184" y="391668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781050</xdr:colOff>
      <xdr:row>234</xdr:row>
      <xdr:rowOff>161925</xdr:rowOff>
    </xdr:from>
    <xdr:to>
      <xdr:col>13</xdr:col>
      <xdr:colOff>778946</xdr:colOff>
      <xdr:row>239</xdr:row>
      <xdr:rowOff>56071</xdr:rowOff>
    </xdr:to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7659350" y="49730025"/>
          <a:ext cx="1299646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551447</xdr:colOff>
      <xdr:row>183</xdr:row>
      <xdr:rowOff>123826</xdr:rowOff>
    </xdr:from>
    <xdr:to>
      <xdr:col>2</xdr:col>
      <xdr:colOff>1085850</xdr:colOff>
      <xdr:row>187</xdr:row>
      <xdr:rowOff>123826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920490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234</xdr:row>
      <xdr:rowOff>171450</xdr:rowOff>
    </xdr:from>
    <xdr:to>
      <xdr:col>2</xdr:col>
      <xdr:colOff>914400</xdr:colOff>
      <xdr:row>238</xdr:row>
      <xdr:rowOff>161925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5167550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O385"/>
  <sheetViews>
    <sheetView topLeftCell="A5" zoomScaleNormal="100" workbookViewId="0">
      <selection activeCell="G15" sqref="G15"/>
    </sheetView>
  </sheetViews>
  <sheetFormatPr baseColWidth="10" defaultRowHeight="15"/>
  <cols>
    <col min="1" max="1" width="4.28515625" customWidth="1"/>
    <col min="2" max="2" width="15.140625" customWidth="1"/>
    <col min="3" max="3" width="15.42578125" customWidth="1"/>
    <col min="4" max="4" width="12.85546875" customWidth="1"/>
    <col min="5" max="5" width="16" customWidth="1"/>
    <col min="6" max="6" width="14" customWidth="1"/>
    <col min="8" max="8" width="16.140625" customWidth="1"/>
    <col min="9" max="9" width="11.5703125" customWidth="1"/>
    <col min="10" max="10" width="9.140625" customWidth="1"/>
    <col min="11" max="11" width="8.28515625" customWidth="1"/>
    <col min="12" max="12" width="6.42578125" customWidth="1"/>
    <col min="13" max="13" width="9.140625" customWidth="1"/>
  </cols>
  <sheetData>
    <row r="8" spans="1:15">
      <c r="B8" s="829" t="s">
        <v>0</v>
      </c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1:15">
      <c r="B9" s="829" t="s">
        <v>1</v>
      </c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</row>
    <row r="10" spans="1:15">
      <c r="B10" s="829" t="s">
        <v>2</v>
      </c>
      <c r="C10" s="829"/>
      <c r="D10" s="829"/>
      <c r="E10" s="829"/>
      <c r="F10" s="829"/>
      <c r="G10" s="829"/>
      <c r="H10" s="829"/>
      <c r="I10" s="829"/>
      <c r="J10" s="829"/>
      <c r="K10" s="829"/>
      <c r="L10" s="829"/>
      <c r="M10" s="829"/>
      <c r="N10" s="829"/>
    </row>
    <row r="11" spans="1:15">
      <c r="B11" s="829" t="s">
        <v>3</v>
      </c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1:15">
      <c r="A12" s="1"/>
      <c r="B12" s="2" t="s">
        <v>4</v>
      </c>
      <c r="C12" s="2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</row>
    <row r="13" spans="1:15">
      <c r="B13" s="3" t="s">
        <v>989</v>
      </c>
      <c r="C13" s="3"/>
      <c r="D13" s="3"/>
      <c r="E13" s="3"/>
      <c r="F13" s="4"/>
      <c r="G13" s="4"/>
      <c r="H13" s="4"/>
      <c r="I13" s="4"/>
      <c r="J13" s="3"/>
      <c r="K13" s="4"/>
      <c r="L13" s="4"/>
      <c r="M13" s="4"/>
      <c r="N13" s="4"/>
      <c r="O13" s="4"/>
    </row>
    <row r="14" spans="1:15">
      <c r="B14" s="3" t="s">
        <v>5</v>
      </c>
      <c r="C14" s="3"/>
      <c r="D14" s="3"/>
      <c r="E14" s="3"/>
      <c r="F14" s="4"/>
      <c r="G14" s="4"/>
      <c r="H14" s="4"/>
      <c r="I14" s="4"/>
      <c r="J14" s="3"/>
      <c r="K14" s="4"/>
      <c r="L14" s="4"/>
      <c r="M14" s="4"/>
      <c r="N14" s="6"/>
      <c r="O14" s="6"/>
    </row>
    <row r="15" spans="1:15" ht="19.5">
      <c r="B15" s="176" t="s">
        <v>6</v>
      </c>
      <c r="C15" s="176" t="s">
        <v>7</v>
      </c>
      <c r="D15" s="176" t="s">
        <v>8</v>
      </c>
      <c r="E15" s="3"/>
      <c r="F15" s="176" t="s">
        <v>10</v>
      </c>
      <c r="G15" s="176" t="s">
        <v>11</v>
      </c>
      <c r="H15" s="177" t="s">
        <v>12</v>
      </c>
      <c r="I15" s="176" t="s">
        <v>13</v>
      </c>
      <c r="J15" s="7" t="s">
        <v>14</v>
      </c>
      <c r="K15" s="7" t="s">
        <v>15</v>
      </c>
      <c r="L15" s="7" t="s">
        <v>16</v>
      </c>
      <c r="M15" s="5" t="s">
        <v>941</v>
      </c>
      <c r="N15" s="178" t="s">
        <v>17</v>
      </c>
      <c r="O15" s="8" t="s">
        <v>18</v>
      </c>
    </row>
    <row r="16" spans="1:15">
      <c r="A16">
        <v>1</v>
      </c>
      <c r="B16" s="9" t="s">
        <v>19</v>
      </c>
      <c r="C16" s="9" t="s">
        <v>20</v>
      </c>
      <c r="D16" s="10" t="s">
        <v>21</v>
      </c>
      <c r="E16" s="11">
        <v>200011101179105</v>
      </c>
      <c r="F16" s="9" t="s">
        <v>22</v>
      </c>
      <c r="G16" s="32" t="s">
        <v>281</v>
      </c>
      <c r="H16" s="12" t="s">
        <v>23</v>
      </c>
      <c r="I16" s="13">
        <v>5000</v>
      </c>
      <c r="J16" s="13">
        <f>I16*2.87%</f>
        <v>143.5</v>
      </c>
      <c r="K16" s="13">
        <f>I16*3.04%</f>
        <v>152</v>
      </c>
      <c r="L16" s="13"/>
      <c r="M16" s="13"/>
      <c r="N16" s="13">
        <f t="shared" ref="N16:N79" si="0">I16-J16-K16-M16</f>
        <v>4704.5</v>
      </c>
      <c r="O16" s="14">
        <v>39210</v>
      </c>
    </row>
    <row r="17" spans="1:15">
      <c r="A17">
        <f>A16+1</f>
        <v>2</v>
      </c>
      <c r="B17" s="15" t="s">
        <v>24</v>
      </c>
      <c r="C17" s="15" t="s">
        <v>25</v>
      </c>
      <c r="D17" s="16" t="s">
        <v>26</v>
      </c>
      <c r="E17" s="17">
        <v>200011101178533</v>
      </c>
      <c r="F17" s="15" t="s">
        <v>27</v>
      </c>
      <c r="G17" s="32" t="s">
        <v>281</v>
      </c>
      <c r="H17" s="18" t="s">
        <v>28</v>
      </c>
      <c r="I17" s="19">
        <v>5000</v>
      </c>
      <c r="J17" s="19">
        <v>143.5</v>
      </c>
      <c r="K17" s="19">
        <v>152</v>
      </c>
      <c r="L17" s="19"/>
      <c r="M17" s="19">
        <v>0</v>
      </c>
      <c r="N17" s="13">
        <f t="shared" si="0"/>
        <v>4704.5</v>
      </c>
      <c r="O17" s="20">
        <v>39084</v>
      </c>
    </row>
    <row r="18" spans="1:15">
      <c r="A18">
        <f t="shared" ref="A18:A81" si="1">A17+1</f>
        <v>3</v>
      </c>
      <c r="B18" s="15" t="s">
        <v>29</v>
      </c>
      <c r="C18" s="15" t="s">
        <v>30</v>
      </c>
      <c r="D18" s="16" t="s">
        <v>31</v>
      </c>
      <c r="E18" s="17">
        <v>200011101179118</v>
      </c>
      <c r="F18" s="15" t="s">
        <v>32</v>
      </c>
      <c r="G18" s="32" t="s">
        <v>281</v>
      </c>
      <c r="H18" s="18" t="s">
        <v>33</v>
      </c>
      <c r="I18" s="21">
        <v>18400</v>
      </c>
      <c r="J18" s="22">
        <f>I18*2.87%</f>
        <v>528.08000000000004</v>
      </c>
      <c r="K18" s="22">
        <f>I18*3.04%</f>
        <v>559.36</v>
      </c>
      <c r="L18" s="22"/>
      <c r="M18" s="22">
        <v>0</v>
      </c>
      <c r="N18" s="13">
        <f t="shared" si="0"/>
        <v>17312.559999999998</v>
      </c>
      <c r="O18" s="20">
        <v>39142</v>
      </c>
    </row>
    <row r="19" spans="1:15">
      <c r="A19">
        <f t="shared" si="1"/>
        <v>4</v>
      </c>
      <c r="B19" s="9" t="s">
        <v>34</v>
      </c>
      <c r="C19" s="9" t="s">
        <v>35</v>
      </c>
      <c r="D19" s="10" t="s">
        <v>36</v>
      </c>
      <c r="E19" s="23">
        <v>200011101179079</v>
      </c>
      <c r="F19" s="9" t="s">
        <v>37</v>
      </c>
      <c r="G19" s="32" t="s">
        <v>281</v>
      </c>
      <c r="H19" s="12" t="s">
        <v>38</v>
      </c>
      <c r="I19" s="24">
        <v>5000</v>
      </c>
      <c r="J19" s="24">
        <v>143.5</v>
      </c>
      <c r="K19" s="24">
        <v>152</v>
      </c>
      <c r="L19" s="24"/>
      <c r="M19" s="24"/>
      <c r="N19" s="13">
        <f t="shared" si="0"/>
        <v>4704.5</v>
      </c>
      <c r="O19" s="25">
        <v>39258</v>
      </c>
    </row>
    <row r="20" spans="1:15">
      <c r="A20">
        <f t="shared" si="1"/>
        <v>5</v>
      </c>
      <c r="B20" s="9" t="s">
        <v>39</v>
      </c>
      <c r="C20" s="9" t="s">
        <v>40</v>
      </c>
      <c r="D20" s="10" t="s">
        <v>41</v>
      </c>
      <c r="E20" s="23">
        <v>200011101178630</v>
      </c>
      <c r="F20" s="9" t="s">
        <v>27</v>
      </c>
      <c r="G20" s="32" t="s">
        <v>281</v>
      </c>
      <c r="H20" s="12" t="s">
        <v>42</v>
      </c>
      <c r="I20" s="24">
        <v>5000</v>
      </c>
      <c r="J20" s="24">
        <v>143.5</v>
      </c>
      <c r="K20" s="24">
        <v>152</v>
      </c>
      <c r="L20" s="24"/>
      <c r="M20" s="24"/>
      <c r="N20" s="13">
        <f t="shared" si="0"/>
        <v>4704.5</v>
      </c>
      <c r="O20" s="25">
        <v>39234</v>
      </c>
    </row>
    <row r="21" spans="1:15">
      <c r="A21">
        <f t="shared" si="1"/>
        <v>6</v>
      </c>
      <c r="B21" s="15" t="s">
        <v>43</v>
      </c>
      <c r="C21" s="15" t="s">
        <v>44</v>
      </c>
      <c r="D21" s="16" t="s">
        <v>45</v>
      </c>
      <c r="E21" s="26">
        <v>200011101179095</v>
      </c>
      <c r="F21" s="15" t="s">
        <v>27</v>
      </c>
      <c r="G21" s="32" t="s">
        <v>281</v>
      </c>
      <c r="H21" s="18" t="s">
        <v>46</v>
      </c>
      <c r="I21" s="22">
        <v>5000</v>
      </c>
      <c r="J21" s="22">
        <f>I21*2.87%</f>
        <v>143.5</v>
      </c>
      <c r="K21" s="22">
        <f>I21*3.04%</f>
        <v>152</v>
      </c>
      <c r="L21" s="22"/>
      <c r="M21" s="22"/>
      <c r="N21" s="13">
        <f t="shared" si="0"/>
        <v>4704.5</v>
      </c>
      <c r="O21" s="14">
        <v>39265</v>
      </c>
    </row>
    <row r="22" spans="1:15">
      <c r="A22">
        <f t="shared" si="1"/>
        <v>7</v>
      </c>
      <c r="B22" s="9" t="s">
        <v>47</v>
      </c>
      <c r="C22" s="9" t="s">
        <v>48</v>
      </c>
      <c r="D22" s="10" t="s">
        <v>49</v>
      </c>
      <c r="E22" s="23">
        <v>200011101179134</v>
      </c>
      <c r="F22" s="9" t="s">
        <v>27</v>
      </c>
      <c r="G22" s="32" t="s">
        <v>281</v>
      </c>
      <c r="H22" s="12" t="s">
        <v>50</v>
      </c>
      <c r="I22" s="24">
        <v>5000</v>
      </c>
      <c r="J22" s="24">
        <v>143.5</v>
      </c>
      <c r="K22" s="24">
        <v>152</v>
      </c>
      <c r="L22" s="24"/>
      <c r="M22" s="24"/>
      <c r="N22" s="13">
        <f t="shared" si="0"/>
        <v>4704.5</v>
      </c>
      <c r="O22" s="25">
        <v>39265</v>
      </c>
    </row>
    <row r="23" spans="1:15">
      <c r="A23">
        <f t="shared" si="1"/>
        <v>8</v>
      </c>
      <c r="B23" s="9" t="s">
        <v>51</v>
      </c>
      <c r="C23" s="9" t="s">
        <v>52</v>
      </c>
      <c r="D23" s="10" t="s">
        <v>53</v>
      </c>
      <c r="E23" s="23">
        <v>200011101179121</v>
      </c>
      <c r="F23" s="9" t="s">
        <v>54</v>
      </c>
      <c r="G23" s="32" t="s">
        <v>281</v>
      </c>
      <c r="H23" s="12" t="s">
        <v>55</v>
      </c>
      <c r="I23" s="24">
        <v>13312.4</v>
      </c>
      <c r="J23" s="24">
        <v>382.06587999999999</v>
      </c>
      <c r="K23" s="24">
        <v>404.69695999999999</v>
      </c>
      <c r="L23" s="24"/>
      <c r="M23" s="24">
        <v>1512.45</v>
      </c>
      <c r="N23" s="13">
        <f t="shared" si="0"/>
        <v>11013.187159999999</v>
      </c>
      <c r="O23" s="25">
        <v>39265</v>
      </c>
    </row>
    <row r="24" spans="1:15">
      <c r="A24">
        <f t="shared" si="1"/>
        <v>9</v>
      </c>
      <c r="B24" s="9" t="s">
        <v>56</v>
      </c>
      <c r="C24" s="9" t="s">
        <v>57</v>
      </c>
      <c r="D24" s="10" t="s">
        <v>58</v>
      </c>
      <c r="E24" s="23">
        <v>200011101179150</v>
      </c>
      <c r="F24" s="9" t="s">
        <v>37</v>
      </c>
      <c r="G24" s="32" t="s">
        <v>281</v>
      </c>
      <c r="H24" s="12" t="s">
        <v>59</v>
      </c>
      <c r="I24" s="24">
        <v>5000</v>
      </c>
      <c r="J24" s="24">
        <v>143.5</v>
      </c>
      <c r="K24" s="24">
        <v>152</v>
      </c>
      <c r="L24" s="24"/>
      <c r="M24" s="24"/>
      <c r="N24" s="13">
        <f t="shared" si="0"/>
        <v>4704.5</v>
      </c>
      <c r="O24" s="25">
        <v>39265</v>
      </c>
    </row>
    <row r="25" spans="1:15">
      <c r="A25">
        <f t="shared" si="1"/>
        <v>10</v>
      </c>
      <c r="B25" s="9" t="s">
        <v>60</v>
      </c>
      <c r="C25" s="9" t="s">
        <v>61</v>
      </c>
      <c r="D25" s="10" t="s">
        <v>62</v>
      </c>
      <c r="E25" s="23">
        <v>200011101179053</v>
      </c>
      <c r="F25" s="9" t="s">
        <v>63</v>
      </c>
      <c r="G25" s="32" t="s">
        <v>281</v>
      </c>
      <c r="H25" s="12" t="s">
        <v>64</v>
      </c>
      <c r="I25" s="24">
        <v>5000</v>
      </c>
      <c r="J25" s="24">
        <v>143.5</v>
      </c>
      <c r="K25" s="24">
        <v>152</v>
      </c>
      <c r="L25" s="24"/>
      <c r="M25" s="24"/>
      <c r="N25" s="13">
        <f t="shared" si="0"/>
        <v>4704.5</v>
      </c>
      <c r="O25" s="25">
        <v>39281</v>
      </c>
    </row>
    <row r="26" spans="1:15">
      <c r="A26">
        <f t="shared" si="1"/>
        <v>11</v>
      </c>
      <c r="B26" s="15" t="s">
        <v>65</v>
      </c>
      <c r="C26" s="15" t="s">
        <v>66</v>
      </c>
      <c r="D26" s="16" t="s">
        <v>67</v>
      </c>
      <c r="E26" s="17">
        <v>200011101178591</v>
      </c>
      <c r="F26" s="15" t="s">
        <v>37</v>
      </c>
      <c r="G26" s="32" t="s">
        <v>281</v>
      </c>
      <c r="H26" s="18" t="s">
        <v>68</v>
      </c>
      <c r="I26" s="19">
        <v>5000</v>
      </c>
      <c r="J26" s="19">
        <v>143.5</v>
      </c>
      <c r="K26" s="19">
        <v>152</v>
      </c>
      <c r="L26" s="19"/>
      <c r="M26" s="19"/>
      <c r="N26" s="13">
        <f t="shared" si="0"/>
        <v>4704.5</v>
      </c>
      <c r="O26" s="20">
        <v>39286</v>
      </c>
    </row>
    <row r="27" spans="1:15">
      <c r="A27">
        <f t="shared" si="1"/>
        <v>12</v>
      </c>
      <c r="B27" s="9" t="s">
        <v>69</v>
      </c>
      <c r="C27" s="9" t="s">
        <v>70</v>
      </c>
      <c r="D27" s="10" t="s">
        <v>71</v>
      </c>
      <c r="E27" s="23">
        <v>200011101180686</v>
      </c>
      <c r="F27" s="9" t="s">
        <v>72</v>
      </c>
      <c r="G27" s="32" t="s">
        <v>281</v>
      </c>
      <c r="H27" s="12" t="s">
        <v>73</v>
      </c>
      <c r="I27" s="24">
        <v>7000</v>
      </c>
      <c r="J27" s="24">
        <v>200.9</v>
      </c>
      <c r="K27" s="24">
        <v>212.8</v>
      </c>
      <c r="L27" s="24"/>
      <c r="M27" s="24"/>
      <c r="N27" s="13">
        <f t="shared" si="0"/>
        <v>6586.3</v>
      </c>
      <c r="O27" s="25">
        <v>39295</v>
      </c>
    </row>
    <row r="28" spans="1:15">
      <c r="A28">
        <f t="shared" si="1"/>
        <v>13</v>
      </c>
      <c r="B28" s="9" t="s">
        <v>74</v>
      </c>
      <c r="C28" s="9" t="s">
        <v>75</v>
      </c>
      <c r="D28" s="10" t="s">
        <v>76</v>
      </c>
      <c r="E28" s="23">
        <v>200011101180709</v>
      </c>
      <c r="F28" s="9" t="s">
        <v>37</v>
      </c>
      <c r="G28" s="32" t="s">
        <v>281</v>
      </c>
      <c r="H28" s="12" t="s">
        <v>77</v>
      </c>
      <c r="I28" s="27">
        <v>8318.0400000000009</v>
      </c>
      <c r="J28" s="13">
        <f>I28*2.87%</f>
        <v>238.72774800000002</v>
      </c>
      <c r="K28" s="13">
        <f>I28*3.04%</f>
        <v>252.86841600000002</v>
      </c>
      <c r="L28" s="13"/>
      <c r="M28" s="13"/>
      <c r="N28" s="13">
        <f t="shared" si="0"/>
        <v>7826.4438360000004</v>
      </c>
      <c r="O28" s="25">
        <v>39338</v>
      </c>
    </row>
    <row r="29" spans="1:15">
      <c r="A29">
        <f t="shared" si="1"/>
        <v>14</v>
      </c>
      <c r="B29" s="9" t="s">
        <v>78</v>
      </c>
      <c r="C29" s="9" t="s">
        <v>79</v>
      </c>
      <c r="D29" s="10" t="s">
        <v>80</v>
      </c>
      <c r="E29" s="23">
        <v>200011101253636</v>
      </c>
      <c r="F29" s="9" t="s">
        <v>54</v>
      </c>
      <c r="G29" s="32" t="s">
        <v>281</v>
      </c>
      <c r="H29" s="12" t="s">
        <v>81</v>
      </c>
      <c r="I29" s="27">
        <v>18312</v>
      </c>
      <c r="J29" s="13">
        <f>I29*2.87%</f>
        <v>525.55439999999999</v>
      </c>
      <c r="K29" s="13">
        <f>I29*3.04%</f>
        <v>556.6848</v>
      </c>
      <c r="L29" s="28">
        <v>0</v>
      </c>
      <c r="M29" s="28">
        <v>0</v>
      </c>
      <c r="N29" s="13">
        <f t="shared" si="0"/>
        <v>17229.7608</v>
      </c>
      <c r="O29" s="25">
        <v>39702</v>
      </c>
    </row>
    <row r="30" spans="1:15">
      <c r="A30">
        <f t="shared" si="1"/>
        <v>15</v>
      </c>
      <c r="B30" s="9" t="s">
        <v>82</v>
      </c>
      <c r="C30" s="9" t="s">
        <v>83</v>
      </c>
      <c r="D30" s="10" t="s">
        <v>84</v>
      </c>
      <c r="E30" s="23">
        <v>200012700173856</v>
      </c>
      <c r="F30" s="9" t="s">
        <v>85</v>
      </c>
      <c r="G30" s="32" t="s">
        <v>281</v>
      </c>
      <c r="H30" s="15" t="s">
        <v>86</v>
      </c>
      <c r="I30" s="24">
        <v>28657.01</v>
      </c>
      <c r="J30" s="24">
        <v>822.456187</v>
      </c>
      <c r="K30" s="24">
        <v>871.17310399999997</v>
      </c>
      <c r="L30" s="24"/>
      <c r="M30" s="24">
        <v>0</v>
      </c>
      <c r="N30" s="13">
        <f t="shared" si="0"/>
        <v>26963.380708999997</v>
      </c>
      <c r="O30" s="25">
        <v>39302</v>
      </c>
    </row>
    <row r="31" spans="1:15">
      <c r="A31">
        <f t="shared" si="1"/>
        <v>16</v>
      </c>
      <c r="B31" s="15" t="s">
        <v>89</v>
      </c>
      <c r="C31" s="15" t="s">
        <v>90</v>
      </c>
      <c r="D31" s="10" t="s">
        <v>91</v>
      </c>
      <c r="E31" s="23">
        <v>200011101209570</v>
      </c>
      <c r="F31" s="9" t="s">
        <v>37</v>
      </c>
      <c r="G31" s="32" t="s">
        <v>281</v>
      </c>
      <c r="H31" s="18" t="s">
        <v>92</v>
      </c>
      <c r="I31" s="24">
        <v>5000</v>
      </c>
      <c r="J31" s="24">
        <v>143.5</v>
      </c>
      <c r="K31" s="24">
        <v>152</v>
      </c>
      <c r="L31" s="24"/>
      <c r="M31" s="24"/>
      <c r="N31" s="13">
        <f t="shared" si="0"/>
        <v>4704.5</v>
      </c>
      <c r="O31" s="25">
        <v>39499</v>
      </c>
    </row>
    <row r="32" spans="1:15">
      <c r="A32">
        <f t="shared" si="1"/>
        <v>17</v>
      </c>
      <c r="B32" s="15" t="s">
        <v>93</v>
      </c>
      <c r="C32" s="15" t="s">
        <v>94</v>
      </c>
      <c r="D32" s="10" t="s">
        <v>95</v>
      </c>
      <c r="E32" s="11">
        <v>200011101224225</v>
      </c>
      <c r="F32" s="12" t="s">
        <v>87</v>
      </c>
      <c r="G32" s="32" t="s">
        <v>281</v>
      </c>
      <c r="H32" s="18" t="s">
        <v>96</v>
      </c>
      <c r="I32" s="13">
        <v>24000</v>
      </c>
      <c r="J32" s="13">
        <f>I32*2.87%</f>
        <v>688.8</v>
      </c>
      <c r="K32" s="13">
        <f>I32*3.04%</f>
        <v>729.6</v>
      </c>
      <c r="L32" s="13"/>
      <c r="M32" s="13">
        <v>0</v>
      </c>
      <c r="N32" s="13">
        <f t="shared" si="0"/>
        <v>22581.600000000002</v>
      </c>
      <c r="O32" s="14">
        <v>39524</v>
      </c>
    </row>
    <row r="33" spans="1:15">
      <c r="A33">
        <f t="shared" si="1"/>
        <v>18</v>
      </c>
      <c r="B33" s="15" t="s">
        <v>97</v>
      </c>
      <c r="C33" s="15" t="s">
        <v>98</v>
      </c>
      <c r="D33" s="10" t="s">
        <v>99</v>
      </c>
      <c r="E33" s="11">
        <v>200011101224209</v>
      </c>
      <c r="F33" s="12" t="s">
        <v>100</v>
      </c>
      <c r="G33" s="32" t="s">
        <v>281</v>
      </c>
      <c r="H33" s="15" t="s">
        <v>101</v>
      </c>
      <c r="I33" s="13">
        <v>11596.6</v>
      </c>
      <c r="J33" s="13">
        <f>I33*2.87%</f>
        <v>332.82242000000002</v>
      </c>
      <c r="K33" s="13">
        <f>I33*3.04%</f>
        <v>352.53664000000003</v>
      </c>
      <c r="L33" s="13"/>
      <c r="M33" s="13">
        <v>0</v>
      </c>
      <c r="N33" s="13">
        <f t="shared" si="0"/>
        <v>10911.24094</v>
      </c>
      <c r="O33" s="14">
        <v>39539</v>
      </c>
    </row>
    <row r="34" spans="1:15">
      <c r="A34">
        <f t="shared" si="1"/>
        <v>19</v>
      </c>
      <c r="B34" s="15" t="s">
        <v>102</v>
      </c>
      <c r="C34" s="15" t="s">
        <v>103</v>
      </c>
      <c r="D34" s="10" t="s">
        <v>104</v>
      </c>
      <c r="E34" s="11">
        <v>200011101231865</v>
      </c>
      <c r="F34" s="12" t="s">
        <v>105</v>
      </c>
      <c r="G34" s="32" t="s">
        <v>281</v>
      </c>
      <c r="H34" s="18" t="s">
        <v>96</v>
      </c>
      <c r="I34" s="13">
        <v>5000</v>
      </c>
      <c r="J34" s="13">
        <f>I34*2.87%</f>
        <v>143.5</v>
      </c>
      <c r="K34" s="13">
        <f>I34*3.04%</f>
        <v>152</v>
      </c>
      <c r="L34" s="13"/>
      <c r="M34" s="13"/>
      <c r="N34" s="13">
        <f t="shared" si="0"/>
        <v>4704.5</v>
      </c>
      <c r="O34" s="14">
        <v>39568</v>
      </c>
    </row>
    <row r="35" spans="1:15">
      <c r="A35">
        <f t="shared" si="1"/>
        <v>20</v>
      </c>
      <c r="B35" s="29" t="s">
        <v>106</v>
      </c>
      <c r="C35" s="29" t="s">
        <v>107</v>
      </c>
      <c r="D35" s="30" t="s">
        <v>108</v>
      </c>
      <c r="E35" s="31">
        <v>200011101245945</v>
      </c>
      <c r="F35" s="32" t="s">
        <v>109</v>
      </c>
      <c r="G35" s="32" t="s">
        <v>281</v>
      </c>
      <c r="H35" s="29" t="s">
        <v>110</v>
      </c>
      <c r="I35" s="33">
        <v>9600</v>
      </c>
      <c r="J35" s="34">
        <f>I35*2.87%</f>
        <v>275.52</v>
      </c>
      <c r="K35" s="34">
        <f>I35*3.04%</f>
        <v>291.83999999999997</v>
      </c>
      <c r="L35" s="34"/>
      <c r="M35" s="34"/>
      <c r="N35" s="13">
        <f t="shared" si="0"/>
        <v>9032.64</v>
      </c>
      <c r="O35" s="35">
        <v>39661</v>
      </c>
    </row>
    <row r="36" spans="1:15">
      <c r="A36">
        <f t="shared" si="1"/>
        <v>21</v>
      </c>
      <c r="B36" s="29" t="s">
        <v>111</v>
      </c>
      <c r="C36" s="29" t="s">
        <v>112</v>
      </c>
      <c r="D36" s="30" t="s">
        <v>113</v>
      </c>
      <c r="E36" s="31">
        <v>200011101253597</v>
      </c>
      <c r="F36" s="32" t="s">
        <v>114</v>
      </c>
      <c r="G36" s="32" t="s">
        <v>281</v>
      </c>
      <c r="H36" s="29" t="s">
        <v>115</v>
      </c>
      <c r="I36" s="33">
        <v>22000</v>
      </c>
      <c r="J36" s="34">
        <f>I36*2.87%</f>
        <v>631.4</v>
      </c>
      <c r="K36" s="34">
        <f>I36*3.04%</f>
        <v>668.8</v>
      </c>
      <c r="L36" s="34"/>
      <c r="M36" s="34">
        <v>3024.9</v>
      </c>
      <c r="N36" s="13">
        <f t="shared" si="0"/>
        <v>17674.899999999998</v>
      </c>
      <c r="O36" s="35">
        <v>39692</v>
      </c>
    </row>
    <row r="37" spans="1:15">
      <c r="A37">
        <f t="shared" si="1"/>
        <v>22</v>
      </c>
      <c r="B37" s="29" t="s">
        <v>116</v>
      </c>
      <c r="C37" s="29" t="s">
        <v>117</v>
      </c>
      <c r="D37" s="30" t="s">
        <v>118</v>
      </c>
      <c r="E37" s="31">
        <v>200011101253733</v>
      </c>
      <c r="F37" s="32" t="s">
        <v>119</v>
      </c>
      <c r="G37" s="32" t="s">
        <v>281</v>
      </c>
      <c r="H37" s="29" t="s">
        <v>120</v>
      </c>
      <c r="I37" s="36">
        <v>5000</v>
      </c>
      <c r="J37" s="36">
        <v>143.5</v>
      </c>
      <c r="K37" s="36">
        <v>152</v>
      </c>
      <c r="L37" s="36"/>
      <c r="M37" s="36"/>
      <c r="N37" s="13">
        <f t="shared" si="0"/>
        <v>4704.5</v>
      </c>
      <c r="O37" s="35">
        <v>39692</v>
      </c>
    </row>
    <row r="38" spans="1:15">
      <c r="A38">
        <f t="shared" si="1"/>
        <v>23</v>
      </c>
      <c r="B38" s="29" t="s">
        <v>121</v>
      </c>
      <c r="C38" s="29" t="s">
        <v>122</v>
      </c>
      <c r="D38" s="30" t="s">
        <v>123</v>
      </c>
      <c r="E38" s="31">
        <v>200011101253568</v>
      </c>
      <c r="F38" s="32" t="s">
        <v>124</v>
      </c>
      <c r="G38" s="32" t="s">
        <v>281</v>
      </c>
      <c r="H38" s="18" t="s">
        <v>125</v>
      </c>
      <c r="I38" s="27">
        <v>13000</v>
      </c>
      <c r="J38" s="13">
        <f>I38*2.87%</f>
        <v>373.1</v>
      </c>
      <c r="K38" s="13">
        <f>I38*3.04%</f>
        <v>395.2</v>
      </c>
      <c r="L38" s="28">
        <v>0</v>
      </c>
      <c r="M38" s="28">
        <v>0</v>
      </c>
      <c r="N38" s="13">
        <f t="shared" si="0"/>
        <v>12231.699999999999</v>
      </c>
      <c r="O38" s="35">
        <v>39729</v>
      </c>
    </row>
    <row r="39" spans="1:15">
      <c r="A39">
        <f t="shared" si="1"/>
        <v>24</v>
      </c>
      <c r="B39" s="29" t="s">
        <v>126</v>
      </c>
      <c r="C39" s="29" t="s">
        <v>127</v>
      </c>
      <c r="D39" s="37" t="s">
        <v>128</v>
      </c>
      <c r="E39" s="38">
        <v>200011101278064</v>
      </c>
      <c r="F39" s="32" t="s">
        <v>27</v>
      </c>
      <c r="G39" s="32" t="s">
        <v>129</v>
      </c>
      <c r="H39" s="32" t="s">
        <v>130</v>
      </c>
      <c r="I39" s="27">
        <v>8050</v>
      </c>
      <c r="J39" s="13">
        <f>I39*2.87%</f>
        <v>231.035</v>
      </c>
      <c r="K39" s="13">
        <f>I39*3.04%</f>
        <v>244.72</v>
      </c>
      <c r="L39" s="28">
        <v>0</v>
      </c>
      <c r="M39" s="24">
        <v>1512.45</v>
      </c>
      <c r="N39" s="13">
        <f t="shared" si="0"/>
        <v>6061.7950000000001</v>
      </c>
      <c r="O39" s="35">
        <v>39832</v>
      </c>
    </row>
    <row r="40" spans="1:15">
      <c r="A40">
        <f t="shared" si="1"/>
        <v>25</v>
      </c>
      <c r="B40" s="9" t="s">
        <v>132</v>
      </c>
      <c r="C40" s="9" t="s">
        <v>133</v>
      </c>
      <c r="D40" s="10" t="s">
        <v>134</v>
      </c>
      <c r="E40" s="23">
        <v>200011101272633</v>
      </c>
      <c r="F40" s="9" t="s">
        <v>37</v>
      </c>
      <c r="G40" s="32" t="s">
        <v>281</v>
      </c>
      <c r="H40" s="9" t="s">
        <v>131</v>
      </c>
      <c r="I40" s="24">
        <v>5000</v>
      </c>
      <c r="J40" s="24">
        <v>143.5</v>
      </c>
      <c r="K40" s="24">
        <v>152</v>
      </c>
      <c r="L40" s="24"/>
      <c r="M40" s="24"/>
      <c r="N40" s="13">
        <f t="shared" si="0"/>
        <v>4704.5</v>
      </c>
      <c r="O40" s="25">
        <v>39845</v>
      </c>
    </row>
    <row r="41" spans="1:15">
      <c r="A41">
        <f t="shared" si="1"/>
        <v>26</v>
      </c>
      <c r="B41" s="9" t="s">
        <v>135</v>
      </c>
      <c r="C41" s="9" t="s">
        <v>136</v>
      </c>
      <c r="D41" s="10" t="s">
        <v>137</v>
      </c>
      <c r="E41" s="23">
        <v>200011101272688</v>
      </c>
      <c r="F41" s="9" t="s">
        <v>109</v>
      </c>
      <c r="G41" s="32" t="s">
        <v>129</v>
      </c>
      <c r="H41" s="9" t="s">
        <v>110</v>
      </c>
      <c r="I41" s="27">
        <v>9600</v>
      </c>
      <c r="J41" s="13">
        <f>I41*2.87%</f>
        <v>275.52</v>
      </c>
      <c r="K41" s="13">
        <f>I41*3.04%</f>
        <v>291.83999999999997</v>
      </c>
      <c r="L41" s="13"/>
      <c r="M41" s="13"/>
      <c r="N41" s="13">
        <f t="shared" si="0"/>
        <v>9032.64</v>
      </c>
      <c r="O41" s="25">
        <v>39845</v>
      </c>
    </row>
    <row r="42" spans="1:15">
      <c r="A42">
        <f t="shared" si="1"/>
        <v>27</v>
      </c>
      <c r="B42" s="39" t="s">
        <v>138</v>
      </c>
      <c r="C42" s="9" t="s">
        <v>139</v>
      </c>
      <c r="D42" s="10" t="s">
        <v>140</v>
      </c>
      <c r="E42" s="23">
        <v>200011101294556</v>
      </c>
      <c r="F42" s="9" t="s">
        <v>141</v>
      </c>
      <c r="G42" s="32" t="s">
        <v>281</v>
      </c>
      <c r="H42" s="9" t="s">
        <v>142</v>
      </c>
      <c r="I42" s="24">
        <v>8000</v>
      </c>
      <c r="J42" s="24">
        <v>229.6</v>
      </c>
      <c r="K42" s="24">
        <v>243.2</v>
      </c>
      <c r="L42" s="24"/>
      <c r="M42" s="24"/>
      <c r="N42" s="13">
        <f t="shared" si="0"/>
        <v>7527.2</v>
      </c>
      <c r="O42" s="25">
        <v>40028</v>
      </c>
    </row>
    <row r="43" spans="1:15">
      <c r="A43">
        <f t="shared" si="1"/>
        <v>28</v>
      </c>
      <c r="B43" s="9" t="s">
        <v>143</v>
      </c>
      <c r="C43" s="9" t="s">
        <v>144</v>
      </c>
      <c r="D43" s="10" t="s">
        <v>145</v>
      </c>
      <c r="E43" s="23">
        <v>200011101310155</v>
      </c>
      <c r="F43" s="9" t="s">
        <v>63</v>
      </c>
      <c r="G43" s="32" t="s">
        <v>281</v>
      </c>
      <c r="H43" s="12" t="s">
        <v>146</v>
      </c>
      <c r="I43" s="24">
        <v>5000</v>
      </c>
      <c r="J43" s="24">
        <v>143.5</v>
      </c>
      <c r="K43" s="24">
        <v>152</v>
      </c>
      <c r="L43" s="24"/>
      <c r="M43" s="24"/>
      <c r="N43" s="13">
        <f t="shared" si="0"/>
        <v>4704.5</v>
      </c>
      <c r="O43" s="25">
        <v>40148</v>
      </c>
    </row>
    <row r="44" spans="1:15">
      <c r="A44">
        <f t="shared" si="1"/>
        <v>29</v>
      </c>
      <c r="B44" s="15" t="s">
        <v>147</v>
      </c>
      <c r="C44" s="15" t="s">
        <v>148</v>
      </c>
      <c r="D44" s="10" t="s">
        <v>149</v>
      </c>
      <c r="E44" s="23">
        <v>200011101318759</v>
      </c>
      <c r="F44" s="9" t="s">
        <v>150</v>
      </c>
      <c r="G44" s="32" t="s">
        <v>281</v>
      </c>
      <c r="H44" s="15" t="s">
        <v>73</v>
      </c>
      <c r="I44" s="24">
        <v>8000</v>
      </c>
      <c r="J44" s="24">
        <v>229.6</v>
      </c>
      <c r="K44" s="24">
        <v>243.2</v>
      </c>
      <c r="L44" s="24"/>
      <c r="M44" s="24"/>
      <c r="N44" s="13">
        <f t="shared" si="0"/>
        <v>7527.2</v>
      </c>
      <c r="O44" s="25">
        <v>40210</v>
      </c>
    </row>
    <row r="45" spans="1:15">
      <c r="A45">
        <f t="shared" si="1"/>
        <v>30</v>
      </c>
      <c r="B45" s="9" t="s">
        <v>152</v>
      </c>
      <c r="C45" s="9" t="s">
        <v>153</v>
      </c>
      <c r="D45" s="10" t="s">
        <v>154</v>
      </c>
      <c r="E45" s="23">
        <v>200011101325962</v>
      </c>
      <c r="F45" s="9" t="s">
        <v>27</v>
      </c>
      <c r="G45" s="32" t="s">
        <v>281</v>
      </c>
      <c r="H45" s="9" t="s">
        <v>155</v>
      </c>
      <c r="I45" s="24">
        <v>6000</v>
      </c>
      <c r="J45" s="24">
        <v>172.2</v>
      </c>
      <c r="K45" s="24">
        <v>182.4</v>
      </c>
      <c r="L45" s="24"/>
      <c r="M45" s="24"/>
      <c r="N45" s="13">
        <f t="shared" si="0"/>
        <v>5645.4000000000005</v>
      </c>
      <c r="O45" s="25">
        <v>40269</v>
      </c>
    </row>
    <row r="46" spans="1:15">
      <c r="A46">
        <f t="shared" si="1"/>
        <v>31</v>
      </c>
      <c r="B46" s="9" t="s">
        <v>156</v>
      </c>
      <c r="C46" s="9" t="s">
        <v>157</v>
      </c>
      <c r="D46" s="10" t="s">
        <v>158</v>
      </c>
      <c r="E46" s="23">
        <v>200011101358201</v>
      </c>
      <c r="F46" s="9" t="s">
        <v>159</v>
      </c>
      <c r="G46" s="12" t="s">
        <v>129</v>
      </c>
      <c r="H46" s="9" t="s">
        <v>160</v>
      </c>
      <c r="I46" s="24">
        <v>6000</v>
      </c>
      <c r="J46" s="24">
        <v>172.2</v>
      </c>
      <c r="K46" s="24">
        <v>182.4</v>
      </c>
      <c r="L46" s="24"/>
      <c r="M46" s="24">
        <v>0</v>
      </c>
      <c r="N46" s="13">
        <f t="shared" si="0"/>
        <v>5645.4000000000005</v>
      </c>
      <c r="O46" s="25">
        <v>40422</v>
      </c>
    </row>
    <row r="47" spans="1:15">
      <c r="A47">
        <f t="shared" si="1"/>
        <v>32</v>
      </c>
      <c r="B47" s="9" t="s">
        <v>161</v>
      </c>
      <c r="C47" s="9" t="s">
        <v>162</v>
      </c>
      <c r="D47" s="10" t="s">
        <v>163</v>
      </c>
      <c r="E47" s="23">
        <v>200011101393460</v>
      </c>
      <c r="F47" s="9" t="s">
        <v>63</v>
      </c>
      <c r="G47" s="32" t="s">
        <v>281</v>
      </c>
      <c r="H47" s="9" t="s">
        <v>164</v>
      </c>
      <c r="I47" s="24">
        <v>5000</v>
      </c>
      <c r="J47" s="24">
        <v>143.5</v>
      </c>
      <c r="K47" s="24">
        <v>152</v>
      </c>
      <c r="L47" s="24"/>
      <c r="M47" s="24"/>
      <c r="N47" s="13">
        <f t="shared" si="0"/>
        <v>4704.5</v>
      </c>
      <c r="O47" s="25">
        <v>40603</v>
      </c>
    </row>
    <row r="48" spans="1:15">
      <c r="A48">
        <f t="shared" si="1"/>
        <v>33</v>
      </c>
      <c r="B48" s="15" t="s">
        <v>166</v>
      </c>
      <c r="C48" s="15" t="s">
        <v>167</v>
      </c>
      <c r="D48" s="10" t="s">
        <v>168</v>
      </c>
      <c r="E48" s="23">
        <v>200011101420074</v>
      </c>
      <c r="F48" s="9" t="s">
        <v>169</v>
      </c>
      <c r="G48" s="32" t="s">
        <v>281</v>
      </c>
      <c r="H48" s="9" t="s">
        <v>165</v>
      </c>
      <c r="I48" s="24">
        <v>15187.5</v>
      </c>
      <c r="J48" s="24">
        <v>435.88125000000002</v>
      </c>
      <c r="K48" s="24">
        <v>461.7</v>
      </c>
      <c r="L48" s="24"/>
      <c r="M48" s="24"/>
      <c r="N48" s="13">
        <f t="shared" si="0"/>
        <v>14289.918749999999</v>
      </c>
      <c r="O48" s="25">
        <v>41194</v>
      </c>
    </row>
    <row r="49" spans="1:15">
      <c r="A49">
        <f t="shared" si="1"/>
        <v>34</v>
      </c>
      <c r="B49" s="9" t="s">
        <v>170</v>
      </c>
      <c r="C49" s="9" t="s">
        <v>171</v>
      </c>
      <c r="D49" s="10" t="s">
        <v>172</v>
      </c>
      <c r="E49" s="23">
        <v>200011101419959</v>
      </c>
      <c r="F49" s="9" t="s">
        <v>173</v>
      </c>
      <c r="G49" s="32" t="s">
        <v>281</v>
      </c>
      <c r="H49" s="9" t="s">
        <v>174</v>
      </c>
      <c r="I49" s="24">
        <v>13312</v>
      </c>
      <c r="J49" s="24">
        <v>382.05439999999999</v>
      </c>
      <c r="K49" s="24">
        <v>404.6848</v>
      </c>
      <c r="L49" s="24"/>
      <c r="M49" s="24"/>
      <c r="N49" s="13">
        <f t="shared" si="0"/>
        <v>12525.2608</v>
      </c>
      <c r="O49" s="25">
        <v>41187</v>
      </c>
    </row>
    <row r="50" spans="1:15">
      <c r="A50">
        <f t="shared" si="1"/>
        <v>35</v>
      </c>
      <c r="B50" s="9" t="s">
        <v>175</v>
      </c>
      <c r="C50" s="9" t="s">
        <v>176</v>
      </c>
      <c r="D50" s="10" t="s">
        <v>177</v>
      </c>
      <c r="E50" s="23">
        <v>200011101479562</v>
      </c>
      <c r="F50" s="9" t="s">
        <v>27</v>
      </c>
      <c r="G50" s="32" t="s">
        <v>281</v>
      </c>
      <c r="H50" s="9" t="s">
        <v>101</v>
      </c>
      <c r="I50" s="24">
        <v>5000</v>
      </c>
      <c r="J50" s="24">
        <v>143.5</v>
      </c>
      <c r="K50" s="24">
        <v>152</v>
      </c>
      <c r="L50" s="24"/>
      <c r="M50" s="24"/>
      <c r="N50" s="13">
        <f t="shared" si="0"/>
        <v>4704.5</v>
      </c>
      <c r="O50" s="25">
        <v>41000</v>
      </c>
    </row>
    <row r="51" spans="1:15">
      <c r="A51">
        <f t="shared" si="1"/>
        <v>36</v>
      </c>
      <c r="B51" s="9" t="s">
        <v>178</v>
      </c>
      <c r="C51" s="9" t="s">
        <v>179</v>
      </c>
      <c r="D51" s="10" t="s">
        <v>180</v>
      </c>
      <c r="E51" s="23">
        <v>200011101571020</v>
      </c>
      <c r="F51" s="9" t="s">
        <v>181</v>
      </c>
      <c r="G51" s="32" t="s">
        <v>281</v>
      </c>
      <c r="H51" s="9" t="s">
        <v>151</v>
      </c>
      <c r="I51" s="24">
        <v>30000</v>
      </c>
      <c r="J51" s="24">
        <v>861</v>
      </c>
      <c r="K51" s="24">
        <v>912</v>
      </c>
      <c r="L51" s="24"/>
      <c r="M51" s="24"/>
      <c r="N51" s="13">
        <f t="shared" si="0"/>
        <v>28227</v>
      </c>
      <c r="O51" s="25">
        <v>41276</v>
      </c>
    </row>
    <row r="52" spans="1:15">
      <c r="A52">
        <f t="shared" si="1"/>
        <v>37</v>
      </c>
      <c r="B52" s="9" t="s">
        <v>89</v>
      </c>
      <c r="C52" s="9" t="s">
        <v>182</v>
      </c>
      <c r="D52" s="10" t="s">
        <v>183</v>
      </c>
      <c r="E52" s="23">
        <v>200011101619623</v>
      </c>
      <c r="F52" s="9" t="s">
        <v>37</v>
      </c>
      <c r="G52" s="32" t="s">
        <v>281</v>
      </c>
      <c r="H52" s="9" t="s">
        <v>184</v>
      </c>
      <c r="I52" s="24">
        <v>5000</v>
      </c>
      <c r="J52" s="24">
        <v>143.5</v>
      </c>
      <c r="K52" s="24">
        <v>152</v>
      </c>
      <c r="L52" s="24"/>
      <c r="M52" s="24"/>
      <c r="N52" s="13">
        <f t="shared" si="0"/>
        <v>4704.5</v>
      </c>
      <c r="O52" s="25">
        <v>41883</v>
      </c>
    </row>
    <row r="53" spans="1:15">
      <c r="A53">
        <f t="shared" si="1"/>
        <v>38</v>
      </c>
      <c r="B53" s="9" t="s">
        <v>185</v>
      </c>
      <c r="C53" s="9" t="s">
        <v>186</v>
      </c>
      <c r="D53" s="10" t="s">
        <v>187</v>
      </c>
      <c r="E53" s="23">
        <v>200011101632914</v>
      </c>
      <c r="F53" s="9" t="s">
        <v>188</v>
      </c>
      <c r="G53" s="32" t="s">
        <v>281</v>
      </c>
      <c r="H53" s="9" t="s">
        <v>189</v>
      </c>
      <c r="I53" s="24">
        <v>8000</v>
      </c>
      <c r="J53" s="24">
        <v>229.6</v>
      </c>
      <c r="K53" s="24">
        <v>243.2</v>
      </c>
      <c r="L53" s="24"/>
      <c r="M53" s="24"/>
      <c r="N53" s="13">
        <f t="shared" si="0"/>
        <v>7527.2</v>
      </c>
      <c r="O53" s="25">
        <v>42095</v>
      </c>
    </row>
    <row r="54" spans="1:15">
      <c r="A54">
        <f t="shared" si="1"/>
        <v>39</v>
      </c>
      <c r="B54" s="15" t="s">
        <v>190</v>
      </c>
      <c r="C54" s="15" t="s">
        <v>191</v>
      </c>
      <c r="D54" s="10" t="s">
        <v>192</v>
      </c>
      <c r="E54" s="23">
        <v>200011101711644</v>
      </c>
      <c r="F54" s="9" t="s">
        <v>37</v>
      </c>
      <c r="G54" s="32" t="s">
        <v>281</v>
      </c>
      <c r="H54" s="9" t="s">
        <v>193</v>
      </c>
      <c r="I54" s="24">
        <v>6000</v>
      </c>
      <c r="J54" s="24">
        <v>172.2</v>
      </c>
      <c r="K54" s="24">
        <v>182.4</v>
      </c>
      <c r="L54" s="24"/>
      <c r="M54" s="24"/>
      <c r="N54" s="13">
        <f t="shared" si="0"/>
        <v>5645.4000000000005</v>
      </c>
      <c r="O54" s="25">
        <v>41640</v>
      </c>
    </row>
    <row r="55" spans="1:15">
      <c r="A55">
        <f t="shared" si="1"/>
        <v>40</v>
      </c>
      <c r="B55" s="9" t="s">
        <v>194</v>
      </c>
      <c r="C55" s="9" t="s">
        <v>195</v>
      </c>
      <c r="D55" s="10" t="s">
        <v>196</v>
      </c>
      <c r="E55" s="23">
        <v>200011101711592</v>
      </c>
      <c r="F55" s="9" t="s">
        <v>27</v>
      </c>
      <c r="G55" s="32" t="s">
        <v>281</v>
      </c>
      <c r="H55" s="9" t="s">
        <v>197</v>
      </c>
      <c r="I55" s="24">
        <v>5000</v>
      </c>
      <c r="J55" s="24">
        <v>143.5</v>
      </c>
      <c r="K55" s="24">
        <v>152</v>
      </c>
      <c r="L55" s="24"/>
      <c r="M55" s="24"/>
      <c r="N55" s="13">
        <f t="shared" si="0"/>
        <v>4704.5</v>
      </c>
      <c r="O55" s="25">
        <v>41883</v>
      </c>
    </row>
    <row r="56" spans="1:15">
      <c r="A56">
        <f t="shared" si="1"/>
        <v>41</v>
      </c>
      <c r="B56" s="9" t="s">
        <v>198</v>
      </c>
      <c r="C56" s="9" t="s">
        <v>199</v>
      </c>
      <c r="D56" s="10" t="s">
        <v>200</v>
      </c>
      <c r="E56" s="23">
        <v>200011101711903</v>
      </c>
      <c r="F56" s="9" t="s">
        <v>27</v>
      </c>
      <c r="G56" s="32" t="s">
        <v>281</v>
      </c>
      <c r="H56" s="9" t="s">
        <v>201</v>
      </c>
      <c r="I56" s="24">
        <v>5000</v>
      </c>
      <c r="J56" s="24">
        <v>143.5</v>
      </c>
      <c r="K56" s="24">
        <v>152</v>
      </c>
      <c r="L56" s="24"/>
      <c r="M56" s="24"/>
      <c r="N56" s="13">
        <f t="shared" si="0"/>
        <v>4704.5</v>
      </c>
      <c r="O56" s="25">
        <v>41944</v>
      </c>
    </row>
    <row r="57" spans="1:15">
      <c r="A57">
        <f t="shared" si="1"/>
        <v>42</v>
      </c>
      <c r="B57" s="9" t="s">
        <v>202</v>
      </c>
      <c r="C57" s="9" t="s">
        <v>203</v>
      </c>
      <c r="D57" s="10" t="s">
        <v>204</v>
      </c>
      <c r="E57" s="23">
        <v>200011101711628</v>
      </c>
      <c r="F57" s="9" t="s">
        <v>27</v>
      </c>
      <c r="G57" s="32" t="s">
        <v>281</v>
      </c>
      <c r="H57" s="9" t="s">
        <v>205</v>
      </c>
      <c r="I57" s="24">
        <v>5000</v>
      </c>
      <c r="J57" s="24">
        <v>143.5</v>
      </c>
      <c r="K57" s="24">
        <v>152</v>
      </c>
      <c r="L57" s="24"/>
      <c r="M57" s="24"/>
      <c r="N57" s="13">
        <f t="shared" si="0"/>
        <v>4704.5</v>
      </c>
      <c r="O57" s="25">
        <v>42125</v>
      </c>
    </row>
    <row r="58" spans="1:15">
      <c r="A58">
        <f t="shared" si="1"/>
        <v>43</v>
      </c>
      <c r="B58" s="9" t="s">
        <v>206</v>
      </c>
      <c r="C58" s="9" t="s">
        <v>207</v>
      </c>
      <c r="D58" s="10" t="s">
        <v>208</v>
      </c>
      <c r="E58" s="23">
        <v>200011101711796</v>
      </c>
      <c r="F58" s="9" t="s">
        <v>27</v>
      </c>
      <c r="G58" s="32" t="s">
        <v>281</v>
      </c>
      <c r="H58" s="9" t="s">
        <v>209</v>
      </c>
      <c r="I58" s="24">
        <v>5000</v>
      </c>
      <c r="J58" s="24">
        <v>143.5</v>
      </c>
      <c r="K58" s="24">
        <v>152</v>
      </c>
      <c r="L58" s="24"/>
      <c r="M58" s="24"/>
      <c r="N58" s="13">
        <f t="shared" si="0"/>
        <v>4704.5</v>
      </c>
      <c r="O58" s="25">
        <v>42156</v>
      </c>
    </row>
    <row r="59" spans="1:15">
      <c r="A59">
        <f t="shared" si="1"/>
        <v>44</v>
      </c>
      <c r="B59" s="9" t="s">
        <v>212</v>
      </c>
      <c r="C59" s="9" t="s">
        <v>213</v>
      </c>
      <c r="D59" s="10" t="s">
        <v>214</v>
      </c>
      <c r="E59" s="23">
        <v>200011101711631</v>
      </c>
      <c r="F59" s="9" t="s">
        <v>37</v>
      </c>
      <c r="G59" s="32" t="s">
        <v>281</v>
      </c>
      <c r="H59" s="9" t="s">
        <v>88</v>
      </c>
      <c r="I59" s="24">
        <v>5000</v>
      </c>
      <c r="J59" s="24">
        <v>143.5</v>
      </c>
      <c r="K59" s="24">
        <v>152</v>
      </c>
      <c r="L59" s="24"/>
      <c r="M59" s="24"/>
      <c r="N59" s="13">
        <f t="shared" si="0"/>
        <v>4704.5</v>
      </c>
      <c r="O59" s="25">
        <v>42402</v>
      </c>
    </row>
    <row r="60" spans="1:15">
      <c r="A60">
        <f t="shared" si="1"/>
        <v>45</v>
      </c>
      <c r="B60" s="9" t="s">
        <v>216</v>
      </c>
      <c r="C60" s="9" t="s">
        <v>217</v>
      </c>
      <c r="D60" s="10" t="s">
        <v>218</v>
      </c>
      <c r="E60" s="23">
        <v>200011101711851</v>
      </c>
      <c r="F60" s="9" t="s">
        <v>219</v>
      </c>
      <c r="G60" s="32" t="s">
        <v>281</v>
      </c>
      <c r="H60" s="9" t="s">
        <v>220</v>
      </c>
      <c r="I60" s="24">
        <v>8000</v>
      </c>
      <c r="J60" s="24">
        <v>229.6</v>
      </c>
      <c r="K60" s="24">
        <v>243.2</v>
      </c>
      <c r="L60" s="24"/>
      <c r="M60" s="24"/>
      <c r="N60" s="13">
        <f t="shared" si="0"/>
        <v>7527.2</v>
      </c>
      <c r="O60" s="25">
        <v>42370</v>
      </c>
    </row>
    <row r="61" spans="1:15">
      <c r="A61">
        <f t="shared" si="1"/>
        <v>46</v>
      </c>
      <c r="B61" s="9" t="s">
        <v>221</v>
      </c>
      <c r="C61" s="9" t="s">
        <v>222</v>
      </c>
      <c r="D61" s="10" t="s">
        <v>938</v>
      </c>
      <c r="E61" s="23">
        <v>200011101711848</v>
      </c>
      <c r="F61" s="9" t="s">
        <v>27</v>
      </c>
      <c r="G61" s="32" t="s">
        <v>281</v>
      </c>
      <c r="H61" s="9" t="s">
        <v>223</v>
      </c>
      <c r="I61" s="24">
        <v>5000</v>
      </c>
      <c r="J61" s="24">
        <v>143.5</v>
      </c>
      <c r="K61" s="24">
        <v>152</v>
      </c>
      <c r="L61" s="24"/>
      <c r="M61" s="24"/>
      <c r="N61" s="13">
        <f t="shared" si="0"/>
        <v>4704.5</v>
      </c>
      <c r="O61" s="25">
        <v>41730</v>
      </c>
    </row>
    <row r="62" spans="1:15">
      <c r="A62">
        <f t="shared" si="1"/>
        <v>47</v>
      </c>
      <c r="B62" s="9" t="s">
        <v>224</v>
      </c>
      <c r="C62" s="9" t="s">
        <v>225</v>
      </c>
      <c r="D62" s="10" t="s">
        <v>226</v>
      </c>
      <c r="E62" s="23" t="s">
        <v>227</v>
      </c>
      <c r="F62" s="9" t="s">
        <v>27</v>
      </c>
      <c r="G62" s="32" t="s">
        <v>281</v>
      </c>
      <c r="H62" s="9" t="s">
        <v>228</v>
      </c>
      <c r="I62" s="27">
        <v>5000</v>
      </c>
      <c r="J62" s="13">
        <f t="shared" ref="J62:J69" si="2">I62*2.87%</f>
        <v>143.5</v>
      </c>
      <c r="K62" s="13">
        <f t="shared" ref="K62:K69" si="3">I62*3.04%</f>
        <v>152</v>
      </c>
      <c r="L62" s="13"/>
      <c r="M62" s="13">
        <v>0</v>
      </c>
      <c r="N62" s="13">
        <f t="shared" si="0"/>
        <v>4704.5</v>
      </c>
      <c r="O62" s="25">
        <v>41791</v>
      </c>
    </row>
    <row r="63" spans="1:15">
      <c r="A63">
        <f t="shared" si="1"/>
        <v>48</v>
      </c>
      <c r="B63" s="9" t="s">
        <v>229</v>
      </c>
      <c r="C63" s="9" t="s">
        <v>230</v>
      </c>
      <c r="D63" s="10" t="s">
        <v>231</v>
      </c>
      <c r="E63" s="11" t="s">
        <v>232</v>
      </c>
      <c r="F63" s="9" t="s">
        <v>37</v>
      </c>
      <c r="G63" s="32" t="s">
        <v>281</v>
      </c>
      <c r="H63" s="9" t="s">
        <v>233</v>
      </c>
      <c r="I63" s="27">
        <v>5000</v>
      </c>
      <c r="J63" s="13">
        <f t="shared" si="2"/>
        <v>143.5</v>
      </c>
      <c r="K63" s="13">
        <f t="shared" si="3"/>
        <v>152</v>
      </c>
      <c r="L63" s="13"/>
      <c r="M63" s="13"/>
      <c r="N63" s="13">
        <f t="shared" si="0"/>
        <v>4704.5</v>
      </c>
      <c r="O63" s="25">
        <v>42552</v>
      </c>
    </row>
    <row r="64" spans="1:15">
      <c r="A64">
        <f t="shared" si="1"/>
        <v>49</v>
      </c>
      <c r="B64" s="9" t="s">
        <v>234</v>
      </c>
      <c r="C64" s="9" t="s">
        <v>235</v>
      </c>
      <c r="D64" s="10" t="s">
        <v>236</v>
      </c>
      <c r="E64" s="11" t="s">
        <v>237</v>
      </c>
      <c r="F64" s="9" t="s">
        <v>27</v>
      </c>
      <c r="G64" s="32" t="s">
        <v>281</v>
      </c>
      <c r="H64" s="9" t="s">
        <v>233</v>
      </c>
      <c r="I64" s="27">
        <v>5000</v>
      </c>
      <c r="J64" s="13">
        <f t="shared" si="2"/>
        <v>143.5</v>
      </c>
      <c r="K64" s="13">
        <f t="shared" si="3"/>
        <v>152</v>
      </c>
      <c r="L64" s="13"/>
      <c r="M64" s="13"/>
      <c r="N64" s="13">
        <f t="shared" si="0"/>
        <v>4704.5</v>
      </c>
      <c r="O64" s="25">
        <v>42552</v>
      </c>
    </row>
    <row r="65" spans="1:15">
      <c r="A65">
        <f t="shared" si="1"/>
        <v>50</v>
      </c>
      <c r="B65" s="9" t="s">
        <v>238</v>
      </c>
      <c r="C65" s="9" t="s">
        <v>239</v>
      </c>
      <c r="D65" s="10" t="s">
        <v>240</v>
      </c>
      <c r="E65" s="11" t="s">
        <v>241</v>
      </c>
      <c r="F65" s="9" t="s">
        <v>27</v>
      </c>
      <c r="G65" s="32" t="s">
        <v>281</v>
      </c>
      <c r="H65" s="9" t="s">
        <v>242</v>
      </c>
      <c r="I65" s="27">
        <v>5000</v>
      </c>
      <c r="J65" s="13">
        <f t="shared" si="2"/>
        <v>143.5</v>
      </c>
      <c r="K65" s="13">
        <f t="shared" si="3"/>
        <v>152</v>
      </c>
      <c r="L65" s="13"/>
      <c r="M65" s="13"/>
      <c r="N65" s="13">
        <f t="shared" si="0"/>
        <v>4704.5</v>
      </c>
      <c r="O65" s="25">
        <v>42736</v>
      </c>
    </row>
    <row r="66" spans="1:15">
      <c r="A66">
        <f t="shared" si="1"/>
        <v>51</v>
      </c>
      <c r="B66" s="12" t="s">
        <v>243</v>
      </c>
      <c r="C66" s="12" t="s">
        <v>244</v>
      </c>
      <c r="D66" s="40" t="s">
        <v>245</v>
      </c>
      <c r="E66" s="40" t="s">
        <v>246</v>
      </c>
      <c r="F66" s="41" t="s">
        <v>37</v>
      </c>
      <c r="G66" s="32" t="s">
        <v>281</v>
      </c>
      <c r="H66" s="41" t="s">
        <v>247</v>
      </c>
      <c r="I66" s="27">
        <v>5000</v>
      </c>
      <c r="J66" s="13">
        <f t="shared" si="2"/>
        <v>143.5</v>
      </c>
      <c r="K66" s="13">
        <f t="shared" si="3"/>
        <v>152</v>
      </c>
      <c r="L66" s="13"/>
      <c r="M66" s="13"/>
      <c r="N66" s="13">
        <f t="shared" si="0"/>
        <v>4704.5</v>
      </c>
      <c r="O66" s="40">
        <v>42917</v>
      </c>
    </row>
    <row r="67" spans="1:15">
      <c r="A67">
        <f t="shared" si="1"/>
        <v>52</v>
      </c>
      <c r="B67" s="42" t="s">
        <v>248</v>
      </c>
      <c r="C67" s="42" t="s">
        <v>249</v>
      </c>
      <c r="D67" s="43" t="s">
        <v>250</v>
      </c>
      <c r="E67" s="43" t="s">
        <v>251</v>
      </c>
      <c r="F67" s="44" t="s">
        <v>252</v>
      </c>
      <c r="G67" s="32" t="s">
        <v>281</v>
      </c>
      <c r="H67" s="44" t="s">
        <v>253</v>
      </c>
      <c r="I67" s="33">
        <v>6000</v>
      </c>
      <c r="J67" s="34">
        <f t="shared" si="2"/>
        <v>172.2</v>
      </c>
      <c r="K67" s="34">
        <f t="shared" si="3"/>
        <v>182.4</v>
      </c>
      <c r="L67" s="34"/>
      <c r="M67" s="34"/>
      <c r="N67" s="13">
        <f t="shared" si="0"/>
        <v>5645.4000000000005</v>
      </c>
      <c r="O67" s="43">
        <v>43191</v>
      </c>
    </row>
    <row r="68" spans="1:15">
      <c r="A68">
        <f t="shared" si="1"/>
        <v>53</v>
      </c>
      <c r="B68" s="42" t="s">
        <v>254</v>
      </c>
      <c r="C68" s="42" t="s">
        <v>255</v>
      </c>
      <c r="D68" s="43" t="s">
        <v>256</v>
      </c>
      <c r="E68" s="43" t="s">
        <v>257</v>
      </c>
      <c r="F68" s="44" t="s">
        <v>258</v>
      </c>
      <c r="G68" s="32" t="s">
        <v>281</v>
      </c>
      <c r="H68" s="44" t="s">
        <v>259</v>
      </c>
      <c r="I68" s="33">
        <v>5000</v>
      </c>
      <c r="J68" s="34">
        <f t="shared" si="2"/>
        <v>143.5</v>
      </c>
      <c r="K68" s="34">
        <f t="shared" si="3"/>
        <v>152</v>
      </c>
      <c r="L68" s="34"/>
      <c r="M68" s="34"/>
      <c r="N68" s="13">
        <f t="shared" si="0"/>
        <v>4704.5</v>
      </c>
      <c r="O68" s="43">
        <v>43191</v>
      </c>
    </row>
    <row r="69" spans="1:15">
      <c r="A69">
        <f t="shared" si="1"/>
        <v>54</v>
      </c>
      <c r="B69" s="12" t="s">
        <v>260</v>
      </c>
      <c r="C69" s="12" t="s">
        <v>261</v>
      </c>
      <c r="D69" s="40" t="s">
        <v>262</v>
      </c>
      <c r="E69" s="43" t="s">
        <v>263</v>
      </c>
      <c r="F69" s="18" t="s">
        <v>264</v>
      </c>
      <c r="G69" s="32" t="s">
        <v>281</v>
      </c>
      <c r="H69" s="18" t="s">
        <v>265</v>
      </c>
      <c r="I69" s="33">
        <v>24000</v>
      </c>
      <c r="J69" s="34">
        <f t="shared" si="2"/>
        <v>688.8</v>
      </c>
      <c r="K69" s="34">
        <f t="shared" si="3"/>
        <v>729.6</v>
      </c>
      <c r="L69" s="34"/>
      <c r="M69" s="28">
        <v>1512.45</v>
      </c>
      <c r="N69" s="13">
        <f t="shared" si="0"/>
        <v>21069.15</v>
      </c>
      <c r="O69" s="43">
        <v>43191</v>
      </c>
    </row>
    <row r="70" spans="1:15" ht="22.5">
      <c r="A70">
        <f t="shared" si="1"/>
        <v>55</v>
      </c>
      <c r="B70" s="45" t="s">
        <v>266</v>
      </c>
      <c r="C70" s="45" t="s">
        <v>267</v>
      </c>
      <c r="D70" s="46" t="s">
        <v>268</v>
      </c>
      <c r="E70" s="46" t="s">
        <v>269</v>
      </c>
      <c r="F70" s="18" t="s">
        <v>270</v>
      </c>
      <c r="G70" s="32" t="s">
        <v>281</v>
      </c>
      <c r="H70" s="45" t="s">
        <v>271</v>
      </c>
      <c r="I70" s="24">
        <v>30000</v>
      </c>
      <c r="J70" s="24">
        <v>861</v>
      </c>
      <c r="K70" s="24">
        <v>912</v>
      </c>
      <c r="L70" s="47"/>
      <c r="M70" s="24"/>
      <c r="N70" s="13">
        <f t="shared" si="0"/>
        <v>28227</v>
      </c>
      <c r="O70" s="40">
        <v>43239</v>
      </c>
    </row>
    <row r="71" spans="1:15">
      <c r="A71">
        <f t="shared" si="1"/>
        <v>56</v>
      </c>
      <c r="B71" s="45" t="s">
        <v>272</v>
      </c>
      <c r="C71" s="45" t="s">
        <v>273</v>
      </c>
      <c r="D71" s="46" t="s">
        <v>274</v>
      </c>
      <c r="E71" s="46" t="s">
        <v>275</v>
      </c>
      <c r="F71" s="45" t="s">
        <v>150</v>
      </c>
      <c r="G71" s="32" t="s">
        <v>281</v>
      </c>
      <c r="H71" s="45" t="s">
        <v>276</v>
      </c>
      <c r="I71" s="33">
        <v>5000</v>
      </c>
      <c r="J71" s="34">
        <f>I71*2.87%</f>
        <v>143.5</v>
      </c>
      <c r="K71" s="34">
        <f>I71*3.04%</f>
        <v>152</v>
      </c>
      <c r="L71" s="48"/>
      <c r="M71" s="34"/>
      <c r="N71" s="13">
        <f t="shared" si="0"/>
        <v>4704.5</v>
      </c>
      <c r="O71" s="14">
        <v>43282</v>
      </c>
    </row>
    <row r="72" spans="1:15">
      <c r="A72">
        <f t="shared" si="1"/>
        <v>57</v>
      </c>
      <c r="B72" s="169" t="s">
        <v>277</v>
      </c>
      <c r="C72" s="18" t="s">
        <v>278</v>
      </c>
      <c r="D72" s="16" t="s">
        <v>279</v>
      </c>
      <c r="E72" s="170" t="s">
        <v>280</v>
      </c>
      <c r="F72" s="171" t="s">
        <v>270</v>
      </c>
      <c r="G72" s="172" t="s">
        <v>281</v>
      </c>
      <c r="H72" s="172" t="s">
        <v>282</v>
      </c>
      <c r="I72" s="19">
        <v>30000</v>
      </c>
      <c r="J72" s="19">
        <v>861</v>
      </c>
      <c r="K72" s="19">
        <v>912</v>
      </c>
      <c r="L72" s="173"/>
      <c r="M72" s="19"/>
      <c r="N72" s="22">
        <f t="shared" si="0"/>
        <v>28227</v>
      </c>
      <c r="O72" s="40">
        <v>43556</v>
      </c>
    </row>
    <row r="73" spans="1:15">
      <c r="A73">
        <f t="shared" si="1"/>
        <v>58</v>
      </c>
      <c r="B73" s="41" t="s">
        <v>283</v>
      </c>
      <c r="C73" s="18" t="s">
        <v>284</v>
      </c>
      <c r="D73" s="49" t="s">
        <v>285</v>
      </c>
      <c r="E73" s="50" t="s">
        <v>286</v>
      </c>
      <c r="F73" s="51" t="s">
        <v>287</v>
      </c>
      <c r="G73" s="32" t="s">
        <v>281</v>
      </c>
      <c r="H73" s="18" t="s">
        <v>151</v>
      </c>
      <c r="I73" s="52">
        <v>8000</v>
      </c>
      <c r="J73" s="52">
        <f>I73*2.87%</f>
        <v>229.6</v>
      </c>
      <c r="K73" s="52">
        <f>I73*3.04%</f>
        <v>243.2</v>
      </c>
      <c r="L73" s="52"/>
      <c r="M73" s="52"/>
      <c r="N73" s="13">
        <f t="shared" si="0"/>
        <v>7527.2</v>
      </c>
      <c r="O73" s="20">
        <v>43647</v>
      </c>
    </row>
    <row r="74" spans="1:15">
      <c r="A74">
        <f t="shared" si="1"/>
        <v>59</v>
      </c>
      <c r="B74" s="41" t="s">
        <v>288</v>
      </c>
      <c r="C74" s="18" t="s">
        <v>289</v>
      </c>
      <c r="D74" s="49" t="s">
        <v>290</v>
      </c>
      <c r="E74" s="50" t="s">
        <v>291</v>
      </c>
      <c r="F74" s="51" t="s">
        <v>292</v>
      </c>
      <c r="G74" s="32" t="s">
        <v>281</v>
      </c>
      <c r="H74" s="18" t="s">
        <v>293</v>
      </c>
      <c r="I74" s="52">
        <v>5000</v>
      </c>
      <c r="J74" s="52">
        <f>I74*2.87%</f>
        <v>143.5</v>
      </c>
      <c r="K74" s="52">
        <f>I74*3.04%</f>
        <v>152</v>
      </c>
      <c r="L74" s="52"/>
      <c r="M74" s="52"/>
      <c r="N74" s="13">
        <f t="shared" si="0"/>
        <v>4704.5</v>
      </c>
      <c r="O74" s="20">
        <v>43556</v>
      </c>
    </row>
    <row r="75" spans="1:15">
      <c r="A75">
        <f t="shared" si="1"/>
        <v>60</v>
      </c>
      <c r="B75" s="41" t="s">
        <v>294</v>
      </c>
      <c r="C75" s="18" t="s">
        <v>295</v>
      </c>
      <c r="D75" s="49" t="s">
        <v>296</v>
      </c>
      <c r="E75" s="50" t="s">
        <v>297</v>
      </c>
      <c r="F75" s="51" t="s">
        <v>37</v>
      </c>
      <c r="G75" s="32" t="s">
        <v>281</v>
      </c>
      <c r="H75" s="18" t="s">
        <v>298</v>
      </c>
      <c r="I75" s="52">
        <v>6500</v>
      </c>
      <c r="J75" s="52">
        <f>I75*2.87%</f>
        <v>186.55</v>
      </c>
      <c r="K75" s="52">
        <f>I75*3.04%</f>
        <v>197.6</v>
      </c>
      <c r="L75" s="52"/>
      <c r="M75" s="52"/>
      <c r="N75" s="13">
        <f t="shared" si="0"/>
        <v>6115.8499999999995</v>
      </c>
      <c r="O75" s="20">
        <v>43708</v>
      </c>
    </row>
    <row r="76" spans="1:15">
      <c r="A76">
        <f t="shared" si="1"/>
        <v>61</v>
      </c>
      <c r="B76" s="41" t="s">
        <v>299</v>
      </c>
      <c r="C76" s="18" t="s">
        <v>300</v>
      </c>
      <c r="D76" s="49" t="s">
        <v>301</v>
      </c>
      <c r="E76" s="50" t="s">
        <v>302</v>
      </c>
      <c r="F76" s="51" t="s">
        <v>303</v>
      </c>
      <c r="G76" s="32" t="s">
        <v>281</v>
      </c>
      <c r="H76" s="18" t="s">
        <v>304</v>
      </c>
      <c r="I76" s="52">
        <v>4000</v>
      </c>
      <c r="J76" s="52"/>
      <c r="K76" s="52"/>
      <c r="L76" s="52"/>
      <c r="M76" s="52"/>
      <c r="N76" s="13">
        <f t="shared" si="0"/>
        <v>4000</v>
      </c>
      <c r="O76" s="20">
        <v>43739</v>
      </c>
    </row>
    <row r="77" spans="1:15">
      <c r="A77">
        <f t="shared" si="1"/>
        <v>62</v>
      </c>
      <c r="B77" s="53" t="s">
        <v>305</v>
      </c>
      <c r="C77" s="29" t="s">
        <v>306</v>
      </c>
      <c r="D77" s="54" t="s">
        <v>307</v>
      </c>
      <c r="E77" s="50" t="s">
        <v>308</v>
      </c>
      <c r="F77" s="55" t="s">
        <v>27</v>
      </c>
      <c r="G77" s="32" t="s">
        <v>281</v>
      </c>
      <c r="H77" s="42" t="s">
        <v>309</v>
      </c>
      <c r="I77" s="52">
        <v>5000</v>
      </c>
      <c r="J77" s="52">
        <f t="shared" ref="J77:J105" si="4">I77*2.87%</f>
        <v>143.5</v>
      </c>
      <c r="K77" s="52">
        <f t="shared" ref="K77:K105" si="5">I77*3.04%</f>
        <v>152</v>
      </c>
      <c r="L77" s="52">
        <v>0</v>
      </c>
      <c r="M77" s="52"/>
      <c r="N77" s="13">
        <f t="shared" si="0"/>
        <v>4704.5</v>
      </c>
      <c r="O77" s="25">
        <v>43832</v>
      </c>
    </row>
    <row r="78" spans="1:15">
      <c r="A78">
        <f t="shared" si="1"/>
        <v>63</v>
      </c>
      <c r="B78" s="53" t="s">
        <v>310</v>
      </c>
      <c r="C78" s="29" t="s">
        <v>311</v>
      </c>
      <c r="D78" s="56" t="s">
        <v>312</v>
      </c>
      <c r="E78" s="50" t="s">
        <v>313</v>
      </c>
      <c r="F78" s="55" t="s">
        <v>150</v>
      </c>
      <c r="G78" s="32" t="s">
        <v>281</v>
      </c>
      <c r="H78" s="42" t="s">
        <v>314</v>
      </c>
      <c r="I78" s="52">
        <v>8000</v>
      </c>
      <c r="J78" s="52">
        <f t="shared" si="4"/>
        <v>229.6</v>
      </c>
      <c r="K78" s="52">
        <f t="shared" si="5"/>
        <v>243.2</v>
      </c>
      <c r="L78" s="52"/>
      <c r="M78" s="52"/>
      <c r="N78" s="13">
        <f t="shared" si="0"/>
        <v>7527.2</v>
      </c>
      <c r="O78" s="25">
        <v>43834</v>
      </c>
    </row>
    <row r="79" spans="1:15">
      <c r="A79">
        <f t="shared" si="1"/>
        <v>64</v>
      </c>
      <c r="B79" s="44" t="s">
        <v>316</v>
      </c>
      <c r="C79" s="42" t="s">
        <v>317</v>
      </c>
      <c r="D79" s="43" t="s">
        <v>318</v>
      </c>
      <c r="E79" s="46" t="s">
        <v>319</v>
      </c>
      <c r="F79" s="57" t="s">
        <v>63</v>
      </c>
      <c r="G79" s="42" t="s">
        <v>129</v>
      </c>
      <c r="H79" s="58" t="s">
        <v>320</v>
      </c>
      <c r="I79" s="52">
        <v>5000</v>
      </c>
      <c r="J79" s="52">
        <f t="shared" si="4"/>
        <v>143.5</v>
      </c>
      <c r="K79" s="52">
        <f t="shared" si="5"/>
        <v>152</v>
      </c>
      <c r="L79" s="52"/>
      <c r="M79" s="52"/>
      <c r="N79" s="13">
        <f t="shared" si="0"/>
        <v>4704.5</v>
      </c>
      <c r="O79" s="59" t="s">
        <v>321</v>
      </c>
    </row>
    <row r="80" spans="1:15">
      <c r="A80">
        <f t="shared" si="1"/>
        <v>65</v>
      </c>
      <c r="B80" s="44" t="s">
        <v>322</v>
      </c>
      <c r="C80" s="44" t="s">
        <v>323</v>
      </c>
      <c r="D80" s="43" t="s">
        <v>324</v>
      </c>
      <c r="E80" s="46" t="s">
        <v>325</v>
      </c>
      <c r="F80" s="57" t="s">
        <v>169</v>
      </c>
      <c r="G80" s="32" t="s">
        <v>281</v>
      </c>
      <c r="H80" s="58" t="s">
        <v>326</v>
      </c>
      <c r="I80" s="52">
        <v>12000</v>
      </c>
      <c r="J80" s="52">
        <f t="shared" si="4"/>
        <v>344.4</v>
      </c>
      <c r="K80" s="52">
        <f t="shared" si="5"/>
        <v>364.8</v>
      </c>
      <c r="L80" s="52"/>
      <c r="M80" s="52"/>
      <c r="N80" s="13">
        <f t="shared" ref="N80:N102" si="6">I80-J80-K80-M80</f>
        <v>11290.800000000001</v>
      </c>
      <c r="O80" s="59">
        <v>44136</v>
      </c>
    </row>
    <row r="81" spans="1:15">
      <c r="A81">
        <f t="shared" si="1"/>
        <v>66</v>
      </c>
      <c r="B81" s="44" t="s">
        <v>327</v>
      </c>
      <c r="C81" s="44" t="s">
        <v>328</v>
      </c>
      <c r="D81" s="43" t="s">
        <v>329</v>
      </c>
      <c r="E81" s="46" t="s">
        <v>330</v>
      </c>
      <c r="F81" s="57" t="s">
        <v>150</v>
      </c>
      <c r="G81" s="32" t="s">
        <v>281</v>
      </c>
      <c r="H81" s="58" t="s">
        <v>331</v>
      </c>
      <c r="I81" s="52">
        <v>5000</v>
      </c>
      <c r="J81" s="52">
        <f t="shared" si="4"/>
        <v>143.5</v>
      </c>
      <c r="K81" s="52">
        <f t="shared" si="5"/>
        <v>152</v>
      </c>
      <c r="L81" s="52"/>
      <c r="M81" s="52"/>
      <c r="N81" s="13">
        <f t="shared" si="6"/>
        <v>4704.5</v>
      </c>
      <c r="O81" s="59" t="s">
        <v>332</v>
      </c>
    </row>
    <row r="82" spans="1:15">
      <c r="A82">
        <f t="shared" ref="A82:A105" si="7">A81+1</f>
        <v>67</v>
      </c>
      <c r="B82" s="44" t="s">
        <v>333</v>
      </c>
      <c r="C82" s="44" t="s">
        <v>103</v>
      </c>
      <c r="D82" s="43" t="s">
        <v>334</v>
      </c>
      <c r="E82" s="46" t="s">
        <v>335</v>
      </c>
      <c r="F82" s="57" t="s">
        <v>63</v>
      </c>
      <c r="G82" s="32" t="s">
        <v>315</v>
      </c>
      <c r="H82" s="18" t="s">
        <v>130</v>
      </c>
      <c r="I82" s="52">
        <v>10000</v>
      </c>
      <c r="J82" s="52">
        <f t="shared" si="4"/>
        <v>287</v>
      </c>
      <c r="K82" s="52">
        <f t="shared" si="5"/>
        <v>304</v>
      </c>
      <c r="L82" s="52"/>
      <c r="M82" s="52"/>
      <c r="N82" s="13">
        <f t="shared" si="6"/>
        <v>9409</v>
      </c>
      <c r="O82" s="59" t="s">
        <v>332</v>
      </c>
    </row>
    <row r="83" spans="1:15">
      <c r="A83">
        <f t="shared" si="7"/>
        <v>68</v>
      </c>
      <c r="B83" s="44" t="s">
        <v>336</v>
      </c>
      <c r="C83" s="44" t="s">
        <v>337</v>
      </c>
      <c r="D83" s="43" t="s">
        <v>338</v>
      </c>
      <c r="E83" s="46" t="s">
        <v>339</v>
      </c>
      <c r="F83" s="57" t="s">
        <v>150</v>
      </c>
      <c r="G83" s="32" t="s">
        <v>281</v>
      </c>
      <c r="H83" s="18" t="s">
        <v>340</v>
      </c>
      <c r="I83" s="52">
        <v>5000</v>
      </c>
      <c r="J83" s="52">
        <f t="shared" si="4"/>
        <v>143.5</v>
      </c>
      <c r="K83" s="52">
        <f t="shared" si="5"/>
        <v>152</v>
      </c>
      <c r="L83" s="52"/>
      <c r="M83" s="52"/>
      <c r="N83" s="13">
        <f t="shared" si="6"/>
        <v>4704.5</v>
      </c>
      <c r="O83" s="59" t="s">
        <v>332</v>
      </c>
    </row>
    <row r="84" spans="1:15">
      <c r="A84">
        <f t="shared" si="7"/>
        <v>69</v>
      </c>
      <c r="B84" s="44" t="s">
        <v>342</v>
      </c>
      <c r="C84" s="44" t="s">
        <v>343</v>
      </c>
      <c r="D84" s="38" t="s">
        <v>344</v>
      </c>
      <c r="E84" s="46" t="s">
        <v>345</v>
      </c>
      <c r="F84" s="57" t="s">
        <v>150</v>
      </c>
      <c r="G84" s="32" t="s">
        <v>281</v>
      </c>
      <c r="H84" s="18" t="s">
        <v>68</v>
      </c>
      <c r="I84" s="52">
        <v>5000</v>
      </c>
      <c r="J84" s="52">
        <f t="shared" si="4"/>
        <v>143.5</v>
      </c>
      <c r="K84" s="52">
        <f t="shared" si="5"/>
        <v>152</v>
      </c>
      <c r="L84" s="52"/>
      <c r="M84" s="52"/>
      <c r="N84" s="13">
        <f t="shared" si="6"/>
        <v>4704.5</v>
      </c>
      <c r="O84" s="40">
        <v>44200</v>
      </c>
    </row>
    <row r="85" spans="1:15">
      <c r="A85">
        <f t="shared" si="7"/>
        <v>70</v>
      </c>
      <c r="B85" s="44" t="s">
        <v>346</v>
      </c>
      <c r="C85" s="44" t="s">
        <v>347</v>
      </c>
      <c r="D85" s="38" t="s">
        <v>348</v>
      </c>
      <c r="E85" s="46" t="s">
        <v>349</v>
      </c>
      <c r="F85" s="58" t="s">
        <v>63</v>
      </c>
      <c r="G85" s="32" t="s">
        <v>281</v>
      </c>
      <c r="H85" s="18" t="s">
        <v>101</v>
      </c>
      <c r="I85" s="52">
        <v>5000</v>
      </c>
      <c r="J85" s="52">
        <f t="shared" si="4"/>
        <v>143.5</v>
      </c>
      <c r="K85" s="52">
        <f t="shared" si="5"/>
        <v>152</v>
      </c>
      <c r="L85" s="52"/>
      <c r="M85" s="52"/>
      <c r="N85" s="13">
        <f t="shared" si="6"/>
        <v>4704.5</v>
      </c>
      <c r="O85" s="40">
        <v>44200</v>
      </c>
    </row>
    <row r="86" spans="1:15">
      <c r="A86">
        <f t="shared" si="7"/>
        <v>71</v>
      </c>
      <c r="B86" s="44" t="s">
        <v>350</v>
      </c>
      <c r="C86" s="44" t="s">
        <v>278</v>
      </c>
      <c r="D86" s="38" t="s">
        <v>351</v>
      </c>
      <c r="E86" s="46" t="s">
        <v>352</v>
      </c>
      <c r="F86" s="58" t="s">
        <v>150</v>
      </c>
      <c r="G86" s="32" t="s">
        <v>281</v>
      </c>
      <c r="H86" s="58" t="s">
        <v>151</v>
      </c>
      <c r="I86" s="52">
        <v>5000</v>
      </c>
      <c r="J86" s="52">
        <f t="shared" si="4"/>
        <v>143.5</v>
      </c>
      <c r="K86" s="52">
        <f t="shared" si="5"/>
        <v>152</v>
      </c>
      <c r="L86" s="52"/>
      <c r="M86" s="52"/>
      <c r="N86" s="13">
        <f t="shared" si="6"/>
        <v>4704.5</v>
      </c>
      <c r="O86" s="40">
        <v>44198</v>
      </c>
    </row>
    <row r="87" spans="1:15">
      <c r="A87">
        <f t="shared" si="7"/>
        <v>72</v>
      </c>
      <c r="B87" s="44" t="s">
        <v>353</v>
      </c>
      <c r="C87" s="44" t="s">
        <v>354</v>
      </c>
      <c r="D87" s="38" t="s">
        <v>355</v>
      </c>
      <c r="E87" s="46" t="s">
        <v>356</v>
      </c>
      <c r="F87" s="58" t="s">
        <v>63</v>
      </c>
      <c r="G87" s="32" t="s">
        <v>281</v>
      </c>
      <c r="H87" s="32" t="s">
        <v>357</v>
      </c>
      <c r="I87" s="52">
        <v>5000</v>
      </c>
      <c r="J87" s="52">
        <f t="shared" si="4"/>
        <v>143.5</v>
      </c>
      <c r="K87" s="52">
        <f t="shared" si="5"/>
        <v>152</v>
      </c>
      <c r="L87" s="52"/>
      <c r="M87" s="52"/>
      <c r="N87" s="13">
        <f t="shared" si="6"/>
        <v>4704.5</v>
      </c>
      <c r="O87" s="40">
        <v>44201</v>
      </c>
    </row>
    <row r="88" spans="1:15">
      <c r="A88">
        <f t="shared" si="7"/>
        <v>73</v>
      </c>
      <c r="B88" s="44" t="s">
        <v>358</v>
      </c>
      <c r="C88" s="44" t="s">
        <v>359</v>
      </c>
      <c r="D88" s="38" t="s">
        <v>360</v>
      </c>
      <c r="E88" s="46" t="s">
        <v>361</v>
      </c>
      <c r="F88" s="58" t="s">
        <v>63</v>
      </c>
      <c r="G88" s="32" t="s">
        <v>281</v>
      </c>
      <c r="H88" s="32" t="s">
        <v>362</v>
      </c>
      <c r="I88" s="52">
        <v>5000</v>
      </c>
      <c r="J88" s="52">
        <f t="shared" si="4"/>
        <v>143.5</v>
      </c>
      <c r="K88" s="52">
        <f t="shared" si="5"/>
        <v>152</v>
      </c>
      <c r="L88" s="52"/>
      <c r="M88" s="52"/>
      <c r="N88" s="13">
        <f t="shared" si="6"/>
        <v>4704.5</v>
      </c>
      <c r="O88" s="40">
        <v>44201</v>
      </c>
    </row>
    <row r="89" spans="1:15">
      <c r="A89">
        <f t="shared" si="7"/>
        <v>74</v>
      </c>
      <c r="B89" s="44" t="s">
        <v>363</v>
      </c>
      <c r="C89" s="44" t="s">
        <v>364</v>
      </c>
      <c r="D89" s="38" t="s">
        <v>365</v>
      </c>
      <c r="E89" s="46" t="s">
        <v>366</v>
      </c>
      <c r="F89" s="58" t="s">
        <v>367</v>
      </c>
      <c r="G89" s="32" t="s">
        <v>281</v>
      </c>
      <c r="H89" s="32" t="s">
        <v>368</v>
      </c>
      <c r="I89" s="52">
        <v>8000</v>
      </c>
      <c r="J89" s="52">
        <f t="shared" si="4"/>
        <v>229.6</v>
      </c>
      <c r="K89" s="52">
        <f t="shared" si="5"/>
        <v>243.2</v>
      </c>
      <c r="L89" s="52"/>
      <c r="M89" s="52"/>
      <c r="N89" s="13">
        <f t="shared" si="6"/>
        <v>7527.2</v>
      </c>
      <c r="O89" s="40">
        <v>44202</v>
      </c>
    </row>
    <row r="90" spans="1:15">
      <c r="A90">
        <f t="shared" si="7"/>
        <v>75</v>
      </c>
      <c r="B90" s="44" t="s">
        <v>369</v>
      </c>
      <c r="C90" s="44" t="s">
        <v>370</v>
      </c>
      <c r="D90" s="38" t="s">
        <v>371</v>
      </c>
      <c r="E90" s="46" t="s">
        <v>372</v>
      </c>
      <c r="F90" s="58" t="s">
        <v>63</v>
      </c>
      <c r="G90" s="32" t="s">
        <v>281</v>
      </c>
      <c r="H90" s="32" t="s">
        <v>341</v>
      </c>
      <c r="I90" s="52">
        <v>7000</v>
      </c>
      <c r="J90" s="52">
        <f t="shared" si="4"/>
        <v>200.9</v>
      </c>
      <c r="K90" s="52">
        <f t="shared" si="5"/>
        <v>212.8</v>
      </c>
      <c r="L90" s="52"/>
      <c r="M90" s="52"/>
      <c r="N90" s="13">
        <f t="shared" si="6"/>
        <v>6586.3</v>
      </c>
      <c r="O90" s="40">
        <v>44202</v>
      </c>
    </row>
    <row r="91" spans="1:15">
      <c r="A91">
        <f t="shared" si="7"/>
        <v>76</v>
      </c>
      <c r="B91" s="44" t="s">
        <v>373</v>
      </c>
      <c r="C91" s="44" t="s">
        <v>40</v>
      </c>
      <c r="D91" s="38" t="s">
        <v>374</v>
      </c>
      <c r="E91" s="46" t="s">
        <v>375</v>
      </c>
      <c r="F91" s="58" t="s">
        <v>376</v>
      </c>
      <c r="G91" s="32" t="s">
        <v>315</v>
      </c>
      <c r="H91" s="32" t="s">
        <v>377</v>
      </c>
      <c r="I91" s="52">
        <v>18000</v>
      </c>
      <c r="J91" s="52">
        <f t="shared" si="4"/>
        <v>516.6</v>
      </c>
      <c r="K91" s="52">
        <f t="shared" si="5"/>
        <v>547.20000000000005</v>
      </c>
      <c r="L91" s="52"/>
      <c r="M91" s="52"/>
      <c r="N91" s="13">
        <f t="shared" si="6"/>
        <v>16936.2</v>
      </c>
      <c r="O91" s="40">
        <v>44470</v>
      </c>
    </row>
    <row r="92" spans="1:15">
      <c r="A92">
        <f t="shared" si="7"/>
        <v>77</v>
      </c>
      <c r="B92" s="44" t="s">
        <v>378</v>
      </c>
      <c r="C92" s="44" t="s">
        <v>379</v>
      </c>
      <c r="D92" s="38" t="s">
        <v>380</v>
      </c>
      <c r="E92" s="46" t="s">
        <v>381</v>
      </c>
      <c r="F92" s="58" t="s">
        <v>252</v>
      </c>
      <c r="G92" s="32" t="s">
        <v>281</v>
      </c>
      <c r="H92" s="32" t="s">
        <v>362</v>
      </c>
      <c r="I92" s="52">
        <v>7000</v>
      </c>
      <c r="J92" s="52">
        <f t="shared" si="4"/>
        <v>200.9</v>
      </c>
      <c r="K92" s="52">
        <f t="shared" si="5"/>
        <v>212.8</v>
      </c>
      <c r="L92" s="52"/>
      <c r="M92" s="52"/>
      <c r="N92" s="13">
        <f t="shared" si="6"/>
        <v>6586.3</v>
      </c>
      <c r="O92" s="40">
        <v>44470</v>
      </c>
    </row>
    <row r="93" spans="1:15">
      <c r="A93">
        <f t="shared" si="7"/>
        <v>78</v>
      </c>
      <c r="B93" s="44" t="s">
        <v>382</v>
      </c>
      <c r="C93" s="44" t="s">
        <v>383</v>
      </c>
      <c r="D93" s="38" t="s">
        <v>384</v>
      </c>
      <c r="E93" s="46" t="s">
        <v>385</v>
      </c>
      <c r="F93" s="58" t="s">
        <v>252</v>
      </c>
      <c r="G93" s="32" t="s">
        <v>281</v>
      </c>
      <c r="H93" s="18" t="s">
        <v>165</v>
      </c>
      <c r="I93" s="52">
        <v>5000</v>
      </c>
      <c r="J93" s="52">
        <f t="shared" si="4"/>
        <v>143.5</v>
      </c>
      <c r="K93" s="52">
        <f t="shared" si="5"/>
        <v>152</v>
      </c>
      <c r="L93" s="52"/>
      <c r="M93" s="52"/>
      <c r="N93" s="13">
        <f t="shared" si="6"/>
        <v>4704.5</v>
      </c>
      <c r="O93" s="40">
        <v>44440</v>
      </c>
    </row>
    <row r="94" spans="1:15">
      <c r="A94">
        <f t="shared" si="7"/>
        <v>79</v>
      </c>
      <c r="B94" s="44" t="s">
        <v>386</v>
      </c>
      <c r="C94" s="44" t="s">
        <v>387</v>
      </c>
      <c r="D94" s="38" t="s">
        <v>388</v>
      </c>
      <c r="E94" s="46" t="s">
        <v>822</v>
      </c>
      <c r="F94" s="58" t="s">
        <v>252</v>
      </c>
      <c r="G94" s="32" t="s">
        <v>281</v>
      </c>
      <c r="H94" s="18" t="s">
        <v>389</v>
      </c>
      <c r="I94" s="52">
        <v>5000</v>
      </c>
      <c r="J94" s="52">
        <f t="shared" si="4"/>
        <v>143.5</v>
      </c>
      <c r="K94" s="52">
        <f t="shared" si="5"/>
        <v>152</v>
      </c>
      <c r="L94" s="52"/>
      <c r="M94" s="52"/>
      <c r="N94" s="13">
        <f t="shared" si="6"/>
        <v>4704.5</v>
      </c>
      <c r="O94" s="40">
        <v>44531</v>
      </c>
    </row>
    <row r="95" spans="1:15">
      <c r="A95">
        <f t="shared" si="7"/>
        <v>80</v>
      </c>
      <c r="B95" s="44" t="s">
        <v>390</v>
      </c>
      <c r="C95" s="44" t="s">
        <v>391</v>
      </c>
      <c r="D95" s="38" t="s">
        <v>392</v>
      </c>
      <c r="E95" s="46" t="s">
        <v>823</v>
      </c>
      <c r="F95" s="58" t="s">
        <v>252</v>
      </c>
      <c r="G95" s="32" t="s">
        <v>315</v>
      </c>
      <c r="H95" s="18" t="s">
        <v>130</v>
      </c>
      <c r="I95" s="52">
        <v>7000</v>
      </c>
      <c r="J95" s="52">
        <f t="shared" si="4"/>
        <v>200.9</v>
      </c>
      <c r="K95" s="52">
        <f t="shared" si="5"/>
        <v>212.8</v>
      </c>
      <c r="L95" s="52"/>
      <c r="M95" s="52"/>
      <c r="N95" s="13">
        <f t="shared" si="6"/>
        <v>6586.3</v>
      </c>
      <c r="O95" s="40">
        <v>44531</v>
      </c>
    </row>
    <row r="96" spans="1:15">
      <c r="A96">
        <f t="shared" si="7"/>
        <v>81</v>
      </c>
      <c r="B96" s="44" t="s">
        <v>393</v>
      </c>
      <c r="C96" s="44" t="s">
        <v>244</v>
      </c>
      <c r="D96" s="38" t="s">
        <v>394</v>
      </c>
      <c r="E96" s="162" t="s">
        <v>395</v>
      </c>
      <c r="F96" s="58" t="s">
        <v>252</v>
      </c>
      <c r="G96" s="29" t="s">
        <v>315</v>
      </c>
      <c r="H96" s="18" t="s">
        <v>396</v>
      </c>
      <c r="I96" s="52">
        <v>5000</v>
      </c>
      <c r="J96" s="52">
        <f t="shared" si="4"/>
        <v>143.5</v>
      </c>
      <c r="K96" s="52">
        <f t="shared" si="5"/>
        <v>152</v>
      </c>
      <c r="L96" s="52"/>
      <c r="M96" s="52"/>
      <c r="N96" s="22">
        <f t="shared" si="6"/>
        <v>4704.5</v>
      </c>
      <c r="O96" s="166">
        <v>42552</v>
      </c>
    </row>
    <row r="97" spans="1:15">
      <c r="A97">
        <f t="shared" si="7"/>
        <v>82</v>
      </c>
      <c r="B97" s="44" t="s">
        <v>829</v>
      </c>
      <c r="C97" s="44" t="s">
        <v>830</v>
      </c>
      <c r="D97" s="38" t="s">
        <v>831</v>
      </c>
      <c r="E97" s="162" t="s">
        <v>832</v>
      </c>
      <c r="F97" s="58" t="s">
        <v>252</v>
      </c>
      <c r="G97" s="29" t="s">
        <v>281</v>
      </c>
      <c r="H97" s="29" t="s">
        <v>165</v>
      </c>
      <c r="I97" s="52">
        <v>5000</v>
      </c>
      <c r="J97" s="52">
        <f t="shared" si="4"/>
        <v>143.5</v>
      </c>
      <c r="K97" s="52">
        <f t="shared" si="5"/>
        <v>152</v>
      </c>
      <c r="L97" s="52"/>
      <c r="M97" s="52"/>
      <c r="N97" s="13">
        <f t="shared" si="6"/>
        <v>4704.5</v>
      </c>
      <c r="O97" s="40">
        <v>44600</v>
      </c>
    </row>
    <row r="98" spans="1:15">
      <c r="A98">
        <f t="shared" si="7"/>
        <v>83</v>
      </c>
      <c r="B98" s="44" t="s">
        <v>858</v>
      </c>
      <c r="C98" s="44" t="s">
        <v>859</v>
      </c>
      <c r="D98" s="38" t="s">
        <v>860</v>
      </c>
      <c r="E98" s="162" t="s">
        <v>861</v>
      </c>
      <c r="F98" s="58" t="s">
        <v>252</v>
      </c>
      <c r="G98" s="32" t="s">
        <v>281</v>
      </c>
      <c r="H98" s="15" t="s">
        <v>211</v>
      </c>
      <c r="I98" s="52">
        <v>5000</v>
      </c>
      <c r="J98" s="52">
        <f t="shared" si="4"/>
        <v>143.5</v>
      </c>
      <c r="K98" s="52">
        <f t="shared" si="5"/>
        <v>152</v>
      </c>
      <c r="L98" s="52"/>
      <c r="M98" s="52"/>
      <c r="N98" s="13">
        <f t="shared" si="6"/>
        <v>4704.5</v>
      </c>
      <c r="O98" s="40">
        <v>44805</v>
      </c>
    </row>
    <row r="99" spans="1:15">
      <c r="A99">
        <f t="shared" si="7"/>
        <v>84</v>
      </c>
      <c r="B99" s="44" t="s">
        <v>862</v>
      </c>
      <c r="C99" s="44" t="s">
        <v>863</v>
      </c>
      <c r="D99" s="38" t="s">
        <v>864</v>
      </c>
      <c r="E99" s="162" t="s">
        <v>892</v>
      </c>
      <c r="F99" s="58" t="s">
        <v>150</v>
      </c>
      <c r="G99" s="32" t="s">
        <v>281</v>
      </c>
      <c r="H99" s="15" t="s">
        <v>895</v>
      </c>
      <c r="I99" s="52">
        <v>5000</v>
      </c>
      <c r="J99" s="52">
        <f t="shared" si="4"/>
        <v>143.5</v>
      </c>
      <c r="K99" s="52">
        <f t="shared" si="5"/>
        <v>152</v>
      </c>
      <c r="L99" s="52"/>
      <c r="M99" s="52"/>
      <c r="N99" s="13">
        <f t="shared" si="6"/>
        <v>4704.5</v>
      </c>
      <c r="O99" s="40">
        <v>44835</v>
      </c>
    </row>
    <row r="100" spans="1:15">
      <c r="A100">
        <f t="shared" si="7"/>
        <v>85</v>
      </c>
      <c r="B100" s="44" t="s">
        <v>901</v>
      </c>
      <c r="C100" s="44" t="s">
        <v>902</v>
      </c>
      <c r="D100" s="38" t="s">
        <v>903</v>
      </c>
      <c r="E100" s="162" t="s">
        <v>905</v>
      </c>
      <c r="F100" s="58" t="s">
        <v>252</v>
      </c>
      <c r="G100" s="32" t="s">
        <v>315</v>
      </c>
      <c r="H100" s="18" t="s">
        <v>130</v>
      </c>
      <c r="I100" s="52">
        <v>7000</v>
      </c>
      <c r="J100" s="52">
        <f t="shared" si="4"/>
        <v>200.9</v>
      </c>
      <c r="K100" s="52">
        <f t="shared" si="5"/>
        <v>212.8</v>
      </c>
      <c r="L100" s="52"/>
      <c r="M100" s="52"/>
      <c r="N100" s="13">
        <f t="shared" si="6"/>
        <v>6586.3</v>
      </c>
      <c r="O100" s="40">
        <v>44866</v>
      </c>
    </row>
    <row r="101" spans="1:15">
      <c r="A101">
        <f t="shared" si="7"/>
        <v>86</v>
      </c>
      <c r="B101" s="44" t="s">
        <v>916</v>
      </c>
      <c r="C101" s="44" t="s">
        <v>915</v>
      </c>
      <c r="D101" s="37" t="s">
        <v>914</v>
      </c>
      <c r="E101" s="162" t="s">
        <v>951</v>
      </c>
      <c r="F101" s="58" t="s">
        <v>150</v>
      </c>
      <c r="G101" s="29" t="s">
        <v>281</v>
      </c>
      <c r="H101" s="18" t="s">
        <v>917</v>
      </c>
      <c r="I101" s="52">
        <v>5000</v>
      </c>
      <c r="J101" s="52">
        <f t="shared" si="4"/>
        <v>143.5</v>
      </c>
      <c r="K101" s="52">
        <f t="shared" si="5"/>
        <v>152</v>
      </c>
      <c r="L101" s="52"/>
      <c r="M101" s="52"/>
      <c r="N101" s="13">
        <f t="shared" si="6"/>
        <v>4704.5</v>
      </c>
      <c r="O101" s="40">
        <v>44896</v>
      </c>
    </row>
    <row r="102" spans="1:15">
      <c r="A102">
        <f t="shared" si="7"/>
        <v>87</v>
      </c>
      <c r="B102" s="44" t="s">
        <v>948</v>
      </c>
      <c r="C102" s="44" t="s">
        <v>947</v>
      </c>
      <c r="D102" s="38" t="s">
        <v>949</v>
      </c>
      <c r="E102" s="162" t="s">
        <v>953</v>
      </c>
      <c r="F102" s="58" t="s">
        <v>150</v>
      </c>
      <c r="G102" s="29" t="s">
        <v>281</v>
      </c>
      <c r="H102" s="18" t="s">
        <v>952</v>
      </c>
      <c r="I102" s="52">
        <v>5000</v>
      </c>
      <c r="J102" s="52">
        <f t="shared" si="4"/>
        <v>143.5</v>
      </c>
      <c r="K102" s="52">
        <f t="shared" si="5"/>
        <v>152</v>
      </c>
      <c r="L102" s="52"/>
      <c r="M102" s="52"/>
      <c r="N102" s="13">
        <f t="shared" si="6"/>
        <v>4704.5</v>
      </c>
      <c r="O102" s="40">
        <v>44986</v>
      </c>
    </row>
    <row r="103" spans="1:15">
      <c r="A103">
        <f t="shared" si="7"/>
        <v>88</v>
      </c>
      <c r="B103" s="44" t="s">
        <v>954</v>
      </c>
      <c r="C103" s="44" t="s">
        <v>955</v>
      </c>
      <c r="D103" s="38" t="s">
        <v>956</v>
      </c>
      <c r="E103" s="162">
        <v>9605815583</v>
      </c>
      <c r="F103" s="58" t="s">
        <v>150</v>
      </c>
      <c r="G103" s="29" t="s">
        <v>281</v>
      </c>
      <c r="H103" s="18" t="s">
        <v>957</v>
      </c>
      <c r="I103" s="52">
        <v>5000</v>
      </c>
      <c r="J103" s="52">
        <f t="shared" si="4"/>
        <v>143.5</v>
      </c>
      <c r="K103" s="52">
        <f t="shared" si="5"/>
        <v>152</v>
      </c>
      <c r="L103" s="52"/>
      <c r="M103" s="52"/>
      <c r="N103" s="13">
        <f>I103-J103-K103-M103</f>
        <v>4704.5</v>
      </c>
      <c r="O103" s="40">
        <v>45017</v>
      </c>
    </row>
    <row r="104" spans="1:15">
      <c r="A104">
        <f t="shared" si="7"/>
        <v>89</v>
      </c>
      <c r="B104" s="44" t="s">
        <v>965</v>
      </c>
      <c r="C104" s="44" t="s">
        <v>966</v>
      </c>
      <c r="D104" s="38" t="s">
        <v>967</v>
      </c>
      <c r="E104" s="162">
        <v>9606189132</v>
      </c>
      <c r="F104" s="58" t="s">
        <v>63</v>
      </c>
      <c r="G104" s="29" t="s">
        <v>281</v>
      </c>
      <c r="H104" s="18" t="s">
        <v>968</v>
      </c>
      <c r="I104" s="52">
        <v>5000</v>
      </c>
      <c r="J104" s="52">
        <f t="shared" si="4"/>
        <v>143.5</v>
      </c>
      <c r="K104" s="52">
        <f t="shared" si="5"/>
        <v>152</v>
      </c>
      <c r="L104" s="52"/>
      <c r="M104" s="52"/>
      <c r="N104" s="13">
        <f>I104-J104-K104-M104</f>
        <v>4704.5</v>
      </c>
      <c r="O104" s="40">
        <v>45047</v>
      </c>
    </row>
    <row r="105" spans="1:15">
      <c r="A105">
        <f t="shared" si="7"/>
        <v>90</v>
      </c>
      <c r="B105" s="44" t="s">
        <v>978</v>
      </c>
      <c r="C105" s="44" t="s">
        <v>943</v>
      </c>
      <c r="D105" s="38" t="s">
        <v>979</v>
      </c>
      <c r="E105" s="162">
        <v>9606377959</v>
      </c>
      <c r="F105" s="58" t="s">
        <v>150</v>
      </c>
      <c r="G105" s="29" t="s">
        <v>281</v>
      </c>
      <c r="H105" s="18" t="s">
        <v>980</v>
      </c>
      <c r="I105" s="52">
        <v>5000</v>
      </c>
      <c r="J105" s="52">
        <f t="shared" si="4"/>
        <v>143.5</v>
      </c>
      <c r="K105" s="52">
        <f t="shared" si="5"/>
        <v>152</v>
      </c>
      <c r="L105" s="52"/>
      <c r="M105" s="52"/>
      <c r="N105" s="13">
        <f>I105-J105-K105-M105</f>
        <v>4704.5</v>
      </c>
      <c r="O105" s="40" t="s">
        <v>981</v>
      </c>
    </row>
    <row r="106" spans="1:15">
      <c r="A106" s="175"/>
      <c r="B106" s="60" t="s">
        <v>4</v>
      </c>
      <c r="C106" s="60"/>
      <c r="D106" s="61"/>
      <c r="E106" s="62"/>
      <c r="F106" s="63" t="s">
        <v>397</v>
      </c>
      <c r="G106" s="63"/>
      <c r="H106" s="63"/>
      <c r="I106" s="64">
        <f>SUM(I16:I105)</f>
        <v>747845.55</v>
      </c>
      <c r="J106" s="64">
        <f>SUM(J16:J105)</f>
        <v>21348.367285000008</v>
      </c>
      <c r="K106" s="64">
        <f>SUM(K16:K105)</f>
        <v>22612.904720000002</v>
      </c>
      <c r="L106" s="64">
        <f>SUM(L16:L102)</f>
        <v>0</v>
      </c>
      <c r="M106" s="64">
        <f>SUM(M16:M102)</f>
        <v>7562.25</v>
      </c>
      <c r="N106" s="64">
        <f>SUM(N16:N105)</f>
        <v>696322.02799500024</v>
      </c>
      <c r="O106" s="66"/>
    </row>
    <row r="107" spans="1:15">
      <c r="B107" s="67"/>
      <c r="C107" s="67"/>
      <c r="D107" s="68"/>
      <c r="E107" s="69"/>
      <c r="F107" s="70"/>
      <c r="G107" s="70"/>
      <c r="H107" s="70"/>
      <c r="I107" s="71"/>
      <c r="J107" s="72"/>
      <c r="K107" s="72"/>
      <c r="L107" s="72"/>
      <c r="M107" s="72"/>
      <c r="N107" s="72"/>
      <c r="O107" s="73"/>
    </row>
    <row r="108" spans="1:15">
      <c r="B108" s="67"/>
      <c r="C108" s="67"/>
      <c r="D108" s="68"/>
      <c r="E108" s="69"/>
      <c r="F108" s="70"/>
      <c r="G108" s="70"/>
      <c r="H108" s="70"/>
      <c r="I108" s="71"/>
      <c r="J108" s="72"/>
      <c r="K108" s="72"/>
      <c r="L108" s="72"/>
      <c r="M108" s="72"/>
      <c r="N108" s="72"/>
      <c r="O108" s="73"/>
    </row>
    <row r="109" spans="1:15">
      <c r="B109" s="67"/>
      <c r="C109" s="67"/>
      <c r="D109" s="68"/>
      <c r="E109" s="69"/>
      <c r="F109" s="70"/>
      <c r="G109" s="70"/>
      <c r="H109" s="70"/>
      <c r="I109" s="71"/>
      <c r="J109" s="72"/>
      <c r="K109" s="72"/>
      <c r="L109" s="72"/>
      <c r="M109" s="72"/>
      <c r="N109" s="72"/>
      <c r="O109" s="73"/>
    </row>
    <row r="110" spans="1:15">
      <c r="B110" s="70"/>
      <c r="C110" s="74"/>
      <c r="D110" s="68"/>
      <c r="E110" s="68"/>
      <c r="F110" s="75"/>
      <c r="G110" s="75"/>
      <c r="H110" s="75"/>
      <c r="I110" s="76"/>
      <c r="J110" s="74"/>
      <c r="K110" s="74"/>
      <c r="L110" s="74"/>
      <c r="M110" s="70"/>
      <c r="N110" s="70"/>
      <c r="O110" s="77"/>
    </row>
    <row r="111" spans="1:15">
      <c r="B111" s="74"/>
      <c r="C111" s="74"/>
      <c r="D111" s="68"/>
      <c r="E111" s="68"/>
      <c r="F111" s="75"/>
      <c r="G111" s="75"/>
      <c r="H111" s="75"/>
      <c r="I111" s="76"/>
      <c r="J111" s="74"/>
      <c r="K111" s="74"/>
      <c r="L111" s="74"/>
      <c r="M111" s="70"/>
      <c r="N111" s="70"/>
      <c r="O111" s="77"/>
    </row>
    <row r="112" spans="1:15">
      <c r="B112" s="74"/>
      <c r="C112" s="74"/>
      <c r="D112" s="68"/>
      <c r="E112" s="68"/>
      <c r="F112" s="75"/>
      <c r="G112" s="75"/>
      <c r="H112" s="75"/>
      <c r="I112" s="76"/>
      <c r="J112" s="74"/>
      <c r="K112" s="74"/>
      <c r="L112" s="74"/>
      <c r="M112" s="70"/>
      <c r="N112" s="70"/>
      <c r="O112" s="77"/>
    </row>
    <row r="113" spans="2:15" ht="15.75" thickBot="1">
      <c r="B113" s="68"/>
      <c r="C113" s="78" t="s">
        <v>398</v>
      </c>
      <c r="D113" s="75"/>
      <c r="E113" s="79"/>
      <c r="F113" s="79"/>
      <c r="G113" s="180"/>
      <c r="H113" s="80" t="s">
        <v>841</v>
      </c>
      <c r="I113" s="80"/>
      <c r="J113" s="81"/>
      <c r="K113" s="70"/>
      <c r="L113" s="70"/>
      <c r="M113" s="70"/>
      <c r="N113" s="70"/>
      <c r="O113" s="77"/>
    </row>
    <row r="114" spans="2:15">
      <c r="B114" s="830" t="s">
        <v>399</v>
      </c>
      <c r="C114" s="830"/>
      <c r="D114" s="79"/>
      <c r="E114" s="79"/>
      <c r="F114" s="79"/>
      <c r="G114" s="180"/>
      <c r="H114" s="180" t="s">
        <v>400</v>
      </c>
      <c r="I114" s="180"/>
      <c r="J114" s="81"/>
      <c r="K114" s="70"/>
      <c r="L114" s="70"/>
      <c r="M114" s="70"/>
      <c r="N114" s="70"/>
      <c r="O114" s="77"/>
    </row>
    <row r="115" spans="2:15">
      <c r="B115" s="180"/>
      <c r="C115" s="180"/>
      <c r="D115" s="79"/>
      <c r="E115" s="79"/>
      <c r="F115" s="79"/>
      <c r="G115" s="180"/>
      <c r="H115" s="180"/>
      <c r="I115" s="180"/>
      <c r="J115" s="81"/>
      <c r="K115" s="70"/>
      <c r="L115" s="70"/>
      <c r="M115" s="70"/>
      <c r="N115" s="70"/>
      <c r="O115" s="77"/>
    </row>
    <row r="116" spans="2:15">
      <c r="B116" s="180"/>
      <c r="C116" s="180"/>
      <c r="D116" s="79"/>
      <c r="E116" s="79"/>
      <c r="F116" s="79"/>
      <c r="G116" s="180"/>
      <c r="H116" s="180"/>
      <c r="I116" s="180"/>
      <c r="J116" s="81"/>
      <c r="K116" s="70"/>
      <c r="L116" s="70"/>
      <c r="M116" s="70"/>
      <c r="N116" s="70"/>
      <c r="O116" s="77"/>
    </row>
    <row r="117" spans="2:15">
      <c r="B117" s="180"/>
      <c r="C117" s="180"/>
      <c r="D117" s="79"/>
      <c r="E117" s="79"/>
      <c r="F117" s="79"/>
      <c r="G117" s="180"/>
      <c r="H117" s="180"/>
      <c r="I117" s="180"/>
      <c r="J117" s="81"/>
      <c r="K117" s="70"/>
      <c r="L117" s="70"/>
      <c r="M117" s="70"/>
      <c r="N117" s="70"/>
      <c r="O117" s="77"/>
    </row>
    <row r="118" spans="2:15">
      <c r="B118" s="180"/>
      <c r="C118" s="180"/>
      <c r="D118" s="79"/>
      <c r="E118" s="79"/>
      <c r="F118" s="79"/>
      <c r="G118" s="180"/>
      <c r="H118" s="180"/>
      <c r="I118" s="180"/>
      <c r="J118" s="81"/>
      <c r="K118" s="70"/>
      <c r="L118" s="70"/>
      <c r="M118" s="70"/>
      <c r="N118" s="70"/>
      <c r="O118" s="77"/>
    </row>
    <row r="119" spans="2:15">
      <c r="B119" s="180"/>
      <c r="C119" s="180"/>
      <c r="D119" s="79"/>
      <c r="E119" s="79"/>
      <c r="F119" s="79"/>
      <c r="G119" s="180"/>
      <c r="H119" s="180"/>
      <c r="I119" s="180"/>
      <c r="J119" s="81"/>
      <c r="K119" s="70"/>
      <c r="L119" s="70"/>
      <c r="M119" s="70"/>
      <c r="N119" s="70"/>
      <c r="O119" s="77"/>
    </row>
    <row r="120" spans="2:15">
      <c r="B120" s="180"/>
      <c r="C120" s="180"/>
      <c r="D120" s="79"/>
      <c r="E120" s="79"/>
      <c r="F120" s="79"/>
      <c r="G120" s="180"/>
      <c r="H120" s="180"/>
      <c r="I120" s="180"/>
      <c r="J120" s="81"/>
      <c r="K120" s="70"/>
      <c r="L120" s="70"/>
      <c r="M120" s="70"/>
      <c r="N120" s="70"/>
      <c r="O120" s="77"/>
    </row>
    <row r="121" spans="2:15">
      <c r="B121" s="180"/>
      <c r="C121" s="180"/>
      <c r="D121" s="79"/>
      <c r="E121" s="79"/>
      <c r="F121" s="79"/>
      <c r="G121" s="180"/>
      <c r="H121" s="180"/>
      <c r="I121" s="180"/>
      <c r="J121" s="81"/>
      <c r="K121" s="70"/>
      <c r="L121" s="70"/>
      <c r="M121" s="70"/>
      <c r="N121" s="70"/>
      <c r="O121" s="77"/>
    </row>
    <row r="122" spans="2:15">
      <c r="B122" s="180"/>
      <c r="C122" s="180"/>
      <c r="D122" s="79"/>
      <c r="E122" s="79"/>
      <c r="F122" s="79"/>
      <c r="G122" s="180"/>
      <c r="H122" s="180"/>
      <c r="I122" s="180"/>
      <c r="J122" s="81"/>
      <c r="K122" s="70"/>
      <c r="L122" s="70"/>
      <c r="M122" s="70"/>
      <c r="N122" s="70"/>
      <c r="O122" s="77"/>
    </row>
    <row r="123" spans="2:15">
      <c r="B123" s="180"/>
      <c r="C123" s="180"/>
      <c r="D123" s="79"/>
      <c r="E123" s="79"/>
      <c r="F123" s="79"/>
      <c r="G123" s="180"/>
      <c r="H123" s="180"/>
      <c r="I123" s="180"/>
      <c r="J123" s="81"/>
      <c r="K123" s="70"/>
      <c r="L123" s="70"/>
      <c r="M123" s="70"/>
      <c r="N123" s="70"/>
      <c r="O123" s="77"/>
    </row>
    <row r="124" spans="2:15">
      <c r="B124" s="180"/>
      <c r="C124" s="180"/>
      <c r="D124" s="79"/>
      <c r="E124" s="79"/>
      <c r="F124" s="79"/>
      <c r="G124" s="180"/>
      <c r="H124" s="180"/>
      <c r="I124" s="180"/>
      <c r="J124" s="81"/>
      <c r="K124" s="70"/>
      <c r="L124" s="70"/>
      <c r="M124" s="70"/>
      <c r="N124" s="70"/>
      <c r="O124" s="77"/>
    </row>
    <row r="125" spans="2:15">
      <c r="B125" s="180"/>
      <c r="C125" s="180"/>
      <c r="D125" s="79"/>
      <c r="E125" s="79"/>
      <c r="F125" s="79"/>
      <c r="G125" s="180"/>
      <c r="H125" s="180"/>
      <c r="I125" s="180"/>
      <c r="J125" s="81"/>
      <c r="K125" s="70"/>
      <c r="L125" s="70"/>
      <c r="M125" s="70"/>
      <c r="N125" s="70"/>
      <c r="O125" s="77"/>
    </row>
    <row r="126" spans="2:15">
      <c r="B126" s="180"/>
      <c r="C126" s="180"/>
      <c r="D126" s="79"/>
      <c r="E126" s="79"/>
      <c r="F126" s="79"/>
      <c r="G126" s="180"/>
      <c r="H126" s="180"/>
      <c r="I126" s="180"/>
      <c r="J126" s="81"/>
      <c r="K126" s="70"/>
      <c r="L126" s="70"/>
      <c r="M126" s="70"/>
      <c r="N126" s="70"/>
      <c r="O126" s="77"/>
    </row>
    <row r="127" spans="2:15">
      <c r="B127" s="180"/>
      <c r="C127" s="180"/>
      <c r="D127" s="79"/>
      <c r="E127" s="79"/>
      <c r="F127" s="79"/>
      <c r="G127" s="180"/>
      <c r="H127" s="180"/>
      <c r="I127" s="180"/>
      <c r="J127" s="81"/>
      <c r="K127" s="70"/>
      <c r="L127" s="70"/>
      <c r="M127" s="70"/>
      <c r="N127" s="70"/>
      <c r="O127" s="77"/>
    </row>
    <row r="128" spans="2:15">
      <c r="B128" s="180"/>
      <c r="C128" s="180"/>
      <c r="D128" s="79"/>
      <c r="E128" s="79"/>
      <c r="F128" s="79"/>
      <c r="G128" s="180"/>
      <c r="H128" s="180"/>
      <c r="I128" s="180"/>
      <c r="J128" s="81"/>
      <c r="K128" s="70"/>
      <c r="L128" s="70"/>
      <c r="M128" s="70"/>
      <c r="N128" s="70"/>
      <c r="O128" s="77"/>
    </row>
    <row r="129" spans="2:15">
      <c r="B129" s="180"/>
      <c r="C129" s="180"/>
      <c r="D129" s="79"/>
      <c r="E129" s="79"/>
      <c r="F129" s="79"/>
      <c r="G129" s="180"/>
      <c r="H129" s="180"/>
      <c r="I129" s="180"/>
      <c r="J129" s="81"/>
      <c r="K129" s="70"/>
      <c r="L129" s="70"/>
      <c r="M129" s="70"/>
      <c r="N129" s="70"/>
      <c r="O129" s="77"/>
    </row>
    <row r="130" spans="2:15">
      <c r="B130" s="180"/>
      <c r="C130" s="180"/>
      <c r="D130" s="79"/>
      <c r="E130" s="79"/>
      <c r="F130" s="79"/>
      <c r="G130" s="180"/>
      <c r="H130" s="180"/>
      <c r="I130" s="180"/>
      <c r="J130" s="81"/>
      <c r="K130" s="70"/>
      <c r="L130" s="70"/>
      <c r="M130" s="70"/>
      <c r="N130" s="70"/>
      <c r="O130" s="77"/>
    </row>
    <row r="131" spans="2:15">
      <c r="B131" s="180"/>
      <c r="C131" s="180"/>
      <c r="D131" s="79"/>
      <c r="E131" s="79"/>
      <c r="F131" s="79"/>
      <c r="G131" s="180"/>
      <c r="H131" s="180"/>
      <c r="I131" s="180"/>
      <c r="J131" s="81"/>
      <c r="K131" s="70"/>
      <c r="L131" s="70"/>
      <c r="M131" s="70"/>
      <c r="N131" s="70"/>
      <c r="O131" s="77"/>
    </row>
    <row r="132" spans="2:15">
      <c r="B132" s="180"/>
      <c r="C132" s="180"/>
      <c r="D132" s="79"/>
      <c r="E132" s="79"/>
      <c r="F132" s="79"/>
      <c r="G132" s="180"/>
      <c r="H132" s="180"/>
      <c r="I132" s="180"/>
      <c r="J132" s="81"/>
      <c r="K132" s="70"/>
      <c r="L132" s="70"/>
      <c r="M132" s="70"/>
      <c r="N132" s="70"/>
      <c r="O132" s="77"/>
    </row>
    <row r="133" spans="2:15">
      <c r="B133" s="180"/>
      <c r="C133" s="180"/>
      <c r="D133" s="79"/>
      <c r="E133" s="79"/>
      <c r="F133" s="79"/>
      <c r="G133" s="180"/>
      <c r="H133" s="180"/>
      <c r="I133" s="180"/>
      <c r="J133" s="81"/>
      <c r="K133" s="70"/>
      <c r="L133" s="70"/>
      <c r="M133" s="70"/>
      <c r="N133" s="70"/>
      <c r="O133" s="77"/>
    </row>
    <row r="134" spans="2:15">
      <c r="B134" s="180"/>
      <c r="C134" s="180"/>
      <c r="D134" s="79"/>
      <c r="E134" s="79"/>
      <c r="F134" s="79"/>
      <c r="G134" s="180"/>
      <c r="H134" s="180"/>
      <c r="I134" s="180"/>
      <c r="J134" s="81"/>
      <c r="K134" s="70"/>
      <c r="L134" s="70"/>
      <c r="M134" s="70"/>
      <c r="N134" s="70"/>
      <c r="O134" s="77"/>
    </row>
    <row r="135" spans="2:15">
      <c r="B135" s="180"/>
      <c r="C135" s="180"/>
      <c r="D135" s="79"/>
      <c r="E135" s="79"/>
      <c r="F135" s="79"/>
      <c r="G135" s="180"/>
      <c r="H135" s="180"/>
      <c r="I135" s="180"/>
      <c r="J135" s="81"/>
      <c r="K135" s="70"/>
      <c r="L135" s="70"/>
      <c r="M135" s="70"/>
      <c r="N135" s="70"/>
      <c r="O135" s="77"/>
    </row>
    <row r="136" spans="2:15">
      <c r="B136" s="180"/>
      <c r="C136" s="180"/>
      <c r="D136" s="79"/>
      <c r="E136" s="79"/>
      <c r="F136" s="79"/>
      <c r="G136" s="180"/>
      <c r="H136" s="180"/>
      <c r="I136" s="180"/>
      <c r="J136" s="81"/>
      <c r="K136" s="70"/>
      <c r="L136" s="70"/>
      <c r="M136" s="70"/>
      <c r="N136" s="70"/>
      <c r="O136" s="77"/>
    </row>
    <row r="137" spans="2:15">
      <c r="B137" s="180"/>
      <c r="C137" s="180"/>
      <c r="D137" s="79"/>
      <c r="E137" s="79"/>
      <c r="F137" s="79"/>
      <c r="G137" s="180"/>
      <c r="H137" s="180"/>
      <c r="I137" s="180"/>
      <c r="J137" s="81"/>
      <c r="K137" s="70"/>
      <c r="L137" s="70"/>
      <c r="M137" s="70"/>
      <c r="N137" s="70"/>
      <c r="O137" s="77"/>
    </row>
    <row r="138" spans="2:15">
      <c r="B138" s="180"/>
      <c r="C138" s="180"/>
      <c r="D138" s="79"/>
      <c r="E138" s="79"/>
      <c r="F138" s="79"/>
      <c r="G138" s="180"/>
      <c r="H138" s="180"/>
      <c r="I138" s="180"/>
      <c r="J138" s="81"/>
      <c r="K138" s="70"/>
      <c r="L138" s="70"/>
      <c r="M138" s="70"/>
      <c r="N138" s="70"/>
      <c r="O138" s="77"/>
    </row>
    <row r="139" spans="2:15">
      <c r="B139" s="180"/>
      <c r="C139" s="180"/>
      <c r="D139" s="79"/>
      <c r="E139" s="79"/>
      <c r="F139" s="79"/>
      <c r="G139" s="180"/>
      <c r="H139" s="180"/>
      <c r="I139" s="180"/>
      <c r="J139" s="81"/>
      <c r="K139" s="70"/>
      <c r="L139" s="70"/>
      <c r="M139" s="70"/>
      <c r="N139" s="70"/>
      <c r="O139" s="77"/>
    </row>
    <row r="140" spans="2:15">
      <c r="B140" s="829" t="s">
        <v>1</v>
      </c>
      <c r="C140" s="829"/>
      <c r="D140" s="829"/>
      <c r="E140" s="829"/>
      <c r="F140" s="829"/>
      <c r="G140" s="829"/>
      <c r="H140" s="829"/>
      <c r="I140" s="829"/>
      <c r="J140" s="829"/>
      <c r="K140" s="829"/>
      <c r="L140" s="829"/>
      <c r="M140" s="829"/>
      <c r="N140" s="829"/>
      <c r="O140" s="77"/>
    </row>
    <row r="141" spans="2:15">
      <c r="B141" s="829" t="s">
        <v>2</v>
      </c>
      <c r="C141" s="829"/>
      <c r="D141" s="829"/>
      <c r="E141" s="829"/>
      <c r="F141" s="829"/>
      <c r="G141" s="829"/>
      <c r="H141" s="829"/>
      <c r="I141" s="829"/>
      <c r="J141" s="829"/>
      <c r="K141" s="829"/>
      <c r="L141" s="829"/>
      <c r="M141" s="829"/>
      <c r="N141" s="829"/>
      <c r="O141" s="77"/>
    </row>
    <row r="142" spans="2:15">
      <c r="B142" s="829" t="s">
        <v>401</v>
      </c>
      <c r="C142" s="829"/>
      <c r="D142" s="829"/>
      <c r="E142" s="829"/>
      <c r="F142" s="829"/>
      <c r="G142" s="829"/>
      <c r="H142" s="829"/>
      <c r="I142" s="829"/>
      <c r="J142" s="829"/>
      <c r="K142" s="829"/>
      <c r="L142" s="829"/>
      <c r="M142" s="829"/>
      <c r="N142" s="829"/>
      <c r="O142" s="77"/>
    </row>
    <row r="143" spans="2:15">
      <c r="B143" s="3" t="s">
        <v>989</v>
      </c>
      <c r="C143" s="3"/>
      <c r="D143" s="3"/>
      <c r="E143" s="3"/>
      <c r="F143" s="82"/>
      <c r="G143" s="82"/>
      <c r="H143" s="82"/>
      <c r="I143" s="83"/>
      <c r="J143" s="70"/>
      <c r="K143" s="70"/>
      <c r="L143" s="70"/>
      <c r="M143" s="70"/>
      <c r="N143" s="84"/>
      <c r="O143" s="77"/>
    </row>
    <row r="144" spans="2:15">
      <c r="B144" s="85" t="s">
        <v>402</v>
      </c>
      <c r="C144" s="86"/>
      <c r="D144" s="87"/>
      <c r="E144" s="88"/>
      <c r="F144" s="89"/>
      <c r="G144" s="89"/>
      <c r="H144" s="89"/>
      <c r="I144" s="90"/>
      <c r="J144" s="90"/>
      <c r="K144" s="90"/>
      <c r="L144" s="90"/>
      <c r="M144" s="90"/>
      <c r="N144" s="90"/>
      <c r="O144" s="6"/>
    </row>
    <row r="145" spans="1:15">
      <c r="B145" s="3" t="s">
        <v>6</v>
      </c>
      <c r="C145" s="3" t="s">
        <v>7</v>
      </c>
      <c r="D145" s="3" t="s">
        <v>8</v>
      </c>
      <c r="E145" s="3" t="s">
        <v>9</v>
      </c>
      <c r="F145" s="3" t="s">
        <v>10</v>
      </c>
      <c r="G145" s="3" t="s">
        <v>11</v>
      </c>
      <c r="H145" s="3" t="s">
        <v>12</v>
      </c>
      <c r="I145" s="3" t="s">
        <v>13</v>
      </c>
      <c r="J145" s="91" t="s">
        <v>14</v>
      </c>
      <c r="K145" s="91" t="s">
        <v>15</v>
      </c>
      <c r="L145" s="91" t="s">
        <v>16</v>
      </c>
      <c r="M145" s="5" t="s">
        <v>941</v>
      </c>
      <c r="N145" s="92" t="s">
        <v>17</v>
      </c>
      <c r="O145" s="8" t="s">
        <v>18</v>
      </c>
    </row>
    <row r="146" spans="1:15">
      <c r="A146">
        <v>1</v>
      </c>
      <c r="B146" s="63" t="s">
        <v>403</v>
      </c>
      <c r="C146" s="63" t="s">
        <v>404</v>
      </c>
      <c r="D146" s="61" t="s">
        <v>405</v>
      </c>
      <c r="E146" s="62">
        <v>200011120165796</v>
      </c>
      <c r="F146" s="63" t="s">
        <v>406</v>
      </c>
      <c r="G146" s="115" t="s">
        <v>484</v>
      </c>
      <c r="H146" s="63" t="s">
        <v>407</v>
      </c>
      <c r="I146" s="93">
        <v>11786</v>
      </c>
      <c r="J146" s="94">
        <f>I146*2.87%</f>
        <v>338.25819999999999</v>
      </c>
      <c r="K146" s="94">
        <f>I146*3.04%</f>
        <v>358.2944</v>
      </c>
      <c r="L146" s="95"/>
      <c r="M146" s="94">
        <v>0</v>
      </c>
      <c r="N146" s="94">
        <f>I146-J146-K146-M146</f>
        <v>11089.447399999999</v>
      </c>
      <c r="O146" s="96">
        <v>38971</v>
      </c>
    </row>
    <row r="147" spans="1:15">
      <c r="A147">
        <f>A146+1</f>
        <v>2</v>
      </c>
      <c r="B147" s="63" t="s">
        <v>408</v>
      </c>
      <c r="C147" s="63" t="s">
        <v>409</v>
      </c>
      <c r="D147" s="62" t="s">
        <v>410</v>
      </c>
      <c r="E147" s="62">
        <v>200011120165880</v>
      </c>
      <c r="F147" s="63" t="s">
        <v>27</v>
      </c>
      <c r="G147" s="115" t="s">
        <v>484</v>
      </c>
      <c r="H147" s="63" t="s">
        <v>411</v>
      </c>
      <c r="I147" s="97">
        <v>5000</v>
      </c>
      <c r="J147" s="97">
        <v>143.5</v>
      </c>
      <c r="K147" s="97">
        <v>152</v>
      </c>
      <c r="L147" s="98"/>
      <c r="M147" s="97"/>
      <c r="N147" s="97">
        <v>4704.5</v>
      </c>
      <c r="O147" s="96">
        <v>39084</v>
      </c>
    </row>
    <row r="148" spans="1:15">
      <c r="A148">
        <f t="shared" ref="A148:A176" si="8">A147+1</f>
        <v>3</v>
      </c>
      <c r="B148" s="63" t="s">
        <v>412</v>
      </c>
      <c r="C148" s="63" t="s">
        <v>413</v>
      </c>
      <c r="D148" s="62" t="s">
        <v>414</v>
      </c>
      <c r="E148" s="62">
        <v>200011120165864</v>
      </c>
      <c r="F148" s="63" t="s">
        <v>415</v>
      </c>
      <c r="G148" s="115" t="s">
        <v>484</v>
      </c>
      <c r="H148" s="63" t="s">
        <v>411</v>
      </c>
      <c r="I148" s="97">
        <v>5000</v>
      </c>
      <c r="J148" s="97">
        <v>143.5</v>
      </c>
      <c r="K148" s="97">
        <v>152</v>
      </c>
      <c r="L148" s="98"/>
      <c r="M148" s="97"/>
      <c r="N148" s="97">
        <v>4704.5</v>
      </c>
      <c r="O148" s="96">
        <v>39174</v>
      </c>
    </row>
    <row r="149" spans="1:15">
      <c r="A149">
        <f t="shared" si="8"/>
        <v>4</v>
      </c>
      <c r="B149" s="63" t="s">
        <v>221</v>
      </c>
      <c r="C149" s="63" t="s">
        <v>416</v>
      </c>
      <c r="D149" s="62" t="s">
        <v>417</v>
      </c>
      <c r="E149" s="62">
        <v>200011120166148</v>
      </c>
      <c r="F149" s="63" t="s">
        <v>150</v>
      </c>
      <c r="G149" s="115" t="s">
        <v>484</v>
      </c>
      <c r="H149" s="99" t="s">
        <v>418</v>
      </c>
      <c r="I149" s="97">
        <v>7000</v>
      </c>
      <c r="J149" s="97">
        <v>143.5</v>
      </c>
      <c r="K149" s="97">
        <v>152</v>
      </c>
      <c r="L149" s="98"/>
      <c r="M149" s="97"/>
      <c r="N149" s="97">
        <v>6704.5</v>
      </c>
      <c r="O149" s="96">
        <v>39114</v>
      </c>
    </row>
    <row r="150" spans="1:15">
      <c r="A150">
        <f t="shared" si="8"/>
        <v>5</v>
      </c>
      <c r="B150" s="63" t="s">
        <v>419</v>
      </c>
      <c r="C150" s="63" t="s">
        <v>420</v>
      </c>
      <c r="D150" s="62" t="s">
        <v>421</v>
      </c>
      <c r="E150" s="62">
        <v>200011120165848</v>
      </c>
      <c r="F150" s="63" t="s">
        <v>422</v>
      </c>
      <c r="G150" s="115" t="s">
        <v>484</v>
      </c>
      <c r="H150" s="63" t="s">
        <v>423</v>
      </c>
      <c r="I150" s="93">
        <v>11786</v>
      </c>
      <c r="J150" s="94">
        <f>I150*2.87%</f>
        <v>338.25819999999999</v>
      </c>
      <c r="K150" s="94">
        <f>I150*3.04%</f>
        <v>358.2944</v>
      </c>
      <c r="L150" s="95"/>
      <c r="M150" s="94">
        <v>0</v>
      </c>
      <c r="N150" s="94">
        <f>I150-J150-K150-M150</f>
        <v>11089.447399999999</v>
      </c>
      <c r="O150" s="96">
        <v>39295</v>
      </c>
    </row>
    <row r="151" spans="1:15">
      <c r="A151">
        <f t="shared" si="8"/>
        <v>6</v>
      </c>
      <c r="B151" s="63" t="s">
        <v>424</v>
      </c>
      <c r="C151" s="63" t="s">
        <v>425</v>
      </c>
      <c r="D151" s="61" t="s">
        <v>426</v>
      </c>
      <c r="E151" s="62">
        <v>200011120165738</v>
      </c>
      <c r="F151" s="63" t="s">
        <v>27</v>
      </c>
      <c r="G151" s="115" t="s">
        <v>484</v>
      </c>
      <c r="H151" s="63" t="s">
        <v>427</v>
      </c>
      <c r="I151" s="97">
        <v>5000</v>
      </c>
      <c r="J151" s="97">
        <v>143.5</v>
      </c>
      <c r="K151" s="97">
        <v>152</v>
      </c>
      <c r="L151" s="98"/>
      <c r="M151" s="97"/>
      <c r="N151" s="97">
        <v>4704.5</v>
      </c>
      <c r="O151" s="96">
        <v>39302</v>
      </c>
    </row>
    <row r="152" spans="1:15">
      <c r="A152">
        <f t="shared" si="8"/>
        <v>7</v>
      </c>
      <c r="B152" s="63" t="s">
        <v>428</v>
      </c>
      <c r="C152" s="63" t="s">
        <v>429</v>
      </c>
      <c r="D152" s="61" t="s">
        <v>430</v>
      </c>
      <c r="E152" s="62">
        <v>200011120143844</v>
      </c>
      <c r="F152" s="63" t="s">
        <v>376</v>
      </c>
      <c r="G152" s="115" t="s">
        <v>484</v>
      </c>
      <c r="H152" s="100" t="s">
        <v>431</v>
      </c>
      <c r="I152" s="97">
        <v>8000</v>
      </c>
      <c r="J152" s="97">
        <v>229.6</v>
      </c>
      <c r="K152" s="97">
        <v>243.2</v>
      </c>
      <c r="L152" s="98"/>
      <c r="M152" s="97"/>
      <c r="N152" s="97">
        <v>7527.2</v>
      </c>
      <c r="O152" s="96">
        <v>40210</v>
      </c>
    </row>
    <row r="153" spans="1:15">
      <c r="A153">
        <f t="shared" si="8"/>
        <v>8</v>
      </c>
      <c r="B153" s="63" t="s">
        <v>342</v>
      </c>
      <c r="C153" s="63" t="s">
        <v>432</v>
      </c>
      <c r="D153" s="61" t="s">
        <v>433</v>
      </c>
      <c r="E153" s="62">
        <v>200011101333637</v>
      </c>
      <c r="F153" s="63" t="s">
        <v>27</v>
      </c>
      <c r="G153" s="115" t="s">
        <v>484</v>
      </c>
      <c r="H153" s="63" t="s">
        <v>434</v>
      </c>
      <c r="I153" s="97">
        <v>5000</v>
      </c>
      <c r="J153" s="97">
        <v>143.5</v>
      </c>
      <c r="K153" s="97">
        <v>152</v>
      </c>
      <c r="L153" s="98"/>
      <c r="M153" s="97"/>
      <c r="N153" s="97">
        <v>4704.5</v>
      </c>
      <c r="O153" s="96">
        <v>40330</v>
      </c>
    </row>
    <row r="154" spans="1:15">
      <c r="A154">
        <f t="shared" si="8"/>
        <v>9</v>
      </c>
      <c r="B154" s="63" t="s">
        <v>435</v>
      </c>
      <c r="C154" s="63" t="s">
        <v>436</v>
      </c>
      <c r="D154" s="61" t="s">
        <v>437</v>
      </c>
      <c r="E154" s="62">
        <v>200011101393509</v>
      </c>
      <c r="F154" s="63" t="s">
        <v>37</v>
      </c>
      <c r="G154" s="115" t="s">
        <v>484</v>
      </c>
      <c r="H154" s="63" t="s">
        <v>438</v>
      </c>
      <c r="I154" s="105">
        <v>5000</v>
      </c>
      <c r="J154" s="106">
        <f>I154*2.87%</f>
        <v>143.5</v>
      </c>
      <c r="K154" s="106">
        <f>I154*3.04%</f>
        <v>152</v>
      </c>
      <c r="L154" s="107"/>
      <c r="M154" s="106"/>
      <c r="N154" s="106">
        <f>I154-J154-K154</f>
        <v>4704.5</v>
      </c>
      <c r="O154" s="96">
        <v>40603</v>
      </c>
    </row>
    <row r="155" spans="1:15">
      <c r="A155">
        <f t="shared" si="8"/>
        <v>10</v>
      </c>
      <c r="B155" s="63" t="s">
        <v>439</v>
      </c>
      <c r="C155" s="63" t="s">
        <v>103</v>
      </c>
      <c r="D155" s="61" t="s">
        <v>440</v>
      </c>
      <c r="E155" s="62">
        <v>200011101479559</v>
      </c>
      <c r="F155" s="63" t="s">
        <v>27</v>
      </c>
      <c r="G155" s="115" t="s">
        <v>484</v>
      </c>
      <c r="H155" s="63" t="s">
        <v>441</v>
      </c>
      <c r="I155" s="97">
        <v>5000</v>
      </c>
      <c r="J155" s="97">
        <v>143.5</v>
      </c>
      <c r="K155" s="97">
        <v>152</v>
      </c>
      <c r="L155" s="98"/>
      <c r="M155" s="97"/>
      <c r="N155" s="97">
        <v>4704.5</v>
      </c>
      <c r="O155" s="96">
        <v>41061</v>
      </c>
    </row>
    <row r="156" spans="1:15">
      <c r="A156">
        <f t="shared" si="8"/>
        <v>11</v>
      </c>
      <c r="B156" s="63" t="s">
        <v>442</v>
      </c>
      <c r="C156" s="63" t="s">
        <v>443</v>
      </c>
      <c r="D156" s="61" t="s">
        <v>444</v>
      </c>
      <c r="E156" s="62">
        <v>200011101479546</v>
      </c>
      <c r="F156" s="63" t="s">
        <v>27</v>
      </c>
      <c r="G156" s="115" t="s">
        <v>484</v>
      </c>
      <c r="H156" s="63" t="s">
        <v>445</v>
      </c>
      <c r="I156" s="97">
        <v>5000</v>
      </c>
      <c r="J156" s="97">
        <v>143.5</v>
      </c>
      <c r="K156" s="97">
        <v>152</v>
      </c>
      <c r="L156" s="98"/>
      <c r="M156" s="97"/>
      <c r="N156" s="97">
        <v>4704.5</v>
      </c>
      <c r="O156" s="96">
        <v>41214</v>
      </c>
    </row>
    <row r="157" spans="1:15">
      <c r="A157">
        <f t="shared" si="8"/>
        <v>12</v>
      </c>
      <c r="B157" s="63" t="s">
        <v>447</v>
      </c>
      <c r="C157" s="63" t="s">
        <v>448</v>
      </c>
      <c r="D157" s="61" t="s">
        <v>449</v>
      </c>
      <c r="E157" s="62">
        <v>200011120292627</v>
      </c>
      <c r="F157" s="63" t="s">
        <v>27</v>
      </c>
      <c r="G157" s="115" t="s">
        <v>484</v>
      </c>
      <c r="H157" s="63" t="s">
        <v>450</v>
      </c>
      <c r="I157" s="97">
        <v>5000</v>
      </c>
      <c r="J157" s="97">
        <v>143.5</v>
      </c>
      <c r="K157" s="97">
        <v>152</v>
      </c>
      <c r="L157" s="98"/>
      <c r="M157" s="97"/>
      <c r="N157" s="97">
        <v>4704.5</v>
      </c>
      <c r="O157" s="96">
        <v>41821</v>
      </c>
    </row>
    <row r="158" spans="1:15">
      <c r="A158">
        <f t="shared" si="8"/>
        <v>13</v>
      </c>
      <c r="B158" s="63" t="s">
        <v>451</v>
      </c>
      <c r="C158" s="63" t="s">
        <v>452</v>
      </c>
      <c r="D158" s="61" t="s">
        <v>453</v>
      </c>
      <c r="E158" s="62">
        <v>200011120292588</v>
      </c>
      <c r="F158" s="63" t="s">
        <v>150</v>
      </c>
      <c r="G158" s="115" t="s">
        <v>484</v>
      </c>
      <c r="H158" s="63" t="s">
        <v>454</v>
      </c>
      <c r="I158" s="97">
        <v>5000</v>
      </c>
      <c r="J158" s="97">
        <v>143.5</v>
      </c>
      <c r="K158" s="97">
        <v>152</v>
      </c>
      <c r="L158" s="98"/>
      <c r="M158" s="97"/>
      <c r="N158" s="97">
        <v>4704.5</v>
      </c>
      <c r="O158" s="96">
        <v>41913</v>
      </c>
    </row>
    <row r="159" spans="1:15">
      <c r="A159">
        <f t="shared" si="8"/>
        <v>14</v>
      </c>
      <c r="B159" s="63" t="s">
        <v>455</v>
      </c>
      <c r="C159" s="63" t="s">
        <v>456</v>
      </c>
      <c r="D159" s="61" t="s">
        <v>457</v>
      </c>
      <c r="E159" s="62">
        <v>200011120292601</v>
      </c>
      <c r="F159" s="63" t="s">
        <v>458</v>
      </c>
      <c r="G159" s="115" t="s">
        <v>484</v>
      </c>
      <c r="H159" s="63" t="s">
        <v>454</v>
      </c>
      <c r="I159" s="97">
        <v>20000</v>
      </c>
      <c r="J159" s="97">
        <v>574</v>
      </c>
      <c r="K159" s="97">
        <v>608</v>
      </c>
      <c r="L159" s="98"/>
      <c r="M159" s="97"/>
      <c r="N159" s="97">
        <v>18818</v>
      </c>
      <c r="O159" s="96">
        <v>41913</v>
      </c>
    </row>
    <row r="160" spans="1:15">
      <c r="A160">
        <f t="shared" si="8"/>
        <v>15</v>
      </c>
      <c r="B160" s="63" t="s">
        <v>459</v>
      </c>
      <c r="C160" s="63" t="s">
        <v>460</v>
      </c>
      <c r="D160" s="61" t="s">
        <v>461</v>
      </c>
      <c r="E160" s="62">
        <v>200011120292591</v>
      </c>
      <c r="F160" s="63" t="s">
        <v>188</v>
      </c>
      <c r="G160" s="115" t="s">
        <v>484</v>
      </c>
      <c r="H160" s="63" t="s">
        <v>454</v>
      </c>
      <c r="I160" s="97">
        <v>7000</v>
      </c>
      <c r="J160" s="97">
        <v>200.9</v>
      </c>
      <c r="K160" s="97">
        <v>212.8</v>
      </c>
      <c r="L160" s="98"/>
      <c r="M160" s="97"/>
      <c r="N160" s="97">
        <v>6586.3</v>
      </c>
      <c r="O160" s="96">
        <v>41913</v>
      </c>
    </row>
    <row r="161" spans="1:15">
      <c r="A161">
        <f t="shared" si="8"/>
        <v>16</v>
      </c>
      <c r="B161" s="63" t="s">
        <v>462</v>
      </c>
      <c r="C161" s="63" t="s">
        <v>463</v>
      </c>
      <c r="D161" s="61" t="s">
        <v>464</v>
      </c>
      <c r="E161" s="62">
        <v>200011101717211</v>
      </c>
      <c r="F161" s="63" t="s">
        <v>37</v>
      </c>
      <c r="G161" s="115" t="s">
        <v>484</v>
      </c>
      <c r="H161" s="63" t="s">
        <v>465</v>
      </c>
      <c r="I161" s="97">
        <v>5000</v>
      </c>
      <c r="J161" s="97">
        <v>143.5</v>
      </c>
      <c r="K161" s="97">
        <v>152</v>
      </c>
      <c r="L161" s="98"/>
      <c r="M161" s="97"/>
      <c r="N161" s="97">
        <v>4704.5</v>
      </c>
      <c r="O161" s="96">
        <v>42217</v>
      </c>
    </row>
    <row r="162" spans="1:15">
      <c r="A162">
        <f t="shared" si="8"/>
        <v>17</v>
      </c>
      <c r="B162" s="99" t="s">
        <v>466</v>
      </c>
      <c r="C162" s="108" t="s">
        <v>467</v>
      </c>
      <c r="D162" s="109" t="s">
        <v>468</v>
      </c>
      <c r="E162" s="109" t="s">
        <v>469</v>
      </c>
      <c r="F162" s="110" t="s">
        <v>470</v>
      </c>
      <c r="G162" s="115" t="s">
        <v>484</v>
      </c>
      <c r="H162" s="100" t="s">
        <v>431</v>
      </c>
      <c r="I162" s="93">
        <v>6900</v>
      </c>
      <c r="J162" s="94">
        <f t="shared" ref="J162:J176" si="9">I162*2.87%</f>
        <v>198.03</v>
      </c>
      <c r="K162" s="94">
        <f t="shared" ref="K162:K176" si="10">I162*3.04%</f>
        <v>209.76</v>
      </c>
      <c r="L162" s="95"/>
      <c r="M162" s="94">
        <v>0</v>
      </c>
      <c r="N162" s="94">
        <f>I162-J162-K162-M162</f>
        <v>6492.21</v>
      </c>
      <c r="O162" s="109">
        <v>43009</v>
      </c>
    </row>
    <row r="163" spans="1:15">
      <c r="A163">
        <f t="shared" si="8"/>
        <v>18</v>
      </c>
      <c r="B163" s="108" t="s">
        <v>471</v>
      </c>
      <c r="C163" s="108" t="s">
        <v>472</v>
      </c>
      <c r="D163" s="109" t="s">
        <v>473</v>
      </c>
      <c r="E163" s="109" t="s">
        <v>474</v>
      </c>
      <c r="F163" s="110" t="s">
        <v>406</v>
      </c>
      <c r="G163" s="115" t="s">
        <v>484</v>
      </c>
      <c r="H163" s="110"/>
      <c r="I163" s="93">
        <v>9000</v>
      </c>
      <c r="J163" s="94">
        <f t="shared" si="9"/>
        <v>258.3</v>
      </c>
      <c r="K163" s="94">
        <f t="shared" si="10"/>
        <v>273.60000000000002</v>
      </c>
      <c r="L163" s="95"/>
      <c r="M163" s="94"/>
      <c r="N163" s="94">
        <f>I163-J163-K163</f>
        <v>8468.1</v>
      </c>
      <c r="O163" s="109">
        <v>43221</v>
      </c>
    </row>
    <row r="164" spans="1:15">
      <c r="A164">
        <f t="shared" si="8"/>
        <v>19</v>
      </c>
      <c r="B164" s="108" t="s">
        <v>475</v>
      </c>
      <c r="C164" s="108" t="s">
        <v>463</v>
      </c>
      <c r="D164" s="109" t="s">
        <v>476</v>
      </c>
      <c r="E164" s="109" t="s">
        <v>477</v>
      </c>
      <c r="F164" s="110" t="s">
        <v>478</v>
      </c>
      <c r="G164" s="115" t="s">
        <v>484</v>
      </c>
      <c r="H164" s="110" t="s">
        <v>479</v>
      </c>
      <c r="I164" s="93">
        <v>18400</v>
      </c>
      <c r="J164" s="94">
        <f t="shared" si="9"/>
        <v>528.08000000000004</v>
      </c>
      <c r="K164" s="94">
        <f t="shared" si="10"/>
        <v>559.36</v>
      </c>
      <c r="L164" s="95"/>
      <c r="M164" s="94"/>
      <c r="N164" s="94">
        <f>I164-J164-K164</f>
        <v>17312.559999999998</v>
      </c>
      <c r="O164" s="109">
        <v>43282</v>
      </c>
    </row>
    <row r="165" spans="1:15">
      <c r="A165">
        <f t="shared" si="8"/>
        <v>20</v>
      </c>
      <c r="B165" s="115" t="s">
        <v>480</v>
      </c>
      <c r="C165" s="115" t="s">
        <v>481</v>
      </c>
      <c r="D165" s="116" t="s">
        <v>482</v>
      </c>
      <c r="E165" s="117" t="s">
        <v>483</v>
      </c>
      <c r="F165" s="115" t="s">
        <v>37</v>
      </c>
      <c r="G165" s="115" t="s">
        <v>484</v>
      </c>
      <c r="H165" s="115" t="s">
        <v>485</v>
      </c>
      <c r="I165" s="118">
        <v>5000</v>
      </c>
      <c r="J165" s="118">
        <f t="shared" si="9"/>
        <v>143.5</v>
      </c>
      <c r="K165" s="118">
        <f t="shared" si="10"/>
        <v>152</v>
      </c>
      <c r="L165" s="118"/>
      <c r="M165" s="118"/>
      <c r="N165" s="118">
        <f>SUM(I165-J165-K165)</f>
        <v>4704.5</v>
      </c>
      <c r="O165" s="119">
        <v>43647</v>
      </c>
    </row>
    <row r="166" spans="1:15">
      <c r="A166">
        <f t="shared" si="8"/>
        <v>21</v>
      </c>
      <c r="B166" s="115" t="s">
        <v>487</v>
      </c>
      <c r="C166" s="115" t="s">
        <v>488</v>
      </c>
      <c r="D166" s="116" t="s">
        <v>489</v>
      </c>
      <c r="E166" s="117" t="s">
        <v>490</v>
      </c>
      <c r="F166" s="115" t="s">
        <v>491</v>
      </c>
      <c r="G166" s="115" t="s">
        <v>484</v>
      </c>
      <c r="H166" s="115" t="s">
        <v>492</v>
      </c>
      <c r="I166" s="118">
        <v>5000</v>
      </c>
      <c r="J166" s="118">
        <f t="shared" si="9"/>
        <v>143.5</v>
      </c>
      <c r="K166" s="118">
        <f t="shared" si="10"/>
        <v>152</v>
      </c>
      <c r="L166" s="118"/>
      <c r="M166" s="118"/>
      <c r="N166" s="118">
        <f>SUM(I166-J166-K166)</f>
        <v>4704.5</v>
      </c>
      <c r="O166" s="119">
        <v>44470</v>
      </c>
    </row>
    <row r="167" spans="1:15">
      <c r="A167">
        <f t="shared" si="8"/>
        <v>22</v>
      </c>
      <c r="B167" s="115" t="s">
        <v>825</v>
      </c>
      <c r="C167" s="115" t="s">
        <v>826</v>
      </c>
      <c r="D167" s="116" t="s">
        <v>904</v>
      </c>
      <c r="E167" s="117" t="s">
        <v>828</v>
      </c>
      <c r="F167" s="115" t="s">
        <v>827</v>
      </c>
      <c r="G167" s="115" t="s">
        <v>484</v>
      </c>
      <c r="H167" s="63" t="s">
        <v>485</v>
      </c>
      <c r="I167" s="118">
        <v>30000</v>
      </c>
      <c r="J167" s="118">
        <f t="shared" si="9"/>
        <v>861</v>
      </c>
      <c r="K167" s="118">
        <f t="shared" si="10"/>
        <v>912</v>
      </c>
      <c r="L167" s="118"/>
      <c r="M167" s="118">
        <v>1512.45</v>
      </c>
      <c r="N167" s="118">
        <f>SUM(I167-J167-K167-M167)</f>
        <v>26714.55</v>
      </c>
      <c r="O167" s="109">
        <v>44568</v>
      </c>
    </row>
    <row r="168" spans="1:15">
      <c r="A168">
        <f t="shared" si="8"/>
        <v>23</v>
      </c>
      <c r="B168" s="115" t="s">
        <v>837</v>
      </c>
      <c r="C168" s="115" t="s">
        <v>838</v>
      </c>
      <c r="D168" s="116" t="s">
        <v>839</v>
      </c>
      <c r="E168" s="117" t="s">
        <v>840</v>
      </c>
      <c r="F168" s="115" t="s">
        <v>729</v>
      </c>
      <c r="G168" s="115" t="s">
        <v>484</v>
      </c>
      <c r="H168" s="63" t="s">
        <v>485</v>
      </c>
      <c r="I168" s="118">
        <v>7000</v>
      </c>
      <c r="J168" s="118">
        <f t="shared" si="9"/>
        <v>200.9</v>
      </c>
      <c r="K168" s="118">
        <f t="shared" si="10"/>
        <v>212.8</v>
      </c>
      <c r="L168" s="118"/>
      <c r="M168" s="118"/>
      <c r="N168" s="118">
        <f>SUM(I168-J168-K168)</f>
        <v>6586.3</v>
      </c>
      <c r="O168" s="109">
        <v>44652</v>
      </c>
    </row>
    <row r="169" spans="1:15">
      <c r="A169">
        <f t="shared" si="8"/>
        <v>24</v>
      </c>
      <c r="B169" s="115" t="s">
        <v>872</v>
      </c>
      <c r="C169" s="115" t="s">
        <v>873</v>
      </c>
      <c r="D169" s="116" t="s">
        <v>891</v>
      </c>
      <c r="E169" s="117" t="s">
        <v>900</v>
      </c>
      <c r="F169" s="115" t="s">
        <v>63</v>
      </c>
      <c r="G169" s="115" t="s">
        <v>484</v>
      </c>
      <c r="H169" s="63" t="s">
        <v>878</v>
      </c>
      <c r="I169" s="118">
        <v>5000</v>
      </c>
      <c r="J169" s="118">
        <f t="shared" si="9"/>
        <v>143.5</v>
      </c>
      <c r="K169" s="118">
        <f t="shared" si="10"/>
        <v>152</v>
      </c>
      <c r="L169" s="118"/>
      <c r="M169" s="118"/>
      <c r="N169" s="118">
        <f t="shared" ref="N169:N176" si="11">SUM(I169-J169-K169)</f>
        <v>4704.5</v>
      </c>
      <c r="O169" s="109">
        <v>44835</v>
      </c>
    </row>
    <row r="170" spans="1:15">
      <c r="A170">
        <f t="shared" si="8"/>
        <v>25</v>
      </c>
      <c r="B170" s="115" t="s">
        <v>874</v>
      </c>
      <c r="C170" s="115" t="s">
        <v>875</v>
      </c>
      <c r="D170" s="116" t="s">
        <v>876</v>
      </c>
      <c r="E170" s="117" t="s">
        <v>897</v>
      </c>
      <c r="F170" s="115" t="s">
        <v>150</v>
      </c>
      <c r="G170" s="115" t="s">
        <v>484</v>
      </c>
      <c r="H170" s="63" t="s">
        <v>877</v>
      </c>
      <c r="I170" s="118">
        <v>5000</v>
      </c>
      <c r="J170" s="118">
        <f t="shared" si="9"/>
        <v>143.5</v>
      </c>
      <c r="K170" s="118">
        <f t="shared" si="10"/>
        <v>152</v>
      </c>
      <c r="L170" s="118"/>
      <c r="M170" s="118"/>
      <c r="N170" s="118">
        <f t="shared" si="11"/>
        <v>4704.5</v>
      </c>
      <c r="O170" s="109">
        <v>44835</v>
      </c>
    </row>
    <row r="171" spans="1:15">
      <c r="A171">
        <f t="shared" si="8"/>
        <v>26</v>
      </c>
      <c r="B171" s="115" t="s">
        <v>879</v>
      </c>
      <c r="C171" s="115" t="s">
        <v>880</v>
      </c>
      <c r="D171" s="116" t="s">
        <v>881</v>
      </c>
      <c r="E171" s="117" t="s">
        <v>898</v>
      </c>
      <c r="F171" s="115" t="s">
        <v>150</v>
      </c>
      <c r="G171" s="115" t="s">
        <v>484</v>
      </c>
      <c r="H171" s="63" t="s">
        <v>882</v>
      </c>
      <c r="I171" s="118">
        <v>5000</v>
      </c>
      <c r="J171" s="118">
        <f t="shared" si="9"/>
        <v>143.5</v>
      </c>
      <c r="K171" s="118">
        <f t="shared" si="10"/>
        <v>152</v>
      </c>
      <c r="L171" s="118"/>
      <c r="M171" s="118"/>
      <c r="N171" s="118">
        <f t="shared" si="11"/>
        <v>4704.5</v>
      </c>
      <c r="O171" s="109">
        <v>44835</v>
      </c>
    </row>
    <row r="172" spans="1:15">
      <c r="A172">
        <f t="shared" si="8"/>
        <v>27</v>
      </c>
      <c r="B172" s="115" t="s">
        <v>883</v>
      </c>
      <c r="C172" s="115" t="s">
        <v>884</v>
      </c>
      <c r="D172" s="116" t="s">
        <v>885</v>
      </c>
      <c r="E172" s="117" t="s">
        <v>899</v>
      </c>
      <c r="F172" s="115" t="s">
        <v>150</v>
      </c>
      <c r="G172" s="115" t="s">
        <v>484</v>
      </c>
      <c r="H172" s="63" t="s">
        <v>886</v>
      </c>
      <c r="I172" s="118">
        <v>5000</v>
      </c>
      <c r="J172" s="118">
        <f t="shared" si="9"/>
        <v>143.5</v>
      </c>
      <c r="K172" s="118">
        <f t="shared" si="10"/>
        <v>152</v>
      </c>
      <c r="L172" s="118"/>
      <c r="M172" s="118"/>
      <c r="N172" s="118">
        <f t="shared" si="11"/>
        <v>4704.5</v>
      </c>
      <c r="O172" s="109">
        <v>44835</v>
      </c>
    </row>
    <row r="173" spans="1:15">
      <c r="A173">
        <f t="shared" si="8"/>
        <v>28</v>
      </c>
      <c r="B173" s="115" t="s">
        <v>887</v>
      </c>
      <c r="C173" s="115" t="s">
        <v>888</v>
      </c>
      <c r="D173" s="116" t="s">
        <v>889</v>
      </c>
      <c r="E173" s="117" t="s">
        <v>896</v>
      </c>
      <c r="F173" s="115" t="s">
        <v>150</v>
      </c>
      <c r="G173" s="115" t="s">
        <v>484</v>
      </c>
      <c r="H173" s="63" t="s">
        <v>890</v>
      </c>
      <c r="I173" s="118">
        <v>5000</v>
      </c>
      <c r="J173" s="118">
        <f t="shared" si="9"/>
        <v>143.5</v>
      </c>
      <c r="K173" s="118">
        <f t="shared" si="10"/>
        <v>152</v>
      </c>
      <c r="L173" s="118"/>
      <c r="M173" s="118"/>
      <c r="N173" s="118">
        <f t="shared" si="11"/>
        <v>4704.5</v>
      </c>
      <c r="O173" s="109">
        <v>44835</v>
      </c>
    </row>
    <row r="174" spans="1:15">
      <c r="A174">
        <f t="shared" si="8"/>
        <v>29</v>
      </c>
      <c r="B174" s="115" t="s">
        <v>462</v>
      </c>
      <c r="C174" s="115" t="s">
        <v>910</v>
      </c>
      <c r="D174" s="116" t="s">
        <v>911</v>
      </c>
      <c r="E174" s="117" t="s">
        <v>912</v>
      </c>
      <c r="F174" s="115" t="s">
        <v>63</v>
      </c>
      <c r="G174" s="115" t="s">
        <v>484</v>
      </c>
      <c r="H174" s="63" t="s">
        <v>882</v>
      </c>
      <c r="I174" s="118">
        <v>5000</v>
      </c>
      <c r="J174" s="118">
        <f t="shared" si="9"/>
        <v>143.5</v>
      </c>
      <c r="K174" s="118">
        <f t="shared" si="10"/>
        <v>152</v>
      </c>
      <c r="L174" s="118"/>
      <c r="M174" s="118"/>
      <c r="N174" s="118">
        <f t="shared" si="11"/>
        <v>4704.5</v>
      </c>
      <c r="O174" s="109">
        <v>44866</v>
      </c>
    </row>
    <row r="175" spans="1:15">
      <c r="A175">
        <f t="shared" si="8"/>
        <v>30</v>
      </c>
      <c r="B175" s="115" t="s">
        <v>918</v>
      </c>
      <c r="C175" s="115" t="s">
        <v>919</v>
      </c>
      <c r="D175" s="116" t="s">
        <v>920</v>
      </c>
      <c r="E175" s="146">
        <v>9605408903</v>
      </c>
      <c r="F175" s="115" t="s">
        <v>63</v>
      </c>
      <c r="G175" s="115" t="s">
        <v>484</v>
      </c>
      <c r="H175" s="101" t="s">
        <v>921</v>
      </c>
      <c r="I175" s="118">
        <v>5000</v>
      </c>
      <c r="J175" s="118">
        <f t="shared" si="9"/>
        <v>143.5</v>
      </c>
      <c r="K175" s="118">
        <f t="shared" si="10"/>
        <v>152</v>
      </c>
      <c r="L175" s="118"/>
      <c r="M175" s="118"/>
      <c r="N175" s="118">
        <f t="shared" si="11"/>
        <v>4704.5</v>
      </c>
      <c r="O175" s="109">
        <v>44896</v>
      </c>
    </row>
    <row r="176" spans="1:15">
      <c r="A176">
        <f t="shared" si="8"/>
        <v>31</v>
      </c>
      <c r="B176" s="115" t="s">
        <v>210</v>
      </c>
      <c r="C176" s="115" t="s">
        <v>976</v>
      </c>
      <c r="D176" s="116" t="s">
        <v>977</v>
      </c>
      <c r="E176" s="146">
        <v>9606157607</v>
      </c>
      <c r="F176" s="115" t="s">
        <v>415</v>
      </c>
      <c r="G176" s="115" t="s">
        <v>484</v>
      </c>
      <c r="H176" s="101" t="s">
        <v>882</v>
      </c>
      <c r="I176" s="118">
        <v>5000</v>
      </c>
      <c r="J176" s="118">
        <f t="shared" si="9"/>
        <v>143.5</v>
      </c>
      <c r="K176" s="118">
        <f t="shared" si="10"/>
        <v>152</v>
      </c>
      <c r="L176" s="118"/>
      <c r="M176" s="118"/>
      <c r="N176" s="118">
        <f t="shared" si="11"/>
        <v>4704.5</v>
      </c>
      <c r="O176" s="109">
        <v>45139</v>
      </c>
    </row>
    <row r="177" spans="2:15">
      <c r="B177" s="60" t="s">
        <v>493</v>
      </c>
      <c r="C177" s="60"/>
      <c r="D177" s="120"/>
      <c r="E177" s="121"/>
      <c r="F177" s="60"/>
      <c r="G177" s="60"/>
      <c r="H177" s="60"/>
      <c r="I177" s="65">
        <f>SUM(I146:I176)</f>
        <v>236872</v>
      </c>
      <c r="J177" s="65">
        <f>SUM(J146:J176)</f>
        <v>6740.8263999999999</v>
      </c>
      <c r="K177" s="65">
        <f>SUM(K146:K176)</f>
        <v>7140.1088000000009</v>
      </c>
      <c r="L177" s="122"/>
      <c r="M177" s="65">
        <f>SUM(M146:M176)</f>
        <v>1512.45</v>
      </c>
      <c r="N177" s="65">
        <f>SUM(N146:N176)</f>
        <v>221478.61479999998</v>
      </c>
      <c r="O177" s="66"/>
    </row>
    <row r="178" spans="2:15">
      <c r="B178" s="67"/>
      <c r="C178" s="67"/>
      <c r="D178" s="68"/>
      <c r="E178" s="69"/>
      <c r="F178" s="70"/>
      <c r="G178" s="70"/>
      <c r="H178" s="70"/>
      <c r="I178" s="123"/>
      <c r="J178" s="123"/>
      <c r="K178" s="123"/>
      <c r="L178" s="123"/>
      <c r="M178" s="123"/>
      <c r="N178" s="123"/>
      <c r="O178" s="77"/>
    </row>
    <row r="179" spans="2:15">
      <c r="B179" s="67"/>
      <c r="C179" s="67"/>
      <c r="D179" s="68"/>
      <c r="E179" s="69"/>
      <c r="F179" s="70"/>
      <c r="G179" s="70"/>
      <c r="H179" s="70"/>
      <c r="I179" s="123"/>
      <c r="J179" s="123"/>
      <c r="K179" s="123"/>
      <c r="L179" s="123"/>
      <c r="M179" s="123"/>
      <c r="N179" s="123"/>
      <c r="O179" s="77"/>
    </row>
    <row r="180" spans="2:15">
      <c r="B180" s="67"/>
      <c r="C180" s="67"/>
      <c r="D180" s="68"/>
      <c r="E180" s="69"/>
      <c r="F180" s="70"/>
      <c r="G180" s="70"/>
      <c r="H180" s="70"/>
      <c r="I180" s="123"/>
      <c r="J180" s="123"/>
      <c r="K180" s="123"/>
      <c r="L180" s="123"/>
      <c r="M180" s="123"/>
      <c r="N180" s="123"/>
      <c r="O180" s="77"/>
    </row>
    <row r="181" spans="2:15">
      <c r="B181" s="74"/>
      <c r="C181" s="74"/>
      <c r="D181" s="68"/>
      <c r="E181" s="68"/>
      <c r="F181" s="82"/>
      <c r="G181" s="82"/>
      <c r="H181" s="82"/>
      <c r="I181" s="83"/>
      <c r="J181" s="70"/>
      <c r="K181" s="70"/>
      <c r="L181" s="70"/>
      <c r="M181" s="70"/>
      <c r="N181" s="84"/>
      <c r="O181" s="77"/>
    </row>
    <row r="182" spans="2:15">
      <c r="B182" s="74"/>
      <c r="C182" s="74"/>
      <c r="D182" s="68"/>
      <c r="E182" s="68"/>
      <c r="F182" s="82"/>
      <c r="G182" s="82"/>
      <c r="H182" s="82"/>
      <c r="I182" s="83"/>
      <c r="J182" s="70"/>
      <c r="K182" s="70"/>
      <c r="L182" s="70"/>
      <c r="M182" s="70"/>
      <c r="N182" s="84"/>
      <c r="O182" s="77"/>
    </row>
    <row r="183" spans="2:15" ht="15.75" thickBot="1">
      <c r="B183" s="68"/>
      <c r="C183" s="78" t="s">
        <v>398</v>
      </c>
      <c r="D183" s="75"/>
      <c r="E183" s="79"/>
      <c r="F183" s="79"/>
      <c r="G183" s="180"/>
      <c r="H183" s="80" t="s">
        <v>841</v>
      </c>
      <c r="I183" s="80"/>
      <c r="J183" s="81"/>
      <c r="K183" s="70"/>
      <c r="L183" s="70"/>
      <c r="M183" s="70"/>
      <c r="N183" s="84"/>
      <c r="O183" s="77"/>
    </row>
    <row r="184" spans="2:15">
      <c r="B184" s="831" t="s">
        <v>399</v>
      </c>
      <c r="C184" s="831"/>
      <c r="D184" s="79"/>
      <c r="E184" s="79"/>
      <c r="F184" s="79"/>
      <c r="G184" s="180"/>
      <c r="H184" s="180" t="s">
        <v>400</v>
      </c>
      <c r="I184" s="180"/>
      <c r="J184" s="81"/>
      <c r="K184" s="70"/>
      <c r="L184" s="70"/>
      <c r="M184" s="70"/>
      <c r="N184" s="84"/>
      <c r="O184" s="77"/>
    </row>
    <row r="185" spans="2:15">
      <c r="B185" s="180"/>
      <c r="C185" s="180"/>
      <c r="D185" s="79"/>
      <c r="E185" s="79"/>
      <c r="F185" s="79"/>
      <c r="G185" s="180"/>
      <c r="H185" s="180"/>
      <c r="I185" s="180"/>
      <c r="J185" s="81"/>
      <c r="K185" s="70"/>
      <c r="L185" s="70"/>
      <c r="M185" s="70"/>
      <c r="N185" s="84"/>
      <c r="O185" s="77"/>
    </row>
    <row r="186" spans="2:15">
      <c r="B186" s="180"/>
      <c r="C186" s="180"/>
      <c r="D186" s="79"/>
      <c r="E186" s="79"/>
      <c r="F186" s="79"/>
      <c r="G186" s="180"/>
      <c r="H186" s="180"/>
      <c r="I186" s="180"/>
      <c r="J186" s="81"/>
      <c r="K186" s="70"/>
      <c r="L186" s="70"/>
      <c r="M186" s="70"/>
      <c r="N186" s="84"/>
      <c r="O186" s="77"/>
    </row>
    <row r="187" spans="2:15">
      <c r="B187" s="180"/>
      <c r="C187" s="180"/>
      <c r="D187" s="79"/>
      <c r="E187" s="79"/>
      <c r="F187" s="79"/>
      <c r="G187" s="180"/>
      <c r="H187" s="180"/>
      <c r="I187" s="180"/>
      <c r="J187" s="81"/>
      <c r="K187" s="70"/>
      <c r="L187" s="70"/>
      <c r="M187" s="70"/>
      <c r="N187" s="84"/>
      <c r="O187" s="77"/>
    </row>
    <row r="188" spans="2:15">
      <c r="B188" s="180"/>
      <c r="C188" s="180"/>
      <c r="D188" s="79"/>
      <c r="E188" s="79"/>
      <c r="F188" s="79"/>
      <c r="G188" s="180"/>
      <c r="H188" s="180"/>
      <c r="I188" s="180"/>
      <c r="J188" s="81"/>
      <c r="K188" s="70"/>
      <c r="L188" s="70"/>
      <c r="M188" s="70"/>
      <c r="N188" s="84"/>
      <c r="O188" s="77"/>
    </row>
    <row r="189" spans="2:15">
      <c r="B189" s="180"/>
      <c r="C189" s="180"/>
      <c r="D189" s="79"/>
      <c r="E189" s="79"/>
      <c r="F189" s="79"/>
      <c r="G189" s="180"/>
      <c r="H189" s="180"/>
      <c r="I189" s="180"/>
      <c r="J189" s="81"/>
      <c r="K189" s="70"/>
      <c r="L189" s="70"/>
      <c r="M189" s="70"/>
      <c r="N189" s="84"/>
      <c r="O189" s="77"/>
    </row>
    <row r="190" spans="2:15">
      <c r="B190" s="181"/>
      <c r="C190" s="181"/>
      <c r="D190" s="79"/>
      <c r="E190" s="79"/>
      <c r="F190" s="79"/>
      <c r="G190" s="181"/>
      <c r="H190" s="181"/>
      <c r="I190" s="181"/>
      <c r="J190" s="81"/>
      <c r="K190" s="70"/>
      <c r="L190" s="70"/>
      <c r="M190" s="70"/>
      <c r="N190" s="84"/>
      <c r="O190" s="77"/>
    </row>
    <row r="191" spans="2:15">
      <c r="B191" s="181"/>
      <c r="C191" s="181"/>
      <c r="D191" s="79"/>
      <c r="E191" s="79"/>
      <c r="F191" s="79"/>
      <c r="G191" s="181"/>
      <c r="H191" s="181"/>
      <c r="I191" s="181"/>
      <c r="J191" s="81"/>
      <c r="K191" s="70"/>
      <c r="L191" s="70"/>
      <c r="M191" s="70"/>
      <c r="N191" s="84"/>
      <c r="O191" s="77"/>
    </row>
    <row r="192" spans="2:15">
      <c r="B192" s="181"/>
      <c r="C192" s="181"/>
      <c r="D192" s="79"/>
      <c r="E192" s="79"/>
      <c r="F192" s="79"/>
      <c r="G192" s="181"/>
      <c r="H192" s="181"/>
      <c r="I192" s="181"/>
      <c r="J192" s="81"/>
      <c r="K192" s="70"/>
      <c r="L192" s="70"/>
      <c r="M192" s="70"/>
      <c r="N192" s="84"/>
      <c r="O192" s="77"/>
    </row>
    <row r="193" spans="2:15">
      <c r="B193" s="181"/>
      <c r="C193" s="181"/>
      <c r="D193" s="79"/>
      <c r="E193" s="79"/>
      <c r="F193" s="79"/>
      <c r="G193" s="181"/>
      <c r="H193" s="181"/>
      <c r="I193" s="181"/>
      <c r="J193" s="81"/>
      <c r="K193" s="70"/>
      <c r="L193" s="70"/>
      <c r="M193" s="70"/>
      <c r="N193" s="84"/>
      <c r="O193" s="77"/>
    </row>
    <row r="194" spans="2:15">
      <c r="B194" s="181"/>
      <c r="C194" s="181"/>
      <c r="D194" s="79"/>
      <c r="E194" s="79"/>
      <c r="F194" s="79"/>
      <c r="G194" s="181"/>
      <c r="H194" s="181"/>
      <c r="I194" s="181"/>
      <c r="J194" s="81"/>
      <c r="K194" s="70"/>
      <c r="L194" s="70"/>
      <c r="M194" s="70"/>
      <c r="N194" s="84"/>
      <c r="O194" s="77"/>
    </row>
    <row r="195" spans="2:15">
      <c r="B195" s="181"/>
      <c r="C195" s="181"/>
      <c r="D195" s="79"/>
      <c r="E195" s="79"/>
      <c r="F195" s="79"/>
      <c r="G195" s="181"/>
      <c r="H195" s="181"/>
      <c r="I195" s="181"/>
      <c r="J195" s="81"/>
      <c r="K195" s="70"/>
      <c r="L195" s="70"/>
      <c r="M195" s="70"/>
      <c r="N195" s="84"/>
      <c r="O195" s="77"/>
    </row>
    <row r="196" spans="2:15">
      <c r="B196" s="180"/>
      <c r="C196" s="180"/>
      <c r="D196" s="79"/>
      <c r="E196" s="79"/>
      <c r="F196" s="79"/>
      <c r="G196" s="180"/>
      <c r="H196" s="180"/>
      <c r="I196" s="180"/>
      <c r="J196" s="81"/>
      <c r="K196" s="70"/>
      <c r="L196" s="70"/>
      <c r="M196" s="70"/>
      <c r="N196" s="84"/>
      <c r="O196" s="77"/>
    </row>
    <row r="197" spans="2:15">
      <c r="B197" s="180"/>
      <c r="C197" s="180"/>
      <c r="D197" s="79"/>
      <c r="E197" s="79"/>
      <c r="F197" s="79"/>
      <c r="G197" s="180"/>
      <c r="H197" s="180"/>
      <c r="I197" s="180"/>
      <c r="J197" s="81"/>
      <c r="K197" s="70"/>
      <c r="L197" s="70"/>
      <c r="M197" s="70"/>
      <c r="N197" s="84"/>
      <c r="O197" s="77"/>
    </row>
    <row r="198" spans="2:15">
      <c r="B198" s="180"/>
      <c r="C198" s="180"/>
      <c r="D198" s="79"/>
      <c r="E198" s="79"/>
      <c r="F198" s="79"/>
      <c r="G198" s="180"/>
      <c r="H198" s="180"/>
      <c r="I198" s="180"/>
      <c r="J198" s="81"/>
      <c r="K198" s="70"/>
      <c r="L198" s="70"/>
      <c r="M198" s="70"/>
      <c r="N198" s="84"/>
      <c r="O198" s="77"/>
    </row>
    <row r="199" spans="2:15">
      <c r="B199" s="180"/>
      <c r="C199" s="180"/>
      <c r="D199" s="79"/>
      <c r="E199" s="79"/>
      <c r="F199" s="79"/>
      <c r="G199" s="180"/>
      <c r="H199" s="180"/>
      <c r="I199" s="180"/>
      <c r="J199" s="81"/>
      <c r="K199" s="70"/>
      <c r="L199" s="70"/>
      <c r="M199" s="70"/>
      <c r="N199" s="84"/>
      <c r="O199" s="77"/>
    </row>
    <row r="200" spans="2:15">
      <c r="B200" s="180"/>
      <c r="C200" s="180"/>
      <c r="D200" s="79"/>
      <c r="E200" s="79"/>
      <c r="F200" s="79"/>
      <c r="G200" s="180"/>
      <c r="H200" s="180"/>
      <c r="I200" s="180"/>
      <c r="J200" s="81"/>
      <c r="K200" s="70"/>
      <c r="L200" s="70"/>
      <c r="M200" s="70"/>
      <c r="N200" s="84"/>
      <c r="O200" s="77"/>
    </row>
    <row r="201" spans="2:15">
      <c r="B201" s="180"/>
      <c r="C201" s="180"/>
      <c r="D201" s="79"/>
      <c r="E201" s="79"/>
      <c r="F201" s="79"/>
      <c r="G201" s="180"/>
      <c r="H201" s="180"/>
      <c r="I201" s="180"/>
      <c r="J201" s="81"/>
      <c r="K201" s="70"/>
      <c r="L201" s="70"/>
      <c r="M201" s="70"/>
      <c r="N201" s="84"/>
      <c r="O201" s="77"/>
    </row>
    <row r="202" spans="2:15">
      <c r="B202" s="180"/>
      <c r="C202" s="180"/>
      <c r="D202" s="79"/>
      <c r="E202" s="79"/>
      <c r="F202" s="79"/>
      <c r="G202" s="180"/>
      <c r="H202" s="180"/>
      <c r="I202" s="180"/>
      <c r="J202" s="81"/>
      <c r="K202" s="70"/>
      <c r="L202" s="70"/>
      <c r="M202" s="70"/>
      <c r="N202" s="84"/>
      <c r="O202" s="77"/>
    </row>
    <row r="203" spans="2:15">
      <c r="B203" s="180"/>
      <c r="C203" s="180"/>
      <c r="D203" s="79"/>
      <c r="E203" s="79"/>
      <c r="F203" s="79"/>
      <c r="G203" s="180"/>
      <c r="H203" s="180"/>
      <c r="I203" s="180"/>
      <c r="J203" s="81"/>
      <c r="K203" s="70"/>
      <c r="L203" s="70"/>
      <c r="M203" s="70"/>
      <c r="N203" s="84"/>
      <c r="O203" s="77"/>
    </row>
    <row r="204" spans="2:15">
      <c r="B204" s="180"/>
      <c r="C204" s="180"/>
      <c r="D204" s="79"/>
      <c r="E204" s="79"/>
      <c r="F204" s="79"/>
      <c r="G204" s="180"/>
      <c r="H204" s="180"/>
      <c r="I204" s="180"/>
      <c r="J204" s="81"/>
      <c r="K204" s="70"/>
      <c r="L204" s="70"/>
      <c r="M204" s="70"/>
      <c r="N204" s="84"/>
      <c r="O204" s="77"/>
    </row>
    <row r="205" spans="2:15">
      <c r="B205" s="181"/>
      <c r="C205" s="181"/>
      <c r="D205" s="79"/>
      <c r="E205" s="79"/>
      <c r="F205" s="79"/>
      <c r="G205" s="181"/>
      <c r="H205" s="181"/>
      <c r="I205" s="181"/>
      <c r="J205" s="81"/>
      <c r="K205" s="70"/>
      <c r="L205" s="70"/>
      <c r="M205" s="70"/>
      <c r="N205" s="84"/>
      <c r="O205" s="77"/>
    </row>
    <row r="206" spans="2:15">
      <c r="B206" s="181"/>
      <c r="C206" s="181"/>
      <c r="D206" s="79"/>
      <c r="E206" s="79"/>
      <c r="F206" s="79"/>
      <c r="G206" s="181"/>
      <c r="H206" s="181"/>
      <c r="I206" s="181"/>
      <c r="J206" s="81"/>
      <c r="K206" s="70"/>
      <c r="L206" s="70"/>
      <c r="M206" s="70"/>
      <c r="N206" s="84"/>
      <c r="O206" s="77"/>
    </row>
    <row r="207" spans="2:15">
      <c r="B207" s="181"/>
      <c r="C207" s="181"/>
      <c r="D207" s="79"/>
      <c r="E207" s="79"/>
      <c r="F207" s="79"/>
      <c r="G207" s="181"/>
      <c r="H207" s="181"/>
      <c r="I207" s="181"/>
      <c r="J207" s="81"/>
      <c r="K207" s="70"/>
      <c r="L207" s="70"/>
      <c r="M207" s="70"/>
      <c r="N207" s="84"/>
      <c r="O207" s="77"/>
    </row>
    <row r="208" spans="2:15">
      <c r="B208" s="181"/>
      <c r="C208" s="181"/>
      <c r="D208" s="79"/>
      <c r="E208" s="79"/>
      <c r="F208" s="79"/>
      <c r="G208" s="181"/>
      <c r="H208" s="181"/>
      <c r="I208" s="181"/>
      <c r="J208" s="81"/>
      <c r="K208" s="70"/>
      <c r="L208" s="70"/>
      <c r="M208" s="70"/>
      <c r="N208" s="84"/>
      <c r="O208" s="77"/>
    </row>
    <row r="209" spans="1:15">
      <c r="B209" s="180"/>
      <c r="C209" s="180"/>
      <c r="D209" s="79"/>
      <c r="E209" s="79"/>
      <c r="F209" s="79"/>
      <c r="G209" s="180"/>
      <c r="H209" s="180"/>
      <c r="I209" s="180"/>
      <c r="J209" s="81"/>
      <c r="K209" s="70"/>
      <c r="L209" s="70"/>
      <c r="M209" s="70"/>
      <c r="N209" s="84"/>
      <c r="O209" s="77"/>
    </row>
    <row r="210" spans="1:15">
      <c r="B210" s="829" t="s">
        <v>1</v>
      </c>
      <c r="C210" s="829"/>
      <c r="D210" s="829"/>
      <c r="E210" s="829"/>
      <c r="F210" s="829"/>
      <c r="G210" s="829"/>
      <c r="H210" s="829"/>
      <c r="I210" s="829"/>
      <c r="J210" s="829"/>
      <c r="K210" s="829"/>
      <c r="L210" s="829"/>
      <c r="M210" s="829"/>
      <c r="N210" s="829"/>
      <c r="O210" s="77"/>
    </row>
    <row r="211" spans="1:15">
      <c r="B211" s="829" t="s">
        <v>2</v>
      </c>
      <c r="C211" s="829"/>
      <c r="D211" s="829"/>
      <c r="E211" s="829"/>
      <c r="F211" s="829"/>
      <c r="G211" s="829"/>
      <c r="H211" s="829"/>
      <c r="I211" s="829"/>
      <c r="J211" s="829"/>
      <c r="K211" s="829"/>
      <c r="L211" s="829"/>
      <c r="M211" s="829"/>
      <c r="N211" s="829"/>
      <c r="O211" s="77"/>
    </row>
    <row r="212" spans="1:15">
      <c r="B212" s="829" t="s">
        <v>401</v>
      </c>
      <c r="C212" s="829"/>
      <c r="D212" s="829"/>
      <c r="E212" s="829"/>
      <c r="F212" s="829"/>
      <c r="G212" s="829"/>
      <c r="H212" s="829"/>
      <c r="I212" s="829"/>
      <c r="J212" s="829"/>
      <c r="K212" s="829"/>
      <c r="L212" s="829"/>
      <c r="M212" s="829"/>
      <c r="N212" s="829"/>
      <c r="O212" s="77"/>
    </row>
    <row r="213" spans="1:15">
      <c r="B213" s="3" t="s">
        <v>989</v>
      </c>
      <c r="C213" s="3"/>
      <c r="D213" s="3"/>
      <c r="E213" s="3"/>
      <c r="F213" s="82"/>
      <c r="G213" s="82"/>
      <c r="H213" s="82"/>
      <c r="I213" s="83"/>
      <c r="J213" s="70"/>
      <c r="K213" s="70"/>
      <c r="L213" s="70"/>
      <c r="M213" s="70"/>
      <c r="N213" s="84"/>
      <c r="O213" s="77"/>
    </row>
    <row r="214" spans="1:15">
      <c r="B214" s="3" t="s">
        <v>494</v>
      </c>
      <c r="C214" s="3"/>
      <c r="D214" s="124"/>
      <c r="E214" s="125"/>
      <c r="F214" s="126"/>
      <c r="G214" s="126"/>
      <c r="H214" s="126"/>
      <c r="I214" s="91"/>
      <c r="J214" s="91" t="s">
        <v>14</v>
      </c>
      <c r="K214" s="91" t="s">
        <v>15</v>
      </c>
      <c r="L214" s="91" t="s">
        <v>16</v>
      </c>
      <c r="M214" s="5" t="s">
        <v>941</v>
      </c>
      <c r="N214" s="91"/>
      <c r="O214" s="6"/>
    </row>
    <row r="215" spans="1:15" ht="22.5">
      <c r="B215" s="3" t="s">
        <v>6</v>
      </c>
      <c r="C215" s="3" t="s">
        <v>7</v>
      </c>
      <c r="D215" s="3" t="s">
        <v>8</v>
      </c>
      <c r="E215" s="3" t="s">
        <v>9</v>
      </c>
      <c r="F215" s="3" t="s">
        <v>10</v>
      </c>
      <c r="G215" s="3" t="s">
        <v>11</v>
      </c>
      <c r="H215" s="3" t="s">
        <v>12</v>
      </c>
      <c r="I215" s="3" t="s">
        <v>13</v>
      </c>
      <c r="J215" s="3" t="s">
        <v>495</v>
      </c>
      <c r="K215" s="3"/>
      <c r="L215" s="3"/>
      <c r="M215" s="3"/>
      <c r="N215" s="127" t="s">
        <v>17</v>
      </c>
      <c r="O215" s="8" t="s">
        <v>18</v>
      </c>
    </row>
    <row r="216" spans="1:15">
      <c r="A216">
        <v>1</v>
      </c>
      <c r="B216" s="63" t="s">
        <v>499</v>
      </c>
      <c r="C216" s="63" t="s">
        <v>500</v>
      </c>
      <c r="D216" s="61" t="s">
        <v>501</v>
      </c>
      <c r="E216" s="62">
        <v>200011110179067</v>
      </c>
      <c r="F216" s="63" t="s">
        <v>27</v>
      </c>
      <c r="G216" s="115" t="s">
        <v>549</v>
      </c>
      <c r="H216" s="63" t="s">
        <v>502</v>
      </c>
      <c r="I216" s="97">
        <v>5000</v>
      </c>
      <c r="J216" s="97">
        <v>143.5</v>
      </c>
      <c r="K216" s="97">
        <v>152</v>
      </c>
      <c r="L216" s="98"/>
      <c r="M216" s="98"/>
      <c r="N216" s="97">
        <v>4704.5</v>
      </c>
      <c r="O216" s="96">
        <v>39234</v>
      </c>
    </row>
    <row r="217" spans="1:15">
      <c r="A217">
        <f>A216+1</f>
        <v>2</v>
      </c>
      <c r="B217" s="63" t="s">
        <v>503</v>
      </c>
      <c r="C217" s="63" t="s">
        <v>504</v>
      </c>
      <c r="D217" s="61" t="s">
        <v>505</v>
      </c>
      <c r="E217" s="62">
        <v>200011110179135</v>
      </c>
      <c r="F217" s="63" t="s">
        <v>37</v>
      </c>
      <c r="G217" s="115" t="s">
        <v>549</v>
      </c>
      <c r="H217" s="63" t="s">
        <v>506</v>
      </c>
      <c r="I217" s="97">
        <v>5000</v>
      </c>
      <c r="J217" s="97">
        <v>143.5</v>
      </c>
      <c r="K217" s="97">
        <v>152</v>
      </c>
      <c r="L217" s="98"/>
      <c r="M217" s="98"/>
      <c r="N217" s="97">
        <v>4704.5</v>
      </c>
      <c r="O217" s="96">
        <v>39272</v>
      </c>
    </row>
    <row r="218" spans="1:15">
      <c r="A218">
        <f t="shared" ref="A218:A239" si="12">A217+1</f>
        <v>3</v>
      </c>
      <c r="B218" s="63" t="s">
        <v>508</v>
      </c>
      <c r="C218" s="63" t="s">
        <v>509</v>
      </c>
      <c r="D218" s="61" t="s">
        <v>510</v>
      </c>
      <c r="E218" s="62">
        <v>200011101180725</v>
      </c>
      <c r="F218" s="63" t="s">
        <v>37</v>
      </c>
      <c r="G218" s="115" t="s">
        <v>549</v>
      </c>
      <c r="H218" s="63" t="s">
        <v>511</v>
      </c>
      <c r="I218" s="97">
        <v>5000</v>
      </c>
      <c r="J218" s="97">
        <v>143.5</v>
      </c>
      <c r="K218" s="97">
        <v>152</v>
      </c>
      <c r="L218" s="98"/>
      <c r="M218" s="98"/>
      <c r="N218" s="97">
        <v>4704.5</v>
      </c>
      <c r="O218" s="96">
        <v>39326</v>
      </c>
    </row>
    <row r="219" spans="1:15">
      <c r="A219">
        <f t="shared" si="12"/>
        <v>4</v>
      </c>
      <c r="B219" s="63" t="s">
        <v>512</v>
      </c>
      <c r="C219" s="63" t="s">
        <v>513</v>
      </c>
      <c r="D219" s="61" t="s">
        <v>514</v>
      </c>
      <c r="E219" s="62">
        <v>200011101294569</v>
      </c>
      <c r="F219" s="63" t="s">
        <v>27</v>
      </c>
      <c r="G219" s="115" t="s">
        <v>549</v>
      </c>
      <c r="H219" s="63" t="s">
        <v>515</v>
      </c>
      <c r="I219" s="97">
        <v>5000</v>
      </c>
      <c r="J219" s="97">
        <v>143.5</v>
      </c>
      <c r="K219" s="97">
        <v>152</v>
      </c>
      <c r="L219" s="98"/>
      <c r="M219" s="98"/>
      <c r="N219" s="97">
        <v>4704.5</v>
      </c>
      <c r="O219" s="96">
        <v>40039</v>
      </c>
    </row>
    <row r="220" spans="1:15">
      <c r="A220">
        <f t="shared" si="12"/>
        <v>5</v>
      </c>
      <c r="B220" s="63" t="s">
        <v>516</v>
      </c>
      <c r="C220" s="63" t="s">
        <v>517</v>
      </c>
      <c r="D220" s="61" t="s">
        <v>518</v>
      </c>
      <c r="E220" s="62">
        <v>200011101393486</v>
      </c>
      <c r="F220" s="63" t="s">
        <v>37</v>
      </c>
      <c r="G220" s="115" t="s">
        <v>549</v>
      </c>
      <c r="H220" s="63" t="s">
        <v>519</v>
      </c>
      <c r="I220" s="97">
        <v>5000</v>
      </c>
      <c r="J220" s="97">
        <v>143.5</v>
      </c>
      <c r="K220" s="97">
        <v>152</v>
      </c>
      <c r="L220" s="98"/>
      <c r="M220" s="98">
        <v>0</v>
      </c>
      <c r="N220" s="97">
        <v>4704.5</v>
      </c>
      <c r="O220" s="96">
        <v>40544</v>
      </c>
    </row>
    <row r="221" spans="1:15">
      <c r="A221">
        <f t="shared" si="12"/>
        <v>6</v>
      </c>
      <c r="B221" s="63" t="s">
        <v>520</v>
      </c>
      <c r="C221" s="63" t="s">
        <v>521</v>
      </c>
      <c r="D221" s="61" t="s">
        <v>522</v>
      </c>
      <c r="E221" s="62">
        <v>200011101393554</v>
      </c>
      <c r="F221" s="63" t="s">
        <v>27</v>
      </c>
      <c r="G221" s="115" t="s">
        <v>549</v>
      </c>
      <c r="H221" s="63" t="s">
        <v>523</v>
      </c>
      <c r="I221" s="97">
        <v>5000</v>
      </c>
      <c r="J221" s="97">
        <v>143.5</v>
      </c>
      <c r="K221" s="97">
        <v>152</v>
      </c>
      <c r="L221" s="98"/>
      <c r="M221" s="98"/>
      <c r="N221" s="97">
        <v>4704.5</v>
      </c>
      <c r="O221" s="96">
        <v>40544</v>
      </c>
    </row>
    <row r="222" spans="1:15">
      <c r="A222">
        <f t="shared" si="12"/>
        <v>7</v>
      </c>
      <c r="B222" s="63" t="s">
        <v>525</v>
      </c>
      <c r="C222" s="63" t="s">
        <v>526</v>
      </c>
      <c r="D222" s="61" t="s">
        <v>527</v>
      </c>
      <c r="E222" s="62">
        <v>200011101711741</v>
      </c>
      <c r="F222" s="63" t="s">
        <v>27</v>
      </c>
      <c r="G222" s="115" t="s">
        <v>549</v>
      </c>
      <c r="H222" s="63" t="s">
        <v>528</v>
      </c>
      <c r="I222" s="97">
        <v>5000</v>
      </c>
      <c r="J222" s="97">
        <v>143.5</v>
      </c>
      <c r="K222" s="97">
        <v>152</v>
      </c>
      <c r="L222" s="98"/>
      <c r="M222" s="98"/>
      <c r="N222" s="97">
        <v>4704.5</v>
      </c>
      <c r="O222" s="96">
        <v>42461</v>
      </c>
    </row>
    <row r="223" spans="1:15">
      <c r="A223">
        <f t="shared" si="12"/>
        <v>8</v>
      </c>
      <c r="B223" s="134" t="s">
        <v>529</v>
      </c>
      <c r="C223" s="134" t="s">
        <v>530</v>
      </c>
      <c r="D223" s="61" t="s">
        <v>531</v>
      </c>
      <c r="E223" s="62" t="s">
        <v>532</v>
      </c>
      <c r="F223" s="63" t="s">
        <v>27</v>
      </c>
      <c r="G223" s="115" t="s">
        <v>549</v>
      </c>
      <c r="H223" s="63" t="s">
        <v>528</v>
      </c>
      <c r="I223" s="113">
        <v>5000</v>
      </c>
      <c r="J223" s="102">
        <f t="shared" ref="J223:J239" si="13">I223*2.87%</f>
        <v>143.5</v>
      </c>
      <c r="K223" s="102">
        <f t="shared" ref="K223:K239" si="14">I223*3.04%</f>
        <v>152</v>
      </c>
      <c r="L223" s="103"/>
      <c r="M223" s="103"/>
      <c r="N223" s="102">
        <f>I223-J223-K223</f>
        <v>4704.5</v>
      </c>
      <c r="O223" s="96">
        <v>42614</v>
      </c>
    </row>
    <row r="224" spans="1:15">
      <c r="A224">
        <f t="shared" si="12"/>
        <v>9</v>
      </c>
      <c r="B224" s="99" t="s">
        <v>534</v>
      </c>
      <c r="C224" s="99" t="s">
        <v>535</v>
      </c>
      <c r="D224" s="116" t="s">
        <v>536</v>
      </c>
      <c r="E224" s="116" t="s">
        <v>537</v>
      </c>
      <c r="F224" s="135" t="s">
        <v>538</v>
      </c>
      <c r="G224" s="115" t="s">
        <v>549</v>
      </c>
      <c r="H224" s="115" t="s">
        <v>533</v>
      </c>
      <c r="I224" s="113">
        <v>28000</v>
      </c>
      <c r="J224" s="102">
        <f t="shared" si="13"/>
        <v>803.6</v>
      </c>
      <c r="K224" s="102">
        <f t="shared" si="14"/>
        <v>851.2</v>
      </c>
      <c r="L224" s="103"/>
      <c r="M224" s="103"/>
      <c r="N224" s="102">
        <f>I224-J224-K224</f>
        <v>26345.200000000001</v>
      </c>
      <c r="O224" s="116">
        <v>43132</v>
      </c>
    </row>
    <row r="225" spans="1:15">
      <c r="A225">
        <f t="shared" si="12"/>
        <v>10</v>
      </c>
      <c r="B225" s="99" t="s">
        <v>539</v>
      </c>
      <c r="C225" s="99" t="s">
        <v>540</v>
      </c>
      <c r="D225" s="116" t="s">
        <v>541</v>
      </c>
      <c r="E225" s="116" t="s">
        <v>542</v>
      </c>
      <c r="F225" s="135" t="s">
        <v>543</v>
      </c>
      <c r="G225" s="115" t="s">
        <v>549</v>
      </c>
      <c r="H225" s="128" t="s">
        <v>497</v>
      </c>
      <c r="I225" s="113">
        <v>9835</v>
      </c>
      <c r="J225" s="102">
        <f t="shared" si="13"/>
        <v>282.2645</v>
      </c>
      <c r="K225" s="102">
        <f t="shared" si="14"/>
        <v>298.98399999999998</v>
      </c>
      <c r="L225" s="103"/>
      <c r="M225" s="103"/>
      <c r="N225" s="102">
        <f>I225-J225-K225</f>
        <v>9253.7515000000003</v>
      </c>
      <c r="O225" s="116">
        <v>43191</v>
      </c>
    </row>
    <row r="226" spans="1:15">
      <c r="A226">
        <f t="shared" si="12"/>
        <v>11</v>
      </c>
      <c r="B226" s="136" t="s">
        <v>544</v>
      </c>
      <c r="C226" s="136" t="s">
        <v>545</v>
      </c>
      <c r="D226" s="137" t="s">
        <v>546</v>
      </c>
      <c r="E226" s="117" t="s">
        <v>547</v>
      </c>
      <c r="F226" s="115" t="s">
        <v>548</v>
      </c>
      <c r="G226" s="115" t="s">
        <v>549</v>
      </c>
      <c r="H226" s="115" t="s">
        <v>550</v>
      </c>
      <c r="I226" s="113">
        <v>5000</v>
      </c>
      <c r="J226" s="102">
        <f t="shared" si="13"/>
        <v>143.5</v>
      </c>
      <c r="K226" s="102">
        <f t="shared" si="14"/>
        <v>152</v>
      </c>
      <c r="L226" s="103"/>
      <c r="M226" s="103"/>
      <c r="N226" s="102">
        <f t="shared" ref="N226:N239" si="15">I226-J226-K226</f>
        <v>4704.5</v>
      </c>
      <c r="O226" s="116">
        <v>43839</v>
      </c>
    </row>
    <row r="227" spans="1:15">
      <c r="A227">
        <f t="shared" si="12"/>
        <v>12</v>
      </c>
      <c r="B227" s="136" t="s">
        <v>551</v>
      </c>
      <c r="C227" s="136" t="s">
        <v>552</v>
      </c>
      <c r="D227" s="138" t="s">
        <v>553</v>
      </c>
      <c r="E227" s="117" t="s">
        <v>554</v>
      </c>
      <c r="F227" s="115" t="s">
        <v>555</v>
      </c>
      <c r="G227" s="115" t="s">
        <v>549</v>
      </c>
      <c r="H227" s="115" t="s">
        <v>485</v>
      </c>
      <c r="I227" s="113">
        <v>30000</v>
      </c>
      <c r="J227" s="102">
        <f t="shared" si="13"/>
        <v>861</v>
      </c>
      <c r="K227" s="102">
        <f t="shared" si="14"/>
        <v>912</v>
      </c>
      <c r="L227" s="103"/>
      <c r="M227" s="103"/>
      <c r="N227" s="102">
        <f t="shared" si="15"/>
        <v>28227</v>
      </c>
      <c r="O227" s="116">
        <v>43841</v>
      </c>
    </row>
    <row r="228" spans="1:15">
      <c r="A228">
        <f t="shared" si="12"/>
        <v>13</v>
      </c>
      <c r="B228" s="136" t="s">
        <v>558</v>
      </c>
      <c r="C228" s="136" t="s">
        <v>559</v>
      </c>
      <c r="D228" s="138" t="s">
        <v>560</v>
      </c>
      <c r="E228" s="117" t="s">
        <v>561</v>
      </c>
      <c r="F228" s="115" t="s">
        <v>27</v>
      </c>
      <c r="G228" s="115" t="s">
        <v>549</v>
      </c>
      <c r="H228" s="115" t="s">
        <v>562</v>
      </c>
      <c r="I228" s="113">
        <v>5000</v>
      </c>
      <c r="J228" s="102">
        <f t="shared" si="13"/>
        <v>143.5</v>
      </c>
      <c r="K228" s="102">
        <f t="shared" si="14"/>
        <v>152</v>
      </c>
      <c r="L228" s="103"/>
      <c r="M228" s="103"/>
      <c r="N228" s="102">
        <f t="shared" si="15"/>
        <v>4704.5</v>
      </c>
      <c r="O228" s="116">
        <v>44199</v>
      </c>
    </row>
    <row r="229" spans="1:15">
      <c r="A229">
        <f t="shared" si="12"/>
        <v>14</v>
      </c>
      <c r="B229" s="136" t="s">
        <v>563</v>
      </c>
      <c r="C229" s="136" t="s">
        <v>564</v>
      </c>
      <c r="D229" s="138" t="s">
        <v>565</v>
      </c>
      <c r="E229" s="117" t="s">
        <v>566</v>
      </c>
      <c r="F229" s="115" t="s">
        <v>496</v>
      </c>
      <c r="G229" s="115" t="s">
        <v>549</v>
      </c>
      <c r="H229" s="115" t="s">
        <v>485</v>
      </c>
      <c r="I229" s="113">
        <v>10000</v>
      </c>
      <c r="J229" s="102">
        <f t="shared" si="13"/>
        <v>287</v>
      </c>
      <c r="K229" s="102">
        <f t="shared" si="14"/>
        <v>304</v>
      </c>
      <c r="L229" s="103"/>
      <c r="M229" s="103"/>
      <c r="N229" s="102">
        <f t="shared" si="15"/>
        <v>9409</v>
      </c>
      <c r="O229" s="116">
        <v>44202</v>
      </c>
    </row>
    <row r="230" spans="1:15">
      <c r="A230">
        <f t="shared" si="12"/>
        <v>15</v>
      </c>
      <c r="B230" s="136" t="s">
        <v>568</v>
      </c>
      <c r="C230" s="136" t="s">
        <v>569</v>
      </c>
      <c r="D230" s="138" t="s">
        <v>570</v>
      </c>
      <c r="E230" s="117" t="s">
        <v>571</v>
      </c>
      <c r="F230" s="115" t="s">
        <v>572</v>
      </c>
      <c r="G230" s="115" t="s">
        <v>549</v>
      </c>
      <c r="H230" s="101" t="s">
        <v>573</v>
      </c>
      <c r="I230" s="113">
        <v>10000</v>
      </c>
      <c r="J230" s="102">
        <f t="shared" si="13"/>
        <v>287</v>
      </c>
      <c r="K230" s="102">
        <f t="shared" si="14"/>
        <v>304</v>
      </c>
      <c r="L230" s="103"/>
      <c r="M230" s="103"/>
      <c r="N230" s="102">
        <f t="shared" si="15"/>
        <v>9409</v>
      </c>
      <c r="O230" s="116">
        <v>44203</v>
      </c>
    </row>
    <row r="231" spans="1:15">
      <c r="A231">
        <f t="shared" si="12"/>
        <v>16</v>
      </c>
      <c r="B231" s="136" t="s">
        <v>574</v>
      </c>
      <c r="C231" s="136" t="s">
        <v>244</v>
      </c>
      <c r="D231" s="138" t="s">
        <v>575</v>
      </c>
      <c r="E231" s="117" t="s">
        <v>576</v>
      </c>
      <c r="F231" s="115" t="s">
        <v>27</v>
      </c>
      <c r="G231" s="115" t="s">
        <v>549</v>
      </c>
      <c r="H231" s="115" t="s">
        <v>556</v>
      </c>
      <c r="I231" s="113">
        <v>5000</v>
      </c>
      <c r="J231" s="102">
        <f t="shared" si="13"/>
        <v>143.5</v>
      </c>
      <c r="K231" s="102">
        <f t="shared" si="14"/>
        <v>152</v>
      </c>
      <c r="L231" s="103"/>
      <c r="M231" s="103"/>
      <c r="N231" s="102">
        <f t="shared" si="15"/>
        <v>4704.5</v>
      </c>
      <c r="O231" s="116">
        <v>44440</v>
      </c>
    </row>
    <row r="232" spans="1:15">
      <c r="A232">
        <f t="shared" si="12"/>
        <v>17</v>
      </c>
      <c r="B232" s="136" t="s">
        <v>577</v>
      </c>
      <c r="C232" s="136" t="s">
        <v>578</v>
      </c>
      <c r="D232" s="138" t="s">
        <v>579</v>
      </c>
      <c r="E232" s="117" t="s">
        <v>580</v>
      </c>
      <c r="F232" s="115" t="s">
        <v>27</v>
      </c>
      <c r="G232" s="115" t="s">
        <v>549</v>
      </c>
      <c r="H232" s="115" t="s">
        <v>506</v>
      </c>
      <c r="I232" s="113">
        <v>5000</v>
      </c>
      <c r="J232" s="102">
        <f t="shared" si="13"/>
        <v>143.5</v>
      </c>
      <c r="K232" s="102">
        <f t="shared" si="14"/>
        <v>152</v>
      </c>
      <c r="L232" s="103"/>
      <c r="M232" s="103"/>
      <c r="N232" s="102">
        <f t="shared" si="15"/>
        <v>4704.5</v>
      </c>
      <c r="O232" s="116"/>
    </row>
    <row r="233" spans="1:15">
      <c r="A233">
        <f t="shared" si="12"/>
        <v>18</v>
      </c>
      <c r="B233" s="136" t="s">
        <v>581</v>
      </c>
      <c r="C233" s="136" t="s">
        <v>582</v>
      </c>
      <c r="D233" s="138" t="s">
        <v>583</v>
      </c>
      <c r="E233" s="117" t="s">
        <v>824</v>
      </c>
      <c r="F233" s="115" t="s">
        <v>27</v>
      </c>
      <c r="G233" s="115" t="s">
        <v>549</v>
      </c>
      <c r="H233" s="115" t="s">
        <v>584</v>
      </c>
      <c r="I233" s="113">
        <v>5000</v>
      </c>
      <c r="J233" s="102">
        <f t="shared" si="13"/>
        <v>143.5</v>
      </c>
      <c r="K233" s="102">
        <f t="shared" si="14"/>
        <v>152</v>
      </c>
      <c r="L233" s="103"/>
      <c r="M233" s="103"/>
      <c r="N233" s="102">
        <f t="shared" si="15"/>
        <v>4704.5</v>
      </c>
      <c r="O233" s="116">
        <v>44531</v>
      </c>
    </row>
    <row r="234" spans="1:15" ht="22.5">
      <c r="A234">
        <f t="shared" si="12"/>
        <v>19</v>
      </c>
      <c r="B234" s="136" t="s">
        <v>833</v>
      </c>
      <c r="C234" s="136" t="s">
        <v>834</v>
      </c>
      <c r="D234" s="138" t="s">
        <v>835</v>
      </c>
      <c r="E234" s="146" t="s">
        <v>846</v>
      </c>
      <c r="F234" s="115" t="s">
        <v>836</v>
      </c>
      <c r="G234" s="115" t="s">
        <v>549</v>
      </c>
      <c r="H234" s="115" t="s">
        <v>485</v>
      </c>
      <c r="I234" s="163">
        <v>10000</v>
      </c>
      <c r="J234" s="164">
        <f t="shared" si="13"/>
        <v>287</v>
      </c>
      <c r="K234" s="164">
        <f t="shared" si="14"/>
        <v>304</v>
      </c>
      <c r="L234" s="165"/>
      <c r="M234" s="165"/>
      <c r="N234" s="164">
        <f t="shared" si="15"/>
        <v>9409</v>
      </c>
      <c r="O234" s="116">
        <v>44621</v>
      </c>
    </row>
    <row r="235" spans="1:15">
      <c r="A235">
        <f t="shared" si="12"/>
        <v>20</v>
      </c>
      <c r="B235" s="136" t="s">
        <v>842</v>
      </c>
      <c r="C235" s="136" t="s">
        <v>843</v>
      </c>
      <c r="D235" s="138" t="s">
        <v>844</v>
      </c>
      <c r="E235" s="146" t="s">
        <v>847</v>
      </c>
      <c r="F235" s="115" t="s">
        <v>27</v>
      </c>
      <c r="G235" s="115" t="s">
        <v>549</v>
      </c>
      <c r="H235" s="115" t="s">
        <v>845</v>
      </c>
      <c r="I235" s="163">
        <v>5000</v>
      </c>
      <c r="J235" s="164">
        <f t="shared" si="13"/>
        <v>143.5</v>
      </c>
      <c r="K235" s="164">
        <f t="shared" si="14"/>
        <v>152</v>
      </c>
      <c r="L235" s="165"/>
      <c r="M235" s="165"/>
      <c r="N235" s="164">
        <f t="shared" si="15"/>
        <v>4704.5</v>
      </c>
      <c r="O235" s="116">
        <v>44682</v>
      </c>
    </row>
    <row r="236" spans="1:15">
      <c r="A236">
        <f t="shared" si="12"/>
        <v>21</v>
      </c>
      <c r="B236" s="136" t="s">
        <v>849</v>
      </c>
      <c r="C236" s="136" t="s">
        <v>850</v>
      </c>
      <c r="D236" s="138" t="s">
        <v>851</v>
      </c>
      <c r="E236" s="146" t="s">
        <v>857</v>
      </c>
      <c r="F236" s="115" t="s">
        <v>37</v>
      </c>
      <c r="G236" s="115" t="s">
        <v>549</v>
      </c>
      <c r="H236" s="115" t="s">
        <v>507</v>
      </c>
      <c r="I236" s="163">
        <v>5000</v>
      </c>
      <c r="J236" s="164">
        <f t="shared" si="13"/>
        <v>143.5</v>
      </c>
      <c r="K236" s="164">
        <f t="shared" si="14"/>
        <v>152</v>
      </c>
      <c r="L236" s="165"/>
      <c r="M236" s="165"/>
      <c r="N236" s="164">
        <f t="shared" si="15"/>
        <v>4704.5</v>
      </c>
      <c r="O236" s="116">
        <v>44743</v>
      </c>
    </row>
    <row r="237" spans="1:15">
      <c r="A237">
        <f t="shared" si="12"/>
        <v>22</v>
      </c>
      <c r="B237" s="136" t="s">
        <v>942</v>
      </c>
      <c r="C237" s="136" t="s">
        <v>943</v>
      </c>
      <c r="D237" s="138" t="s">
        <v>944</v>
      </c>
      <c r="E237" s="146" t="s">
        <v>950</v>
      </c>
      <c r="F237" s="115" t="s">
        <v>945</v>
      </c>
      <c r="G237" s="115" t="s">
        <v>549</v>
      </c>
      <c r="H237" s="115" t="s">
        <v>946</v>
      </c>
      <c r="I237" s="163">
        <v>5000</v>
      </c>
      <c r="J237" s="164">
        <f t="shared" si="13"/>
        <v>143.5</v>
      </c>
      <c r="K237" s="164">
        <f t="shared" si="14"/>
        <v>152</v>
      </c>
      <c r="L237" s="165"/>
      <c r="M237" s="165"/>
      <c r="N237" s="164">
        <f t="shared" si="15"/>
        <v>4704.5</v>
      </c>
      <c r="O237" s="116">
        <v>44986</v>
      </c>
    </row>
    <row r="238" spans="1:15">
      <c r="A238">
        <f t="shared" si="12"/>
        <v>23</v>
      </c>
      <c r="B238" s="136" t="s">
        <v>958</v>
      </c>
      <c r="C238" s="136" t="s">
        <v>328</v>
      </c>
      <c r="D238" s="138" t="s">
        <v>959</v>
      </c>
      <c r="E238" s="146" t="s">
        <v>963</v>
      </c>
      <c r="F238" s="115" t="s">
        <v>945</v>
      </c>
      <c r="G238" s="115" t="s">
        <v>549</v>
      </c>
      <c r="H238" s="115" t="s">
        <v>960</v>
      </c>
      <c r="I238" s="163">
        <v>5000</v>
      </c>
      <c r="J238" s="164">
        <f t="shared" si="13"/>
        <v>143.5</v>
      </c>
      <c r="K238" s="164">
        <f t="shared" si="14"/>
        <v>152</v>
      </c>
      <c r="L238" s="165"/>
      <c r="M238" s="165"/>
      <c r="N238" s="164">
        <f t="shared" si="15"/>
        <v>4704.5</v>
      </c>
      <c r="O238" s="116">
        <v>45017</v>
      </c>
    </row>
    <row r="239" spans="1:15">
      <c r="A239">
        <f t="shared" si="12"/>
        <v>24</v>
      </c>
      <c r="B239" s="136" t="s">
        <v>961</v>
      </c>
      <c r="C239" s="136" t="s">
        <v>962</v>
      </c>
      <c r="D239" s="138" t="s">
        <v>524</v>
      </c>
      <c r="E239" s="146" t="s">
        <v>964</v>
      </c>
      <c r="F239" s="115" t="s">
        <v>37</v>
      </c>
      <c r="G239" s="115" t="s">
        <v>549</v>
      </c>
      <c r="H239" s="115" t="s">
        <v>946</v>
      </c>
      <c r="I239" s="163">
        <v>5000</v>
      </c>
      <c r="J239" s="164">
        <f t="shared" si="13"/>
        <v>143.5</v>
      </c>
      <c r="K239" s="164">
        <f t="shared" si="14"/>
        <v>152</v>
      </c>
      <c r="L239" s="165"/>
      <c r="M239" s="165"/>
      <c r="N239" s="164">
        <f t="shared" si="15"/>
        <v>4704.5</v>
      </c>
      <c r="O239" s="116">
        <v>45017</v>
      </c>
    </row>
    <row r="240" spans="1:15">
      <c r="A240" s="167"/>
      <c r="B240" s="60" t="s">
        <v>585</v>
      </c>
      <c r="C240" s="60" t="s">
        <v>397</v>
      </c>
      <c r="D240" s="61"/>
      <c r="E240" s="62"/>
      <c r="F240" s="63"/>
      <c r="G240" s="63"/>
      <c r="H240" s="63"/>
      <c r="I240" s="65">
        <f>SUM(I216:I239)</f>
        <v>187835</v>
      </c>
      <c r="J240" s="65">
        <f>SUM(J216:J239)</f>
        <v>5390.8644999999997</v>
      </c>
      <c r="K240" s="65">
        <f>SUM(K216:K239)</f>
        <v>5710.1839999999993</v>
      </c>
      <c r="L240" s="122"/>
      <c r="M240" s="122">
        <f>SUM(M216:M225)</f>
        <v>0</v>
      </c>
      <c r="N240" s="65">
        <f>SUM(N216:N239)</f>
        <v>176733.9515</v>
      </c>
      <c r="O240" s="66"/>
    </row>
    <row r="241" spans="2:15">
      <c r="B241" s="67"/>
      <c r="C241" s="67"/>
      <c r="D241" s="68"/>
      <c r="E241" s="69"/>
      <c r="F241" s="70"/>
      <c r="G241" s="70"/>
      <c r="H241" s="70"/>
      <c r="I241" s="72"/>
      <c r="J241" s="72"/>
      <c r="K241" s="72"/>
      <c r="L241" s="123"/>
      <c r="M241" s="123"/>
      <c r="N241" s="72"/>
      <c r="O241" s="73"/>
    </row>
    <row r="242" spans="2:15">
      <c r="B242" s="74"/>
      <c r="C242" s="74"/>
      <c r="D242" s="68"/>
      <c r="E242" s="68"/>
      <c r="F242" s="82"/>
      <c r="G242" s="82"/>
      <c r="H242" s="82"/>
      <c r="I242" s="83"/>
      <c r="J242" s="70"/>
      <c r="K242" s="70"/>
      <c r="L242" s="70"/>
      <c r="M242" s="70"/>
      <c r="N242" s="84"/>
      <c r="O242" s="77"/>
    </row>
    <row r="243" spans="2:15" ht="15.75" thickBot="1">
      <c r="B243" s="68"/>
      <c r="C243" s="78" t="s">
        <v>398</v>
      </c>
      <c r="D243" s="75"/>
      <c r="E243" s="79"/>
      <c r="F243" s="79"/>
      <c r="G243" s="180"/>
      <c r="H243" s="80" t="s">
        <v>841</v>
      </c>
      <c r="I243" s="80"/>
      <c r="J243" s="81"/>
      <c r="K243" s="70"/>
      <c r="L243" s="70"/>
      <c r="M243" s="70"/>
      <c r="N243" s="84"/>
      <c r="O243" s="77"/>
    </row>
    <row r="244" spans="2:15">
      <c r="B244" s="831" t="s">
        <v>975</v>
      </c>
      <c r="C244" s="831"/>
      <c r="D244" s="79"/>
      <c r="E244" s="79"/>
      <c r="F244" s="79"/>
      <c r="G244" s="180"/>
      <c r="H244" s="180" t="s">
        <v>400</v>
      </c>
      <c r="I244" s="180"/>
      <c r="J244" s="81"/>
      <c r="K244" s="70"/>
      <c r="L244" s="70"/>
      <c r="M244" s="70"/>
      <c r="N244" s="84"/>
      <c r="O244" s="77"/>
    </row>
    <row r="245" spans="2:15">
      <c r="B245" s="180"/>
      <c r="C245" s="180"/>
      <c r="D245" s="79"/>
      <c r="E245" s="79"/>
      <c r="F245" s="79"/>
      <c r="G245" s="180"/>
      <c r="H245" s="180"/>
      <c r="I245" s="180"/>
      <c r="J245" s="81"/>
      <c r="K245" s="70"/>
      <c r="L245" s="70"/>
      <c r="M245" s="70"/>
      <c r="N245" s="84"/>
      <c r="O245" s="77"/>
    </row>
    <row r="246" spans="2:15">
      <c r="B246" s="180"/>
      <c r="C246" s="180"/>
      <c r="D246" s="79"/>
      <c r="E246" s="79"/>
      <c r="F246" s="79"/>
      <c r="G246" s="180"/>
      <c r="H246" s="180"/>
      <c r="I246" s="180"/>
      <c r="J246" s="81"/>
      <c r="K246" s="70"/>
      <c r="L246" s="70"/>
      <c r="M246" s="70"/>
      <c r="N246" s="84"/>
      <c r="O246" s="77"/>
    </row>
    <row r="247" spans="2:15">
      <c r="B247" s="180"/>
      <c r="C247" s="180"/>
      <c r="D247" s="79"/>
      <c r="E247" s="79"/>
      <c r="F247" s="79"/>
      <c r="G247" s="180"/>
      <c r="H247" s="180"/>
      <c r="I247" s="180"/>
      <c r="J247" s="81"/>
      <c r="K247" s="70"/>
      <c r="L247" s="70"/>
      <c r="M247" s="70"/>
      <c r="N247" s="84"/>
      <c r="O247" s="77"/>
    </row>
    <row r="248" spans="2:15">
      <c r="B248" s="180"/>
      <c r="C248" s="180"/>
      <c r="D248" s="79"/>
      <c r="E248" s="79"/>
      <c r="F248" s="79"/>
      <c r="G248" s="180"/>
      <c r="H248" s="180"/>
      <c r="I248" s="180"/>
      <c r="J248" s="81"/>
      <c r="K248" s="70"/>
      <c r="L248" s="70"/>
      <c r="M248" s="70"/>
      <c r="N248" s="84"/>
      <c r="O248" s="77"/>
    </row>
    <row r="249" spans="2:15">
      <c r="B249" s="181"/>
      <c r="C249" s="181"/>
      <c r="D249" s="79"/>
      <c r="E249" s="79"/>
      <c r="F249" s="79"/>
      <c r="G249" s="181"/>
      <c r="H249" s="181"/>
      <c r="I249" s="181"/>
      <c r="J249" s="81"/>
      <c r="K249" s="70"/>
      <c r="L249" s="70"/>
      <c r="M249" s="70"/>
      <c r="N249" s="84"/>
      <c r="O249" s="77"/>
    </row>
    <row r="250" spans="2:15">
      <c r="B250" s="181"/>
      <c r="C250" s="181"/>
      <c r="D250" s="79"/>
      <c r="E250" s="79"/>
      <c r="F250" s="79"/>
      <c r="G250" s="181"/>
      <c r="H250" s="181"/>
      <c r="I250" s="181"/>
      <c r="J250" s="81"/>
      <c r="K250" s="70"/>
      <c r="L250" s="70"/>
      <c r="M250" s="70"/>
      <c r="N250" s="84"/>
      <c r="O250" s="77"/>
    </row>
    <row r="251" spans="2:15">
      <c r="B251" s="181"/>
      <c r="C251" s="181"/>
      <c r="D251" s="79"/>
      <c r="E251" s="79"/>
      <c r="F251" s="79"/>
      <c r="G251" s="181"/>
      <c r="H251" s="181"/>
      <c r="I251" s="181"/>
      <c r="J251" s="81"/>
      <c r="K251" s="70"/>
      <c r="L251" s="70"/>
      <c r="M251" s="70"/>
      <c r="N251" s="84"/>
      <c r="O251" s="77"/>
    </row>
    <row r="252" spans="2:15">
      <c r="B252" s="181"/>
      <c r="C252" s="181"/>
      <c r="D252" s="79"/>
      <c r="E252" s="79"/>
      <c r="F252" s="79"/>
      <c r="G252" s="181"/>
      <c r="H252" s="181"/>
      <c r="I252" s="181"/>
      <c r="J252" s="81"/>
      <c r="K252" s="70"/>
      <c r="L252" s="70"/>
      <c r="M252" s="70"/>
      <c r="N252" s="84"/>
      <c r="O252" s="77"/>
    </row>
    <row r="253" spans="2:15">
      <c r="B253" s="181"/>
      <c r="C253" s="181"/>
      <c r="D253" s="79"/>
      <c r="E253" s="79"/>
      <c r="F253" s="79"/>
      <c r="G253" s="181"/>
      <c r="H253" s="181"/>
      <c r="I253" s="181"/>
      <c r="J253" s="81"/>
      <c r="K253" s="70"/>
      <c r="L253" s="70"/>
      <c r="M253" s="70"/>
      <c r="N253" s="84"/>
      <c r="O253" s="77"/>
    </row>
    <row r="254" spans="2:15">
      <c r="B254" s="181"/>
      <c r="C254" s="181"/>
      <c r="D254" s="79"/>
      <c r="E254" s="79"/>
      <c r="F254" s="79"/>
      <c r="G254" s="181"/>
      <c r="H254" s="181"/>
      <c r="I254" s="181"/>
      <c r="J254" s="81"/>
      <c r="K254" s="70"/>
      <c r="L254" s="70"/>
      <c r="M254" s="70"/>
      <c r="N254" s="84"/>
      <c r="O254" s="77"/>
    </row>
    <row r="255" spans="2:15">
      <c r="B255" s="181"/>
      <c r="C255" s="181"/>
      <c r="D255" s="79"/>
      <c r="E255" s="79"/>
      <c r="F255" s="79"/>
      <c r="G255" s="181"/>
      <c r="H255" s="181"/>
      <c r="I255" s="181"/>
      <c r="J255" s="81"/>
      <c r="K255" s="70"/>
      <c r="L255" s="70"/>
      <c r="M255" s="70"/>
      <c r="N255" s="84"/>
      <c r="O255" s="77"/>
    </row>
    <row r="256" spans="2:15">
      <c r="B256" s="181"/>
      <c r="C256" s="181"/>
      <c r="D256" s="79"/>
      <c r="E256" s="79"/>
      <c r="F256" s="79"/>
      <c r="G256" s="181"/>
      <c r="H256" s="181"/>
      <c r="I256" s="181"/>
      <c r="J256" s="81"/>
      <c r="K256" s="70"/>
      <c r="L256" s="70"/>
      <c r="M256" s="70"/>
      <c r="N256" s="84"/>
      <c r="O256" s="77"/>
    </row>
    <row r="257" spans="2:15">
      <c r="B257" s="181"/>
      <c r="C257" s="181"/>
      <c r="D257" s="79"/>
      <c r="E257" s="79"/>
      <c r="F257" s="79"/>
      <c r="G257" s="181"/>
      <c r="H257" s="181"/>
      <c r="I257" s="181"/>
      <c r="J257" s="81"/>
      <c r="K257" s="70"/>
      <c r="L257" s="70"/>
      <c r="M257" s="70"/>
      <c r="N257" s="84"/>
      <c r="O257" s="77"/>
    </row>
    <row r="258" spans="2:15">
      <c r="B258" s="181"/>
      <c r="C258" s="181"/>
      <c r="D258" s="79"/>
      <c r="E258" s="79"/>
      <c r="F258" s="79"/>
      <c r="G258" s="181"/>
      <c r="H258" s="181"/>
      <c r="I258" s="181"/>
      <c r="J258" s="81"/>
      <c r="K258" s="70"/>
      <c r="L258" s="70"/>
      <c r="M258" s="70"/>
      <c r="N258" s="84"/>
      <c r="O258" s="77"/>
    </row>
    <row r="259" spans="2:15">
      <c r="B259" s="181"/>
      <c r="C259" s="181"/>
      <c r="D259" s="79"/>
      <c r="E259" s="79"/>
      <c r="F259" s="79"/>
      <c r="G259" s="181"/>
      <c r="H259" s="181"/>
      <c r="I259" s="181"/>
      <c r="J259" s="81"/>
      <c r="K259" s="70"/>
      <c r="L259" s="70"/>
      <c r="M259" s="70"/>
      <c r="N259" s="84"/>
      <c r="O259" s="77"/>
    </row>
    <row r="260" spans="2:15">
      <c r="B260" s="181"/>
      <c r="C260" s="181"/>
      <c r="D260" s="79"/>
      <c r="E260" s="79"/>
      <c r="F260" s="79"/>
      <c r="G260" s="181"/>
      <c r="H260" s="181"/>
      <c r="I260" s="181"/>
      <c r="J260" s="81"/>
      <c r="K260" s="70"/>
      <c r="L260" s="70"/>
      <c r="M260" s="70"/>
      <c r="N260" s="84"/>
      <c r="O260" s="77"/>
    </row>
    <row r="261" spans="2:15">
      <c r="B261" s="181"/>
      <c r="C261" s="181"/>
      <c r="D261" s="79"/>
      <c r="E261" s="79"/>
      <c r="F261" s="79"/>
      <c r="G261" s="181"/>
      <c r="H261" s="181"/>
      <c r="I261" s="181"/>
      <c r="J261" s="81"/>
      <c r="K261" s="70"/>
      <c r="L261" s="70"/>
      <c r="M261" s="70"/>
      <c r="N261" s="84"/>
      <c r="O261" s="77"/>
    </row>
    <row r="262" spans="2:15">
      <c r="B262" s="180"/>
      <c r="C262" s="180"/>
      <c r="D262" s="79"/>
      <c r="E262" s="79"/>
      <c r="F262" s="79"/>
      <c r="G262" s="180"/>
      <c r="H262" s="180"/>
      <c r="I262" s="180"/>
      <c r="J262" s="81"/>
      <c r="K262" s="70"/>
      <c r="L262" s="70"/>
      <c r="M262" s="70"/>
      <c r="N262" s="84"/>
      <c r="O262" s="77"/>
    </row>
    <row r="263" spans="2:15">
      <c r="B263" s="180"/>
      <c r="C263" s="180"/>
      <c r="D263" s="79"/>
      <c r="E263" s="79"/>
      <c r="F263" s="79"/>
      <c r="G263" s="180"/>
      <c r="H263" s="180"/>
      <c r="I263" s="180"/>
      <c r="J263" s="81"/>
      <c r="K263" s="70"/>
      <c r="L263" s="70"/>
      <c r="M263" s="70"/>
      <c r="N263" s="84"/>
      <c r="O263" s="77"/>
    </row>
    <row r="264" spans="2:15">
      <c r="B264" s="180"/>
      <c r="C264" s="180"/>
      <c r="D264" s="79"/>
      <c r="E264" s="79"/>
      <c r="F264" s="79"/>
      <c r="G264" s="180"/>
      <c r="H264" s="180"/>
      <c r="I264" s="180"/>
      <c r="J264" s="81"/>
      <c r="K264" s="70"/>
      <c r="L264" s="70"/>
      <c r="M264" s="70"/>
      <c r="N264" s="84"/>
      <c r="O264" s="77"/>
    </row>
    <row r="265" spans="2:15">
      <c r="B265" s="180"/>
      <c r="C265" s="180"/>
      <c r="D265" s="79"/>
      <c r="E265" s="79"/>
      <c r="F265" s="79"/>
      <c r="G265" s="180"/>
      <c r="H265" s="180"/>
      <c r="I265" s="180"/>
      <c r="J265" s="81"/>
      <c r="K265" s="70"/>
      <c r="L265" s="70"/>
      <c r="M265" s="70"/>
      <c r="N265" s="84"/>
      <c r="O265" s="77"/>
    </row>
    <row r="266" spans="2:15">
      <c r="B266" s="180"/>
      <c r="C266" s="180"/>
      <c r="D266" s="79"/>
      <c r="E266" s="79"/>
      <c r="F266" s="79"/>
      <c r="G266" s="180"/>
      <c r="H266" s="180"/>
      <c r="I266" s="180"/>
      <c r="J266" s="81"/>
      <c r="K266" s="70"/>
      <c r="L266" s="70"/>
      <c r="M266" s="70"/>
      <c r="N266" s="84"/>
      <c r="O266" s="77"/>
    </row>
    <row r="267" spans="2:15">
      <c r="B267" s="180"/>
      <c r="C267" s="180"/>
      <c r="D267" s="79"/>
      <c r="E267" s="79"/>
      <c r="F267" s="79"/>
      <c r="G267" s="180"/>
      <c r="H267" s="180"/>
      <c r="I267" s="180"/>
      <c r="J267" s="81"/>
      <c r="K267" s="70"/>
      <c r="L267" s="70"/>
      <c r="M267" s="70"/>
      <c r="N267" s="84"/>
      <c r="O267" s="77"/>
    </row>
    <row r="268" spans="2:15">
      <c r="B268" s="180"/>
      <c r="C268" s="180"/>
      <c r="D268" s="79"/>
      <c r="E268" s="79"/>
      <c r="F268" s="79"/>
      <c r="G268" s="180"/>
      <c r="H268" s="180"/>
      <c r="I268" s="180"/>
      <c r="J268" s="81"/>
      <c r="K268" s="70"/>
      <c r="L268" s="70"/>
      <c r="M268" s="70"/>
      <c r="N268" s="84"/>
      <c r="O268" s="77"/>
    </row>
    <row r="269" spans="2:15">
      <c r="B269" s="180"/>
      <c r="C269" s="180"/>
      <c r="D269" s="79"/>
      <c r="E269" s="79"/>
      <c r="F269" s="79"/>
      <c r="G269" s="180"/>
      <c r="H269" s="180"/>
      <c r="I269" s="180"/>
      <c r="J269" s="81"/>
      <c r="K269" s="70"/>
      <c r="L269" s="70"/>
      <c r="M269" s="70"/>
      <c r="N269" s="84"/>
      <c r="O269" s="77"/>
    </row>
    <row r="270" spans="2:15">
      <c r="B270" s="180"/>
      <c r="C270" s="180"/>
      <c r="D270" s="79"/>
      <c r="E270" s="79"/>
      <c r="F270" s="79"/>
      <c r="G270" s="180"/>
      <c r="H270" s="180"/>
      <c r="I270" s="180"/>
      <c r="J270" s="81"/>
      <c r="K270" s="70"/>
      <c r="L270" s="70"/>
      <c r="M270" s="70"/>
      <c r="N270" s="84"/>
      <c r="O270" s="77"/>
    </row>
    <row r="271" spans="2:15">
      <c r="B271" s="180"/>
      <c r="C271" s="180"/>
      <c r="D271" s="79"/>
      <c r="E271" s="79"/>
      <c r="F271" s="79"/>
      <c r="G271" s="180"/>
      <c r="H271" s="180"/>
      <c r="I271" s="180"/>
      <c r="J271" s="81"/>
      <c r="K271" s="70"/>
      <c r="L271" s="70"/>
      <c r="M271" s="70"/>
      <c r="N271" s="84"/>
      <c r="O271" s="77"/>
    </row>
    <row r="272" spans="2:15">
      <c r="B272" s="180"/>
      <c r="C272" s="180"/>
      <c r="D272" s="79"/>
      <c r="E272" s="79"/>
      <c r="F272" s="79"/>
      <c r="G272" s="180"/>
      <c r="H272" s="180"/>
      <c r="I272" s="180"/>
      <c r="J272" s="81"/>
      <c r="K272" s="70"/>
      <c r="L272" s="70"/>
      <c r="M272" s="70"/>
      <c r="N272" s="84"/>
      <c r="O272" s="77"/>
    </row>
    <row r="273" spans="1:15">
      <c r="B273" s="180"/>
      <c r="C273" s="180"/>
      <c r="D273" s="79"/>
      <c r="E273" s="79"/>
      <c r="F273" s="79"/>
      <c r="G273" s="180"/>
      <c r="H273" s="180"/>
      <c r="I273" s="180"/>
      <c r="J273" s="81"/>
      <c r="K273" s="70"/>
      <c r="L273" s="70"/>
      <c r="M273" s="70"/>
      <c r="N273" s="84"/>
      <c r="O273" s="77"/>
    </row>
    <row r="274" spans="1:15">
      <c r="B274" s="180"/>
      <c r="C274" s="180"/>
      <c r="D274" s="79"/>
      <c r="E274" s="79"/>
      <c r="F274" s="79"/>
      <c r="G274" s="180"/>
      <c r="H274" s="180"/>
      <c r="I274" s="180"/>
      <c r="K274" s="70"/>
      <c r="L274" s="70"/>
      <c r="M274" s="70"/>
      <c r="N274" s="84"/>
      <c r="O274" s="77"/>
    </row>
    <row r="275" spans="1:15">
      <c r="B275" s="180"/>
      <c r="C275" s="180"/>
      <c r="D275" s="79"/>
      <c r="E275" s="79"/>
      <c r="F275" s="79"/>
      <c r="G275" s="180"/>
      <c r="H275" s="180"/>
      <c r="I275" s="180"/>
      <c r="K275" s="70"/>
      <c r="L275" s="70"/>
      <c r="M275" s="70"/>
      <c r="N275" s="84"/>
      <c r="O275" s="77"/>
    </row>
    <row r="276" spans="1:15">
      <c r="B276" s="180"/>
      <c r="C276" s="180"/>
      <c r="D276" s="79"/>
      <c r="E276" s="79"/>
      <c r="F276" s="79"/>
      <c r="G276" s="180"/>
      <c r="H276" s="180"/>
      <c r="I276" s="180"/>
      <c r="J276" s="81"/>
      <c r="K276" s="70"/>
      <c r="L276" s="70"/>
      <c r="M276" s="70"/>
      <c r="N276" s="84"/>
      <c r="O276" s="77"/>
    </row>
    <row r="277" spans="1:15">
      <c r="B277" s="829" t="s">
        <v>1</v>
      </c>
      <c r="C277" s="829"/>
      <c r="D277" s="829"/>
      <c r="E277" s="829"/>
      <c r="F277" s="829"/>
      <c r="G277" s="829"/>
      <c r="H277" s="829"/>
      <c r="I277" s="829"/>
      <c r="J277" s="829"/>
      <c r="K277" s="829"/>
      <c r="L277" s="829"/>
      <c r="M277" s="829"/>
      <c r="N277" s="829"/>
      <c r="O277" s="77"/>
    </row>
    <row r="278" spans="1:15">
      <c r="B278" s="829" t="s">
        <v>586</v>
      </c>
      <c r="C278" s="829"/>
      <c r="D278" s="829"/>
      <c r="E278" s="829"/>
      <c r="F278" s="829"/>
      <c r="G278" s="829"/>
      <c r="H278" s="829"/>
      <c r="I278" s="829"/>
      <c r="J278" s="829"/>
      <c r="K278" s="829"/>
      <c r="L278" s="829"/>
      <c r="M278" s="829"/>
      <c r="N278" s="829"/>
      <c r="O278" s="77"/>
    </row>
    <row r="279" spans="1:15">
      <c r="B279" s="829" t="s">
        <v>2</v>
      </c>
      <c r="C279" s="829"/>
      <c r="D279" s="829"/>
      <c r="E279" s="829"/>
      <c r="F279" s="829"/>
      <c r="G279" s="829"/>
      <c r="H279" s="829"/>
      <c r="I279" s="829"/>
      <c r="J279" s="829"/>
      <c r="K279" s="829"/>
      <c r="L279" s="829"/>
      <c r="M279" s="829"/>
      <c r="N279" s="829"/>
      <c r="O279" s="77"/>
    </row>
    <row r="280" spans="1:15">
      <c r="B280" s="829" t="s">
        <v>401</v>
      </c>
      <c r="C280" s="829"/>
      <c r="D280" s="829"/>
      <c r="E280" s="829"/>
      <c r="F280" s="829"/>
      <c r="G280" s="829"/>
      <c r="H280" s="829"/>
      <c r="I280" s="829"/>
      <c r="J280" s="829"/>
      <c r="K280" s="829"/>
      <c r="L280" s="829"/>
      <c r="M280" s="829"/>
      <c r="N280" s="829"/>
      <c r="O280" s="77"/>
    </row>
    <row r="281" spans="1:15">
      <c r="B281" s="179"/>
      <c r="C281" s="179"/>
      <c r="D281" s="179"/>
      <c r="E281" s="179"/>
      <c r="F281" s="179"/>
      <c r="G281" s="179"/>
      <c r="H281" s="179"/>
      <c r="I281" s="179"/>
      <c r="J281" s="179"/>
      <c r="K281" s="179"/>
      <c r="L281" s="179"/>
      <c r="M281" s="179"/>
      <c r="N281" s="179"/>
      <c r="O281" s="77"/>
    </row>
    <row r="282" spans="1:15">
      <c r="B282" s="3" t="s">
        <v>989</v>
      </c>
      <c r="C282" s="3"/>
      <c r="D282" s="3"/>
      <c r="E282" s="3"/>
      <c r="F282" s="179"/>
      <c r="G282" s="179"/>
      <c r="H282" s="179"/>
      <c r="I282" s="179"/>
      <c r="J282" s="179"/>
      <c r="K282" s="179"/>
      <c r="L282" s="179"/>
      <c r="M282" s="179"/>
      <c r="N282" s="179"/>
      <c r="O282" s="77"/>
    </row>
    <row r="283" spans="1:15">
      <c r="B283" s="3" t="s">
        <v>587</v>
      </c>
      <c r="C283" s="3"/>
      <c r="D283" s="124"/>
      <c r="E283" s="125"/>
      <c r="F283" s="126"/>
      <c r="G283" s="126"/>
      <c r="H283" s="126"/>
      <c r="I283" s="91"/>
      <c r="J283" s="91" t="s">
        <v>14</v>
      </c>
      <c r="K283" s="91" t="s">
        <v>15</v>
      </c>
      <c r="L283" s="91" t="s">
        <v>16</v>
      </c>
      <c r="M283" s="5" t="s">
        <v>941</v>
      </c>
      <c r="N283" s="91">
        <v>0</v>
      </c>
      <c r="O283" s="6"/>
    </row>
    <row r="284" spans="1:15">
      <c r="B284" s="3" t="s">
        <v>6</v>
      </c>
      <c r="C284" s="3" t="s">
        <v>7</v>
      </c>
      <c r="D284" s="3" t="s">
        <v>8</v>
      </c>
      <c r="E284" s="3" t="s">
        <v>9</v>
      </c>
      <c r="F284" s="3" t="s">
        <v>10</v>
      </c>
      <c r="G284" s="3" t="s">
        <v>11</v>
      </c>
      <c r="H284" s="3" t="s">
        <v>12</v>
      </c>
      <c r="I284" s="3" t="s">
        <v>13</v>
      </c>
      <c r="J284" s="3" t="s">
        <v>495</v>
      </c>
      <c r="K284" s="3"/>
      <c r="L284" s="3"/>
      <c r="M284" s="139"/>
      <c r="N284" s="3" t="s">
        <v>17</v>
      </c>
      <c r="O284" s="8" t="s">
        <v>18</v>
      </c>
    </row>
    <row r="285" spans="1:15">
      <c r="A285">
        <v>1</v>
      </c>
      <c r="B285" s="128" t="s">
        <v>588</v>
      </c>
      <c r="C285" s="128" t="s">
        <v>589</v>
      </c>
      <c r="D285" s="129" t="s">
        <v>590</v>
      </c>
      <c r="E285" s="130">
        <v>200012700174020</v>
      </c>
      <c r="F285" s="128" t="s">
        <v>27</v>
      </c>
      <c r="G285" s="115" t="s">
        <v>702</v>
      </c>
      <c r="H285" s="128" t="s">
        <v>591</v>
      </c>
      <c r="I285" s="131">
        <v>5000</v>
      </c>
      <c r="J285" s="131">
        <v>143.5</v>
      </c>
      <c r="K285" s="131">
        <v>152</v>
      </c>
      <c r="L285" s="132"/>
      <c r="M285" s="131"/>
      <c r="N285" s="131">
        <v>4704.5</v>
      </c>
      <c r="O285" s="133">
        <v>39258</v>
      </c>
    </row>
    <row r="286" spans="1:15">
      <c r="A286">
        <f>A285+1</f>
        <v>2</v>
      </c>
      <c r="B286" s="63" t="s">
        <v>342</v>
      </c>
      <c r="C286" s="63" t="s">
        <v>592</v>
      </c>
      <c r="D286" s="61" t="s">
        <v>593</v>
      </c>
      <c r="E286" s="62">
        <v>200011101189535</v>
      </c>
      <c r="F286" s="63" t="s">
        <v>27</v>
      </c>
      <c r="G286" s="115" t="s">
        <v>702</v>
      </c>
      <c r="H286" s="63" t="s">
        <v>594</v>
      </c>
      <c r="I286" s="97">
        <v>5000</v>
      </c>
      <c r="J286" s="97">
        <v>143.5</v>
      </c>
      <c r="K286" s="97">
        <v>152</v>
      </c>
      <c r="L286" s="98"/>
      <c r="M286" s="97"/>
      <c r="N286" s="97">
        <v>4704.5</v>
      </c>
      <c r="O286" s="96">
        <v>39387</v>
      </c>
    </row>
    <row r="287" spans="1:15">
      <c r="A287">
        <f t="shared" ref="A287:A324" si="16">A286+1</f>
        <v>3</v>
      </c>
      <c r="B287" s="63" t="s">
        <v>43</v>
      </c>
      <c r="C287" s="63" t="s">
        <v>446</v>
      </c>
      <c r="D287" s="61" t="s">
        <v>595</v>
      </c>
      <c r="E287" s="62">
        <v>200011101209541</v>
      </c>
      <c r="F287" s="63" t="s">
        <v>27</v>
      </c>
      <c r="G287" s="115" t="s">
        <v>702</v>
      </c>
      <c r="H287" s="63" t="s">
        <v>596</v>
      </c>
      <c r="I287" s="97">
        <v>5000</v>
      </c>
      <c r="J287" s="97">
        <v>143.5</v>
      </c>
      <c r="K287" s="97">
        <v>152</v>
      </c>
      <c r="L287" s="98"/>
      <c r="M287" s="97"/>
      <c r="N287" s="97">
        <v>4704.5</v>
      </c>
      <c r="O287" s="96">
        <v>39479</v>
      </c>
    </row>
    <row r="288" spans="1:15">
      <c r="A288">
        <f t="shared" si="16"/>
        <v>4</v>
      </c>
      <c r="B288" s="63" t="s">
        <v>597</v>
      </c>
      <c r="C288" s="63" t="s">
        <v>598</v>
      </c>
      <c r="D288" s="61" t="s">
        <v>599</v>
      </c>
      <c r="E288" s="62">
        <v>200011101209567</v>
      </c>
      <c r="F288" s="63" t="s">
        <v>27</v>
      </c>
      <c r="G288" s="115" t="s">
        <v>702</v>
      </c>
      <c r="H288" s="63" t="s">
        <v>600</v>
      </c>
      <c r="I288" s="97">
        <v>5000</v>
      </c>
      <c r="J288" s="97">
        <v>143.5</v>
      </c>
      <c r="K288" s="97">
        <v>152</v>
      </c>
      <c r="L288" s="98"/>
      <c r="M288" s="97"/>
      <c r="N288" s="97">
        <v>4704.5</v>
      </c>
      <c r="O288" s="96">
        <v>39492</v>
      </c>
    </row>
    <row r="289" spans="1:15">
      <c r="A289">
        <f t="shared" si="16"/>
        <v>5</v>
      </c>
      <c r="B289" s="63" t="s">
        <v>601</v>
      </c>
      <c r="C289" s="63" t="s">
        <v>602</v>
      </c>
      <c r="D289" s="61" t="s">
        <v>603</v>
      </c>
      <c r="E289" s="62">
        <v>200011101253717</v>
      </c>
      <c r="F289" s="63" t="s">
        <v>37</v>
      </c>
      <c r="G289" s="115" t="s">
        <v>702</v>
      </c>
      <c r="H289" s="63" t="s">
        <v>604</v>
      </c>
      <c r="I289" s="97">
        <v>5000</v>
      </c>
      <c r="J289" s="97">
        <v>143.5</v>
      </c>
      <c r="K289" s="97">
        <v>152</v>
      </c>
      <c r="L289" s="98"/>
      <c r="M289" s="97"/>
      <c r="N289" s="97">
        <v>4704.5</v>
      </c>
      <c r="O289" s="96">
        <v>39722</v>
      </c>
    </row>
    <row r="290" spans="1:15">
      <c r="A290">
        <f t="shared" si="16"/>
        <v>6</v>
      </c>
      <c r="B290" s="63" t="s">
        <v>605</v>
      </c>
      <c r="C290" s="63" t="s">
        <v>606</v>
      </c>
      <c r="D290" s="61" t="s">
        <v>607</v>
      </c>
      <c r="E290" s="62">
        <v>200011101253720</v>
      </c>
      <c r="F290" s="63" t="s">
        <v>37</v>
      </c>
      <c r="G290" s="115" t="s">
        <v>702</v>
      </c>
      <c r="H290" s="63" t="s">
        <v>594</v>
      </c>
      <c r="I290" s="97">
        <v>5000</v>
      </c>
      <c r="J290" s="97">
        <v>143.5</v>
      </c>
      <c r="K290" s="97">
        <v>152</v>
      </c>
      <c r="L290" s="98"/>
      <c r="M290" s="97"/>
      <c r="N290" s="97">
        <v>4704.5</v>
      </c>
      <c r="O290" s="96">
        <v>39722</v>
      </c>
    </row>
    <row r="291" spans="1:15">
      <c r="A291">
        <f t="shared" si="16"/>
        <v>7</v>
      </c>
      <c r="B291" s="63" t="s">
        <v>608</v>
      </c>
      <c r="C291" s="63" t="s">
        <v>609</v>
      </c>
      <c r="D291" s="61" t="s">
        <v>610</v>
      </c>
      <c r="E291" s="140">
        <v>200011101292147</v>
      </c>
      <c r="F291" s="63" t="s">
        <v>611</v>
      </c>
      <c r="G291" s="115" t="s">
        <v>702</v>
      </c>
      <c r="H291" s="63" t="s">
        <v>591</v>
      </c>
      <c r="I291" s="102">
        <v>10000</v>
      </c>
      <c r="J291" s="102">
        <f>I291*2.87%</f>
        <v>287</v>
      </c>
      <c r="K291" s="102">
        <f>I291*3.04%</f>
        <v>304</v>
      </c>
      <c r="L291" s="103"/>
      <c r="M291" s="141"/>
      <c r="N291" s="102">
        <f>I291-J291-K291</f>
        <v>9409</v>
      </c>
      <c r="O291" s="104">
        <v>40028</v>
      </c>
    </row>
    <row r="292" spans="1:15">
      <c r="A292">
        <f t="shared" si="16"/>
        <v>8</v>
      </c>
      <c r="B292" s="63" t="s">
        <v>612</v>
      </c>
      <c r="C292" s="63" t="s">
        <v>613</v>
      </c>
      <c r="D292" s="61" t="s">
        <v>614</v>
      </c>
      <c r="E292" s="140">
        <v>200011101318814</v>
      </c>
      <c r="F292" s="63" t="s">
        <v>615</v>
      </c>
      <c r="G292" s="115" t="s">
        <v>702</v>
      </c>
      <c r="H292" s="63" t="s">
        <v>616</v>
      </c>
      <c r="I292" s="102">
        <v>5000</v>
      </c>
      <c r="J292" s="102">
        <f>I292*2.87%</f>
        <v>143.5</v>
      </c>
      <c r="K292" s="102">
        <f>I292*3.04%</f>
        <v>152</v>
      </c>
      <c r="L292" s="103"/>
      <c r="M292" s="141"/>
      <c r="N292" s="102">
        <f>I292-J292-K292</f>
        <v>4704.5</v>
      </c>
      <c r="O292" s="104">
        <v>40210</v>
      </c>
    </row>
    <row r="293" spans="1:15">
      <c r="A293">
        <f t="shared" si="16"/>
        <v>9</v>
      </c>
      <c r="B293" s="63" t="s">
        <v>617</v>
      </c>
      <c r="C293" s="63" t="s">
        <v>618</v>
      </c>
      <c r="D293" s="61" t="s">
        <v>619</v>
      </c>
      <c r="E293" s="62">
        <v>200011101318830</v>
      </c>
      <c r="F293" s="63" t="s">
        <v>620</v>
      </c>
      <c r="G293" s="115" t="s">
        <v>702</v>
      </c>
      <c r="H293" s="63" t="s">
        <v>616</v>
      </c>
      <c r="I293" s="97">
        <v>5000</v>
      </c>
      <c r="J293" s="97">
        <v>143.5</v>
      </c>
      <c r="K293" s="97">
        <v>152</v>
      </c>
      <c r="L293" s="98"/>
      <c r="M293" s="97"/>
      <c r="N293" s="97">
        <v>4704.5</v>
      </c>
      <c r="O293" s="96">
        <v>40210</v>
      </c>
    </row>
    <row r="294" spans="1:15">
      <c r="A294">
        <f t="shared" si="16"/>
        <v>10</v>
      </c>
      <c r="B294" s="63" t="s">
        <v>621</v>
      </c>
      <c r="C294" s="63" t="s">
        <v>622</v>
      </c>
      <c r="D294" s="61" t="s">
        <v>623</v>
      </c>
      <c r="E294" s="62">
        <v>200011101326055</v>
      </c>
      <c r="F294" s="63" t="s">
        <v>27</v>
      </c>
      <c r="G294" s="115" t="s">
        <v>702</v>
      </c>
      <c r="H294" s="63" t="s">
        <v>624</v>
      </c>
      <c r="I294" s="97">
        <v>5000</v>
      </c>
      <c r="J294" s="97">
        <v>143.5</v>
      </c>
      <c r="K294" s="97">
        <v>152</v>
      </c>
      <c r="L294" s="98"/>
      <c r="M294" s="97"/>
      <c r="N294" s="97">
        <v>4704.5</v>
      </c>
      <c r="O294" s="96">
        <v>40269</v>
      </c>
    </row>
    <row r="295" spans="1:15">
      <c r="A295">
        <f t="shared" si="16"/>
        <v>11</v>
      </c>
      <c r="B295" s="63" t="s">
        <v>625</v>
      </c>
      <c r="C295" s="63" t="s">
        <v>626</v>
      </c>
      <c r="D295" s="61" t="s">
        <v>627</v>
      </c>
      <c r="E295" s="62">
        <v>200011101479656</v>
      </c>
      <c r="F295" s="63" t="s">
        <v>37</v>
      </c>
      <c r="G295" s="115" t="s">
        <v>702</v>
      </c>
      <c r="H295" s="63" t="s">
        <v>628</v>
      </c>
      <c r="I295" s="97">
        <v>5000</v>
      </c>
      <c r="J295" s="97">
        <v>143.5</v>
      </c>
      <c r="K295" s="97">
        <v>152</v>
      </c>
      <c r="L295" s="98"/>
      <c r="M295" s="118">
        <v>1512.45</v>
      </c>
      <c r="N295" s="97">
        <f>I295-J295-K295-M295</f>
        <v>3192.05</v>
      </c>
      <c r="O295" s="96">
        <v>41091</v>
      </c>
    </row>
    <row r="296" spans="1:15">
      <c r="A296">
        <f t="shared" si="16"/>
        <v>12</v>
      </c>
      <c r="B296" s="63" t="s">
        <v>629</v>
      </c>
      <c r="C296" s="63" t="s">
        <v>630</v>
      </c>
      <c r="D296" s="61" t="s">
        <v>631</v>
      </c>
      <c r="E296" s="62">
        <v>200011101479481</v>
      </c>
      <c r="F296" s="63" t="s">
        <v>37</v>
      </c>
      <c r="G296" s="115" t="s">
        <v>702</v>
      </c>
      <c r="H296" s="63" t="s">
        <v>632</v>
      </c>
      <c r="I296" s="97">
        <v>5000</v>
      </c>
      <c r="J296" s="97">
        <v>143.5</v>
      </c>
      <c r="K296" s="97">
        <v>152</v>
      </c>
      <c r="L296" s="98"/>
      <c r="M296" s="97"/>
      <c r="N296" s="97">
        <v>4704.5</v>
      </c>
      <c r="O296" s="96">
        <v>41122</v>
      </c>
    </row>
    <row r="297" spans="1:15">
      <c r="A297">
        <f t="shared" si="16"/>
        <v>13</v>
      </c>
      <c r="B297" s="63" t="s">
        <v>633</v>
      </c>
      <c r="C297" s="63" t="s">
        <v>634</v>
      </c>
      <c r="D297" s="61" t="s">
        <v>635</v>
      </c>
      <c r="E297" s="62">
        <v>200011101561205</v>
      </c>
      <c r="F297" s="63" t="s">
        <v>636</v>
      </c>
      <c r="G297" s="115" t="s">
        <v>702</v>
      </c>
      <c r="H297" s="63" t="s">
        <v>637</v>
      </c>
      <c r="I297" s="113">
        <v>20400</v>
      </c>
      <c r="J297" s="102">
        <f>I297*2.87%</f>
        <v>585.48</v>
      </c>
      <c r="K297" s="102">
        <f>I297*3.04%</f>
        <v>620.16</v>
      </c>
      <c r="L297" s="103"/>
      <c r="M297" s="141">
        <v>0</v>
      </c>
      <c r="N297" s="102">
        <f>I297-J297-K297-M297</f>
        <v>19194.36</v>
      </c>
      <c r="O297" s="96">
        <v>41699</v>
      </c>
    </row>
    <row r="298" spans="1:15">
      <c r="A298">
        <f t="shared" si="16"/>
        <v>14</v>
      </c>
      <c r="B298" s="63" t="s">
        <v>638</v>
      </c>
      <c r="C298" s="63" t="s">
        <v>639</v>
      </c>
      <c r="D298" s="61" t="s">
        <v>640</v>
      </c>
      <c r="E298" s="62">
        <v>200011101561218</v>
      </c>
      <c r="F298" s="63" t="s">
        <v>37</v>
      </c>
      <c r="G298" s="115" t="s">
        <v>702</v>
      </c>
      <c r="H298" s="63" t="s">
        <v>616</v>
      </c>
      <c r="I298" s="97">
        <v>5000</v>
      </c>
      <c r="J298" s="97">
        <v>143.5</v>
      </c>
      <c r="K298" s="97">
        <v>152</v>
      </c>
      <c r="L298" s="98"/>
      <c r="M298" s="97"/>
      <c r="N298" s="97">
        <v>4704.5</v>
      </c>
      <c r="O298" s="96">
        <v>41699</v>
      </c>
    </row>
    <row r="299" spans="1:15">
      <c r="A299">
        <f t="shared" si="16"/>
        <v>15</v>
      </c>
      <c r="B299" s="63" t="s">
        <v>641</v>
      </c>
      <c r="C299" s="63" t="s">
        <v>642</v>
      </c>
      <c r="D299" s="61" t="s">
        <v>643</v>
      </c>
      <c r="E299" s="62">
        <v>200011101630699</v>
      </c>
      <c r="F299" s="63" t="s">
        <v>644</v>
      </c>
      <c r="G299" s="115" t="s">
        <v>702</v>
      </c>
      <c r="H299" s="134" t="s">
        <v>645</v>
      </c>
      <c r="I299" s="97">
        <v>7750</v>
      </c>
      <c r="J299" s="97">
        <v>222.42500000000001</v>
      </c>
      <c r="K299" s="97">
        <v>235.6</v>
      </c>
      <c r="L299" s="98"/>
      <c r="M299" s="97"/>
      <c r="N299" s="97">
        <v>7291.9749999999995</v>
      </c>
      <c r="O299" s="96">
        <v>41913</v>
      </c>
    </row>
    <row r="300" spans="1:15">
      <c r="A300">
        <f t="shared" si="16"/>
        <v>16</v>
      </c>
      <c r="B300" s="134" t="s">
        <v>646</v>
      </c>
      <c r="C300" s="134" t="s">
        <v>647</v>
      </c>
      <c r="D300" s="61" t="s">
        <v>648</v>
      </c>
      <c r="E300" s="62" t="s">
        <v>649</v>
      </c>
      <c r="F300" s="63" t="s">
        <v>150</v>
      </c>
      <c r="G300" s="115" t="s">
        <v>702</v>
      </c>
      <c r="H300" s="63" t="s">
        <v>650</v>
      </c>
      <c r="I300" s="97">
        <v>5000</v>
      </c>
      <c r="J300" s="97">
        <v>143.5</v>
      </c>
      <c r="K300" s="97">
        <v>152</v>
      </c>
      <c r="L300" s="98"/>
      <c r="M300" s="97"/>
      <c r="N300" s="97">
        <v>4704.5</v>
      </c>
      <c r="O300" s="142">
        <v>42644</v>
      </c>
    </row>
    <row r="301" spans="1:15">
      <c r="A301">
        <f t="shared" si="16"/>
        <v>17</v>
      </c>
      <c r="B301" s="134" t="s">
        <v>651</v>
      </c>
      <c r="C301" s="134" t="s">
        <v>652</v>
      </c>
      <c r="D301" s="61" t="s">
        <v>653</v>
      </c>
      <c r="E301" s="62" t="s">
        <v>654</v>
      </c>
      <c r="F301" s="63" t="s">
        <v>655</v>
      </c>
      <c r="G301" s="115" t="s">
        <v>702</v>
      </c>
      <c r="H301" s="63" t="s">
        <v>656</v>
      </c>
      <c r="I301" s="97">
        <v>5000</v>
      </c>
      <c r="J301" s="97">
        <v>143.5</v>
      </c>
      <c r="K301" s="97">
        <v>152</v>
      </c>
      <c r="L301" s="98"/>
      <c r="M301" s="97"/>
      <c r="N301" s="97">
        <v>4704.5</v>
      </c>
      <c r="O301" s="142">
        <v>42705</v>
      </c>
    </row>
    <row r="302" spans="1:15">
      <c r="A302">
        <f t="shared" si="16"/>
        <v>18</v>
      </c>
      <c r="B302" s="134" t="s">
        <v>657</v>
      </c>
      <c r="C302" s="134" t="s">
        <v>658</v>
      </c>
      <c r="D302" s="61" t="s">
        <v>659</v>
      </c>
      <c r="E302" s="62" t="s">
        <v>660</v>
      </c>
      <c r="F302" s="63" t="s">
        <v>37</v>
      </c>
      <c r="G302" s="115" t="s">
        <v>702</v>
      </c>
      <c r="H302" s="63" t="s">
        <v>661</v>
      </c>
      <c r="I302" s="97">
        <v>5000</v>
      </c>
      <c r="J302" s="97">
        <v>143.5</v>
      </c>
      <c r="K302" s="97">
        <v>152</v>
      </c>
      <c r="L302" s="98"/>
      <c r="M302" s="97"/>
      <c r="N302" s="97">
        <v>4704.5</v>
      </c>
      <c r="O302" s="142">
        <v>42309</v>
      </c>
    </row>
    <row r="303" spans="1:15">
      <c r="A303">
        <f t="shared" si="16"/>
        <v>19</v>
      </c>
      <c r="B303" s="99" t="s">
        <v>662</v>
      </c>
      <c r="C303" s="99" t="s">
        <v>663</v>
      </c>
      <c r="D303" s="116" t="s">
        <v>664</v>
      </c>
      <c r="E303" s="116" t="s">
        <v>665</v>
      </c>
      <c r="F303" s="115" t="s">
        <v>27</v>
      </c>
      <c r="G303" s="115" t="s">
        <v>702</v>
      </c>
      <c r="H303" s="115" t="s">
        <v>666</v>
      </c>
      <c r="I303" s="113">
        <v>5000</v>
      </c>
      <c r="J303" s="102">
        <f t="shared" ref="J303:J324" si="17">I303*2.87%</f>
        <v>143.5</v>
      </c>
      <c r="K303" s="102">
        <f t="shared" ref="K303:K324" si="18">I303*3.04%</f>
        <v>152</v>
      </c>
      <c r="L303" s="103"/>
      <c r="M303" s="141"/>
      <c r="N303" s="102">
        <f t="shared" ref="N303:N310" si="19">I303-J303-K303</f>
        <v>4704.5</v>
      </c>
      <c r="O303" s="116">
        <v>42948</v>
      </c>
    </row>
    <row r="304" spans="1:15">
      <c r="A304">
        <f t="shared" si="16"/>
        <v>20</v>
      </c>
      <c r="B304" s="99" t="s">
        <v>667</v>
      </c>
      <c r="C304" s="99" t="s">
        <v>668</v>
      </c>
      <c r="D304" s="116" t="s">
        <v>669</v>
      </c>
      <c r="E304" s="116" t="s">
        <v>670</v>
      </c>
      <c r="F304" s="135" t="s">
        <v>470</v>
      </c>
      <c r="G304" s="115" t="s">
        <v>702</v>
      </c>
      <c r="H304" s="134" t="s">
        <v>637</v>
      </c>
      <c r="I304" s="113">
        <v>5000</v>
      </c>
      <c r="J304" s="102">
        <f t="shared" si="17"/>
        <v>143.5</v>
      </c>
      <c r="K304" s="102">
        <f t="shared" si="18"/>
        <v>152</v>
      </c>
      <c r="L304" s="103"/>
      <c r="M304" s="141"/>
      <c r="N304" s="102">
        <f t="shared" si="19"/>
        <v>4704.5</v>
      </c>
      <c r="O304" s="116">
        <v>43040</v>
      </c>
    </row>
    <row r="305" spans="1:15">
      <c r="A305">
        <f t="shared" si="16"/>
        <v>21</v>
      </c>
      <c r="B305" s="99" t="s">
        <v>671</v>
      </c>
      <c r="C305" s="99" t="s">
        <v>672</v>
      </c>
      <c r="D305" s="116" t="s">
        <v>673</v>
      </c>
      <c r="E305" s="116" t="s">
        <v>674</v>
      </c>
      <c r="F305" s="135" t="s">
        <v>27</v>
      </c>
      <c r="G305" s="115" t="s">
        <v>702</v>
      </c>
      <c r="H305" s="134" t="s">
        <v>637</v>
      </c>
      <c r="I305" s="113">
        <v>5000</v>
      </c>
      <c r="J305" s="102">
        <f t="shared" si="17"/>
        <v>143.5</v>
      </c>
      <c r="K305" s="102">
        <f t="shared" si="18"/>
        <v>152</v>
      </c>
      <c r="L305" s="103"/>
      <c r="M305" s="141"/>
      <c r="N305" s="102">
        <f t="shared" si="19"/>
        <v>4704.5</v>
      </c>
      <c r="O305" s="116">
        <v>43040</v>
      </c>
    </row>
    <row r="306" spans="1:15">
      <c r="A306">
        <f t="shared" si="16"/>
        <v>22</v>
      </c>
      <c r="B306" s="99" t="s">
        <v>675</v>
      </c>
      <c r="C306" s="99" t="s">
        <v>486</v>
      </c>
      <c r="D306" s="116" t="s">
        <v>676</v>
      </c>
      <c r="E306" s="116" t="s">
        <v>677</v>
      </c>
      <c r="F306" s="135" t="s">
        <v>496</v>
      </c>
      <c r="G306" s="115" t="s">
        <v>702</v>
      </c>
      <c r="H306" s="134" t="s">
        <v>637</v>
      </c>
      <c r="I306" s="113">
        <v>5000</v>
      </c>
      <c r="J306" s="102">
        <f t="shared" si="17"/>
        <v>143.5</v>
      </c>
      <c r="K306" s="102">
        <f t="shared" si="18"/>
        <v>152</v>
      </c>
      <c r="L306" s="103"/>
      <c r="M306" s="141"/>
      <c r="N306" s="102">
        <f t="shared" si="19"/>
        <v>4704.5</v>
      </c>
      <c r="O306" s="116">
        <v>43040</v>
      </c>
    </row>
    <row r="307" spans="1:15">
      <c r="A307">
        <f t="shared" si="16"/>
        <v>23</v>
      </c>
      <c r="B307" s="99" t="s">
        <v>678</v>
      </c>
      <c r="C307" s="99" t="s">
        <v>679</v>
      </c>
      <c r="D307" s="116" t="s">
        <v>680</v>
      </c>
      <c r="E307" s="116" t="s">
        <v>681</v>
      </c>
      <c r="F307" s="135" t="s">
        <v>188</v>
      </c>
      <c r="G307" s="115" t="s">
        <v>702</v>
      </c>
      <c r="H307" s="135" t="s">
        <v>682</v>
      </c>
      <c r="I307" s="113">
        <v>7000</v>
      </c>
      <c r="J307" s="102">
        <f t="shared" si="17"/>
        <v>200.9</v>
      </c>
      <c r="K307" s="102">
        <f t="shared" si="18"/>
        <v>212.8</v>
      </c>
      <c r="L307" s="103"/>
      <c r="M307" s="141"/>
      <c r="N307" s="102">
        <f>I307-J307-K307</f>
        <v>6586.3</v>
      </c>
      <c r="O307" s="116">
        <v>43160</v>
      </c>
    </row>
    <row r="308" spans="1:15" ht="22.5">
      <c r="A308">
        <f t="shared" si="16"/>
        <v>24</v>
      </c>
      <c r="B308" s="145" t="s">
        <v>683</v>
      </c>
      <c r="C308" s="145" t="s">
        <v>684</v>
      </c>
      <c r="D308" s="146" t="s">
        <v>685</v>
      </c>
      <c r="E308" s="146" t="s">
        <v>686</v>
      </c>
      <c r="F308" s="145" t="s">
        <v>63</v>
      </c>
      <c r="G308" s="115" t="s">
        <v>702</v>
      </c>
      <c r="H308" s="145" t="s">
        <v>687</v>
      </c>
      <c r="I308" s="113">
        <v>5000</v>
      </c>
      <c r="J308" s="102">
        <f t="shared" si="17"/>
        <v>143.5</v>
      </c>
      <c r="K308" s="102">
        <f t="shared" si="18"/>
        <v>152</v>
      </c>
      <c r="L308" s="103"/>
      <c r="M308" s="141"/>
      <c r="N308" s="102">
        <f t="shared" si="19"/>
        <v>4704.5</v>
      </c>
      <c r="O308" s="104">
        <v>43770</v>
      </c>
    </row>
    <row r="309" spans="1:15">
      <c r="A309">
        <f t="shared" si="16"/>
        <v>25</v>
      </c>
      <c r="B309" s="143" t="s">
        <v>688</v>
      </c>
      <c r="C309" s="144" t="s">
        <v>689</v>
      </c>
      <c r="D309" s="117" t="s">
        <v>690</v>
      </c>
      <c r="E309" s="117" t="s">
        <v>691</v>
      </c>
      <c r="F309" s="144" t="s">
        <v>150</v>
      </c>
      <c r="G309" s="115" t="s">
        <v>702</v>
      </c>
      <c r="H309" s="144" t="s">
        <v>687</v>
      </c>
      <c r="I309" s="113">
        <v>5000</v>
      </c>
      <c r="J309" s="102">
        <f t="shared" si="17"/>
        <v>143.5</v>
      </c>
      <c r="K309" s="102">
        <f t="shared" si="18"/>
        <v>152</v>
      </c>
      <c r="L309" s="103"/>
      <c r="M309" s="141"/>
      <c r="N309" s="102">
        <f t="shared" si="19"/>
        <v>4704.5</v>
      </c>
      <c r="O309" s="104">
        <v>43466</v>
      </c>
    </row>
    <row r="310" spans="1:15" ht="22.5">
      <c r="A310">
        <f t="shared" si="16"/>
        <v>26</v>
      </c>
      <c r="B310" s="144" t="s">
        <v>692</v>
      </c>
      <c r="C310" s="144" t="s">
        <v>693</v>
      </c>
      <c r="D310" s="117" t="s">
        <v>694</v>
      </c>
      <c r="E310" s="117" t="s">
        <v>695</v>
      </c>
      <c r="F310" s="144" t="s">
        <v>264</v>
      </c>
      <c r="G310" s="115" t="s">
        <v>702</v>
      </c>
      <c r="H310" s="144" t="s">
        <v>696</v>
      </c>
      <c r="I310" s="113">
        <v>11000</v>
      </c>
      <c r="J310" s="102">
        <f t="shared" si="17"/>
        <v>315.7</v>
      </c>
      <c r="K310" s="102">
        <f t="shared" si="18"/>
        <v>334.4</v>
      </c>
      <c r="L310" s="103"/>
      <c r="M310" s="141"/>
      <c r="N310" s="102">
        <f t="shared" si="19"/>
        <v>10349.9</v>
      </c>
      <c r="O310" s="104">
        <v>43497</v>
      </c>
    </row>
    <row r="311" spans="1:15">
      <c r="A311">
        <f t="shared" si="16"/>
        <v>27</v>
      </c>
      <c r="B311" s="115" t="s">
        <v>697</v>
      </c>
      <c r="C311" s="115" t="s">
        <v>698</v>
      </c>
      <c r="D311" s="116" t="s">
        <v>699</v>
      </c>
      <c r="E311" s="117" t="s">
        <v>700</v>
      </c>
      <c r="F311" s="115" t="s">
        <v>701</v>
      </c>
      <c r="G311" s="115" t="s">
        <v>702</v>
      </c>
      <c r="H311" s="115" t="s">
        <v>703</v>
      </c>
      <c r="I311" s="118">
        <v>5000</v>
      </c>
      <c r="J311" s="118">
        <f t="shared" si="17"/>
        <v>143.5</v>
      </c>
      <c r="K311" s="118">
        <f t="shared" si="18"/>
        <v>152</v>
      </c>
      <c r="L311" s="118"/>
      <c r="M311" s="118"/>
      <c r="N311" s="118">
        <f t="shared" ref="N311:N324" si="20">SUM(I311-J311-K311)</f>
        <v>4704.5</v>
      </c>
      <c r="O311" s="147">
        <v>43647</v>
      </c>
    </row>
    <row r="312" spans="1:15">
      <c r="A312">
        <f t="shared" si="16"/>
        <v>28</v>
      </c>
      <c r="B312" s="148" t="s">
        <v>704</v>
      </c>
      <c r="C312" s="148" t="s">
        <v>705</v>
      </c>
      <c r="D312" s="149" t="s">
        <v>706</v>
      </c>
      <c r="E312" s="117" t="s">
        <v>707</v>
      </c>
      <c r="F312" s="108" t="s">
        <v>37</v>
      </c>
      <c r="G312" s="115" t="s">
        <v>702</v>
      </c>
      <c r="H312" s="108" t="s">
        <v>708</v>
      </c>
      <c r="I312" s="118">
        <v>10000</v>
      </c>
      <c r="J312" s="118">
        <f t="shared" si="17"/>
        <v>287</v>
      </c>
      <c r="K312" s="118">
        <f t="shared" si="18"/>
        <v>304</v>
      </c>
      <c r="L312" s="118"/>
      <c r="M312" s="118"/>
      <c r="N312" s="118">
        <f t="shared" si="20"/>
        <v>9409</v>
      </c>
      <c r="O312" s="142">
        <v>43739</v>
      </c>
    </row>
    <row r="313" spans="1:15">
      <c r="A313">
        <f t="shared" si="16"/>
        <v>29</v>
      </c>
      <c r="B313" s="148" t="s">
        <v>709</v>
      </c>
      <c r="C313" s="148" t="s">
        <v>710</v>
      </c>
      <c r="D313" s="149" t="s">
        <v>711</v>
      </c>
      <c r="E313" s="117" t="s">
        <v>712</v>
      </c>
      <c r="F313" s="108" t="s">
        <v>37</v>
      </c>
      <c r="G313" s="115" t="s">
        <v>702</v>
      </c>
      <c r="H313" s="108" t="s">
        <v>713</v>
      </c>
      <c r="I313" s="118">
        <v>10000</v>
      </c>
      <c r="J313" s="118">
        <f t="shared" si="17"/>
        <v>287</v>
      </c>
      <c r="K313" s="118">
        <f t="shared" si="18"/>
        <v>304</v>
      </c>
      <c r="L313" s="118"/>
      <c r="M313" s="118"/>
      <c r="N313" s="118">
        <f t="shared" si="20"/>
        <v>9409</v>
      </c>
      <c r="O313" s="142">
        <v>43739</v>
      </c>
    </row>
    <row r="314" spans="1:15">
      <c r="A314">
        <f t="shared" si="16"/>
        <v>30</v>
      </c>
      <c r="B314" s="148" t="s">
        <v>714</v>
      </c>
      <c r="C314" s="148" t="s">
        <v>715</v>
      </c>
      <c r="D314" s="149" t="s">
        <v>716</v>
      </c>
      <c r="E314" s="117" t="s">
        <v>717</v>
      </c>
      <c r="F314" s="108" t="s">
        <v>188</v>
      </c>
      <c r="G314" s="115" t="s">
        <v>702</v>
      </c>
      <c r="H314" s="108" t="s">
        <v>718</v>
      </c>
      <c r="I314" s="118">
        <v>17936</v>
      </c>
      <c r="J314" s="118">
        <f t="shared" si="17"/>
        <v>514.76319999999998</v>
      </c>
      <c r="K314" s="118">
        <f t="shared" si="18"/>
        <v>545.25440000000003</v>
      </c>
      <c r="L314" s="118"/>
      <c r="M314" s="118"/>
      <c r="N314" s="118">
        <f t="shared" si="20"/>
        <v>16875.982399999997</v>
      </c>
      <c r="O314" s="142">
        <v>43739</v>
      </c>
    </row>
    <row r="315" spans="1:15">
      <c r="A315">
        <f t="shared" si="16"/>
        <v>31</v>
      </c>
      <c r="B315" s="151" t="s">
        <v>719</v>
      </c>
      <c r="C315" s="115" t="s">
        <v>720</v>
      </c>
      <c r="D315" s="152" t="s">
        <v>721</v>
      </c>
      <c r="E315" s="137" t="s">
        <v>722</v>
      </c>
      <c r="F315" s="151" t="s">
        <v>63</v>
      </c>
      <c r="G315" s="115" t="s">
        <v>702</v>
      </c>
      <c r="H315" s="115" t="s">
        <v>723</v>
      </c>
      <c r="I315" s="153">
        <v>5000</v>
      </c>
      <c r="J315" s="153">
        <f t="shared" si="17"/>
        <v>143.5</v>
      </c>
      <c r="K315" s="153">
        <f t="shared" si="18"/>
        <v>152</v>
      </c>
      <c r="L315" s="153"/>
      <c r="M315" s="153"/>
      <c r="N315" s="153">
        <f t="shared" si="20"/>
        <v>4704.5</v>
      </c>
      <c r="O315" s="150">
        <v>44228</v>
      </c>
    </row>
    <row r="316" spans="1:15">
      <c r="A316">
        <f t="shared" si="16"/>
        <v>32</v>
      </c>
      <c r="B316" s="44" t="s">
        <v>724</v>
      </c>
      <c r="C316" s="44" t="s">
        <v>725</v>
      </c>
      <c r="D316" s="43" t="s">
        <v>726</v>
      </c>
      <c r="E316" s="138" t="s">
        <v>727</v>
      </c>
      <c r="F316" s="151" t="s">
        <v>63</v>
      </c>
      <c r="G316" s="115" t="s">
        <v>702</v>
      </c>
      <c r="H316" s="144" t="s">
        <v>728</v>
      </c>
      <c r="I316" s="153">
        <v>10000</v>
      </c>
      <c r="J316" s="153">
        <f t="shared" si="17"/>
        <v>287</v>
      </c>
      <c r="K316" s="153">
        <f t="shared" si="18"/>
        <v>304</v>
      </c>
      <c r="L316" s="153"/>
      <c r="M316" s="153"/>
      <c r="N316" s="153">
        <f>SUM(I316-J316-K316)</f>
        <v>9409</v>
      </c>
      <c r="O316" s="116">
        <v>44200</v>
      </c>
    </row>
    <row r="317" spans="1:15">
      <c r="A317">
        <f t="shared" si="16"/>
        <v>33</v>
      </c>
      <c r="B317" s="44" t="s">
        <v>730</v>
      </c>
      <c r="C317" s="44" t="s">
        <v>652</v>
      </c>
      <c r="D317" s="43" t="s">
        <v>731</v>
      </c>
      <c r="E317" s="138" t="s">
        <v>732</v>
      </c>
      <c r="F317" s="151" t="s">
        <v>150</v>
      </c>
      <c r="G317" s="115" t="s">
        <v>702</v>
      </c>
      <c r="H317" s="144" t="s">
        <v>733</v>
      </c>
      <c r="I317" s="153">
        <v>5000</v>
      </c>
      <c r="J317" s="153">
        <f t="shared" si="17"/>
        <v>143.5</v>
      </c>
      <c r="K317" s="153">
        <f t="shared" si="18"/>
        <v>152</v>
      </c>
      <c r="L317" s="153"/>
      <c r="M317" s="153"/>
      <c r="N317" s="153">
        <f t="shared" si="20"/>
        <v>4704.5</v>
      </c>
      <c r="O317" s="116">
        <v>44202</v>
      </c>
    </row>
    <row r="318" spans="1:15">
      <c r="A318">
        <f t="shared" si="16"/>
        <v>34</v>
      </c>
      <c r="B318" s="44" t="s">
        <v>734</v>
      </c>
      <c r="C318" s="44" t="s">
        <v>735</v>
      </c>
      <c r="D318" s="43" t="s">
        <v>736</v>
      </c>
      <c r="E318" s="138" t="s">
        <v>848</v>
      </c>
      <c r="F318" s="151" t="s">
        <v>737</v>
      </c>
      <c r="G318" s="115" t="s">
        <v>702</v>
      </c>
      <c r="H318" s="144" t="s">
        <v>600</v>
      </c>
      <c r="I318" s="153">
        <v>5000</v>
      </c>
      <c r="J318" s="153">
        <f t="shared" si="17"/>
        <v>143.5</v>
      </c>
      <c r="K318" s="153">
        <f t="shared" si="18"/>
        <v>152</v>
      </c>
      <c r="L318" s="153"/>
      <c r="M318" s="153"/>
      <c r="N318" s="153">
        <f t="shared" si="20"/>
        <v>4704.5</v>
      </c>
      <c r="O318" s="116">
        <v>44501</v>
      </c>
    </row>
    <row r="319" spans="1:15">
      <c r="A319">
        <f t="shared" si="16"/>
        <v>35</v>
      </c>
      <c r="B319" s="44" t="s">
        <v>865</v>
      </c>
      <c r="C319" s="44" t="s">
        <v>866</v>
      </c>
      <c r="D319" s="43" t="s">
        <v>867</v>
      </c>
      <c r="E319" s="138" t="s">
        <v>893</v>
      </c>
      <c r="F319" s="151" t="s">
        <v>63</v>
      </c>
      <c r="G319" s="115" t="s">
        <v>702</v>
      </c>
      <c r="H319" s="144" t="s">
        <v>868</v>
      </c>
      <c r="I319" s="153">
        <v>5000</v>
      </c>
      <c r="J319" s="153">
        <f t="shared" si="17"/>
        <v>143.5</v>
      </c>
      <c r="K319" s="153">
        <f t="shared" si="18"/>
        <v>152</v>
      </c>
      <c r="L319" s="153"/>
      <c r="M319" s="153"/>
      <c r="N319" s="153">
        <f t="shared" si="20"/>
        <v>4704.5</v>
      </c>
      <c r="O319" s="116">
        <v>44835</v>
      </c>
    </row>
    <row r="320" spans="1:15">
      <c r="A320">
        <f t="shared" si="16"/>
        <v>36</v>
      </c>
      <c r="B320" s="44" t="s">
        <v>869</v>
      </c>
      <c r="C320" s="44" t="s">
        <v>517</v>
      </c>
      <c r="D320" s="43" t="s">
        <v>870</v>
      </c>
      <c r="E320" s="138" t="s">
        <v>894</v>
      </c>
      <c r="F320" s="151" t="s">
        <v>871</v>
      </c>
      <c r="G320" s="115" t="s">
        <v>702</v>
      </c>
      <c r="H320" s="145" t="s">
        <v>728</v>
      </c>
      <c r="I320" s="153">
        <v>10000</v>
      </c>
      <c r="J320" s="153">
        <f t="shared" si="17"/>
        <v>287</v>
      </c>
      <c r="K320" s="153">
        <f t="shared" si="18"/>
        <v>304</v>
      </c>
      <c r="L320" s="153"/>
      <c r="M320" s="153"/>
      <c r="N320" s="153">
        <f t="shared" si="20"/>
        <v>9409</v>
      </c>
      <c r="O320" s="116">
        <v>44835</v>
      </c>
    </row>
    <row r="321" spans="1:15">
      <c r="A321">
        <f t="shared" si="16"/>
        <v>37</v>
      </c>
      <c r="B321" s="44" t="s">
        <v>934</v>
      </c>
      <c r="C321" s="44" t="s">
        <v>935</v>
      </c>
      <c r="D321" s="43" t="s">
        <v>936</v>
      </c>
      <c r="E321" s="138" t="s">
        <v>939</v>
      </c>
      <c r="F321" s="151" t="s">
        <v>150</v>
      </c>
      <c r="G321" s="115" t="s">
        <v>702</v>
      </c>
      <c r="H321" s="145" t="s">
        <v>937</v>
      </c>
      <c r="I321" s="153">
        <v>5000</v>
      </c>
      <c r="J321" s="153">
        <f t="shared" si="17"/>
        <v>143.5</v>
      </c>
      <c r="K321" s="153">
        <f t="shared" si="18"/>
        <v>152</v>
      </c>
      <c r="L321" s="153"/>
      <c r="M321" s="153"/>
      <c r="N321" s="153">
        <f>SUM(I321-J321-K321)</f>
        <v>4704.5</v>
      </c>
      <c r="O321" s="116">
        <v>44958</v>
      </c>
    </row>
    <row r="322" spans="1:15">
      <c r="A322">
        <f t="shared" si="16"/>
        <v>38</v>
      </c>
      <c r="B322" s="44" t="s">
        <v>931</v>
      </c>
      <c r="C322" s="44" t="s">
        <v>932</v>
      </c>
      <c r="D322" s="43" t="s">
        <v>933</v>
      </c>
      <c r="E322" s="138" t="s">
        <v>940</v>
      </c>
      <c r="F322" s="151" t="s">
        <v>557</v>
      </c>
      <c r="G322" s="115" t="s">
        <v>702</v>
      </c>
      <c r="H322" s="134" t="s">
        <v>637</v>
      </c>
      <c r="I322" s="153">
        <v>8000</v>
      </c>
      <c r="J322" s="153">
        <f t="shared" si="17"/>
        <v>229.6</v>
      </c>
      <c r="K322" s="153">
        <f t="shared" si="18"/>
        <v>243.2</v>
      </c>
      <c r="L322" s="153"/>
      <c r="M322" s="153"/>
      <c r="N322" s="153">
        <f t="shared" si="20"/>
        <v>7527.2</v>
      </c>
      <c r="O322" s="116">
        <v>44958</v>
      </c>
    </row>
    <row r="323" spans="1:15">
      <c r="A323">
        <f t="shared" si="16"/>
        <v>39</v>
      </c>
      <c r="B323" s="44" t="s">
        <v>985</v>
      </c>
      <c r="C323" s="44" t="s">
        <v>215</v>
      </c>
      <c r="D323" s="43" t="s">
        <v>986</v>
      </c>
      <c r="E323" s="138" t="s">
        <v>987</v>
      </c>
      <c r="F323" s="151" t="s">
        <v>737</v>
      </c>
      <c r="G323" s="115" t="s">
        <v>702</v>
      </c>
      <c r="H323" s="134" t="s">
        <v>151</v>
      </c>
      <c r="I323" s="153">
        <v>10000</v>
      </c>
      <c r="J323" s="153">
        <f t="shared" si="17"/>
        <v>287</v>
      </c>
      <c r="K323" s="153">
        <f t="shared" si="18"/>
        <v>304</v>
      </c>
      <c r="L323" s="153"/>
      <c r="M323" s="153"/>
      <c r="N323" s="153">
        <f t="shared" si="20"/>
        <v>9409</v>
      </c>
      <c r="O323" s="116">
        <v>45200</v>
      </c>
    </row>
    <row r="324" spans="1:15">
      <c r="A324">
        <f t="shared" si="16"/>
        <v>40</v>
      </c>
      <c r="B324" s="44" t="s">
        <v>982</v>
      </c>
      <c r="C324" s="44" t="s">
        <v>983</v>
      </c>
      <c r="D324" s="43" t="s">
        <v>984</v>
      </c>
      <c r="E324" s="138" t="s">
        <v>988</v>
      </c>
      <c r="F324" s="151" t="s">
        <v>737</v>
      </c>
      <c r="G324" s="115" t="s">
        <v>702</v>
      </c>
      <c r="H324" s="134" t="s">
        <v>151</v>
      </c>
      <c r="I324" s="153">
        <v>10000</v>
      </c>
      <c r="J324" s="153">
        <f t="shared" si="17"/>
        <v>287</v>
      </c>
      <c r="K324" s="153">
        <f t="shared" si="18"/>
        <v>304</v>
      </c>
      <c r="L324" s="153"/>
      <c r="M324" s="153"/>
      <c r="N324" s="153">
        <f t="shared" si="20"/>
        <v>9409</v>
      </c>
      <c r="O324" s="116">
        <v>45200</v>
      </c>
    </row>
    <row r="325" spans="1:15">
      <c r="B325" s="60" t="s">
        <v>738</v>
      </c>
      <c r="C325" s="44"/>
      <c r="D325" s="61"/>
      <c r="E325" s="62"/>
      <c r="F325" s="63"/>
      <c r="G325" s="63"/>
      <c r="H325" s="63"/>
      <c r="I325" s="65">
        <f>SUM(I285:I324)</f>
        <v>277086</v>
      </c>
      <c r="J325" s="65">
        <f>SUM(J285:J324)</f>
        <v>7952.3682000000008</v>
      </c>
      <c r="K325" s="65">
        <f>SUM(K285:K324)</f>
        <v>8423.4143999999978</v>
      </c>
      <c r="L325" s="122"/>
      <c r="M325" s="65">
        <f>SUM(M285:M315)</f>
        <v>1512.45</v>
      </c>
      <c r="N325" s="65">
        <f>SUM(N285:N324)</f>
        <v>259197.76740000001</v>
      </c>
      <c r="O325" s="66"/>
    </row>
    <row r="326" spans="1:15">
      <c r="B326" s="67"/>
      <c r="C326" s="174"/>
      <c r="D326" s="68"/>
      <c r="E326" s="69"/>
      <c r="F326" s="70"/>
      <c r="G326" s="70"/>
      <c r="H326" s="70"/>
      <c r="I326" s="72"/>
      <c r="J326" s="72"/>
      <c r="K326" s="72"/>
      <c r="L326" s="123"/>
      <c r="M326" s="72"/>
      <c r="N326" s="72"/>
      <c r="O326" s="73"/>
    </row>
    <row r="327" spans="1:15">
      <c r="B327" s="67"/>
      <c r="C327" s="174"/>
      <c r="D327" s="68"/>
      <c r="E327" s="69"/>
      <c r="F327" s="70"/>
      <c r="G327" s="70"/>
      <c r="H327" s="70"/>
      <c r="I327" s="72"/>
      <c r="J327" s="72"/>
      <c r="K327" s="72"/>
      <c r="L327" s="123"/>
      <c r="M327" s="72"/>
      <c r="N327" s="72"/>
      <c r="O327" s="73"/>
    </row>
    <row r="328" spans="1:15">
      <c r="B328" s="179"/>
      <c r="C328" s="179"/>
      <c r="D328" s="179"/>
      <c r="E328" s="179"/>
      <c r="F328" s="179"/>
      <c r="G328" s="179"/>
      <c r="H328" s="179"/>
      <c r="I328" s="179"/>
      <c r="J328" s="179"/>
      <c r="K328" s="179"/>
      <c r="L328" s="179"/>
      <c r="M328" s="179"/>
      <c r="N328" s="179"/>
      <c r="O328" s="77"/>
    </row>
    <row r="329" spans="1:15" ht="15.75" thickBot="1">
      <c r="B329" s="68"/>
      <c r="C329" s="78" t="s">
        <v>398</v>
      </c>
      <c r="D329" s="75"/>
      <c r="E329" s="79"/>
      <c r="F329" s="79"/>
      <c r="G329" s="180"/>
      <c r="H329" s="80" t="s">
        <v>841</v>
      </c>
      <c r="I329" s="80"/>
      <c r="J329" s="81"/>
      <c r="K329" s="179"/>
      <c r="L329" s="179"/>
      <c r="M329" s="179"/>
      <c r="N329" s="179"/>
      <c r="O329" s="77"/>
    </row>
    <row r="330" spans="1:15">
      <c r="B330" s="831" t="s">
        <v>975</v>
      </c>
      <c r="C330" s="831"/>
      <c r="D330" s="79"/>
      <c r="E330" s="79"/>
      <c r="F330" s="79"/>
      <c r="G330" s="180"/>
      <c r="H330" s="180" t="s">
        <v>400</v>
      </c>
      <c r="I330" s="180"/>
      <c r="J330" s="81"/>
      <c r="K330" s="179"/>
      <c r="L330" s="179"/>
      <c r="M330" s="179"/>
      <c r="N330" s="179"/>
      <c r="O330" s="77"/>
    </row>
    <row r="331" spans="1:15">
      <c r="B331" s="180"/>
      <c r="C331" s="180"/>
      <c r="D331" s="79"/>
      <c r="E331" s="79"/>
      <c r="F331" s="79"/>
      <c r="G331" s="180"/>
      <c r="H331" s="180"/>
      <c r="I331" s="180"/>
      <c r="J331" s="81"/>
      <c r="K331" s="179"/>
      <c r="L331" s="179"/>
      <c r="M331" s="179"/>
      <c r="N331" s="179"/>
      <c r="O331" s="77"/>
    </row>
    <row r="332" spans="1:15">
      <c r="B332" s="180"/>
      <c r="C332" s="180"/>
      <c r="D332" s="79"/>
      <c r="E332" s="79"/>
      <c r="F332" s="79"/>
      <c r="G332" s="180"/>
      <c r="H332" s="180"/>
      <c r="I332" s="180"/>
      <c r="J332" s="81"/>
      <c r="K332" s="179"/>
      <c r="L332" s="179"/>
      <c r="M332" s="179"/>
      <c r="N332" s="179"/>
      <c r="O332" s="77"/>
    </row>
    <row r="333" spans="1:15">
      <c r="B333" s="180"/>
      <c r="C333" s="180"/>
      <c r="D333" s="79"/>
      <c r="E333" s="79"/>
      <c r="F333" s="79"/>
      <c r="G333" s="180"/>
      <c r="H333" s="180"/>
      <c r="I333" s="180"/>
      <c r="J333" s="81"/>
      <c r="K333" s="179"/>
      <c r="L333" s="179"/>
      <c r="M333" s="179"/>
      <c r="N333" s="179"/>
      <c r="O333" s="77"/>
    </row>
    <row r="334" spans="1:15">
      <c r="B334" s="180"/>
      <c r="C334" s="180"/>
      <c r="D334" s="79"/>
      <c r="E334" s="79"/>
      <c r="F334" s="79"/>
      <c r="G334" s="180"/>
      <c r="H334" s="180"/>
      <c r="I334" s="180"/>
      <c r="J334" s="81"/>
      <c r="K334" s="179"/>
      <c r="L334" s="179"/>
      <c r="M334" s="179"/>
      <c r="N334" s="179"/>
      <c r="O334" s="77"/>
    </row>
    <row r="335" spans="1:15">
      <c r="B335" s="180"/>
      <c r="C335" s="180"/>
      <c r="D335" s="79"/>
      <c r="E335" s="79"/>
      <c r="F335" s="79"/>
      <c r="G335" s="180"/>
      <c r="H335" s="180"/>
      <c r="I335" s="180"/>
      <c r="J335" s="81"/>
      <c r="K335" s="179"/>
      <c r="L335" s="179"/>
      <c r="M335" s="179"/>
      <c r="N335" s="179"/>
      <c r="O335" s="77"/>
    </row>
    <row r="336" spans="1:15">
      <c r="B336" s="180"/>
      <c r="C336" s="180"/>
      <c r="D336" s="79"/>
      <c r="E336" s="79"/>
      <c r="F336" s="79"/>
      <c r="G336" s="180"/>
      <c r="H336" s="180"/>
      <c r="I336" s="180"/>
      <c r="J336" s="81"/>
      <c r="K336" s="179"/>
      <c r="L336" s="179"/>
      <c r="M336" s="179"/>
      <c r="N336" s="179"/>
      <c r="O336" s="77"/>
    </row>
    <row r="337" spans="2:15">
      <c r="B337" s="180"/>
      <c r="C337" s="180"/>
      <c r="D337" s="79"/>
      <c r="E337" s="79"/>
      <c r="F337" s="79"/>
      <c r="G337" s="180"/>
      <c r="H337" s="180"/>
      <c r="I337" s="180"/>
      <c r="J337" s="81"/>
      <c r="K337" s="179"/>
      <c r="L337" s="179"/>
      <c r="M337" s="179"/>
      <c r="N337" s="179"/>
      <c r="O337" s="77"/>
    </row>
    <row r="338" spans="2:15">
      <c r="B338" s="180"/>
      <c r="C338" s="180"/>
      <c r="D338" s="79"/>
      <c r="E338" s="79"/>
      <c r="F338" s="79"/>
      <c r="G338" s="180"/>
      <c r="H338" s="180"/>
      <c r="I338" s="180"/>
      <c r="J338" s="81"/>
      <c r="K338" s="179"/>
      <c r="L338" s="179"/>
      <c r="M338" s="179"/>
      <c r="N338" s="179"/>
      <c r="O338" s="77"/>
    </row>
    <row r="339" spans="2:15">
      <c r="B339" s="180"/>
      <c r="C339" s="180"/>
      <c r="D339" s="79"/>
      <c r="E339" s="79"/>
      <c r="F339" s="79"/>
      <c r="G339" s="180"/>
      <c r="H339" s="180"/>
      <c r="I339" s="180"/>
      <c r="J339" s="81"/>
      <c r="K339" s="179"/>
      <c r="L339" s="179"/>
      <c r="M339" s="179"/>
      <c r="N339" s="179"/>
      <c r="O339" s="77"/>
    </row>
    <row r="340" spans="2:15">
      <c r="B340" s="181"/>
      <c r="C340" s="181"/>
      <c r="D340" s="79"/>
      <c r="E340" s="79"/>
      <c r="F340" s="79"/>
      <c r="G340" s="181"/>
      <c r="H340" s="181"/>
      <c r="I340" s="181"/>
      <c r="J340" s="81"/>
      <c r="K340" s="182"/>
      <c r="L340" s="182"/>
      <c r="M340" s="182"/>
      <c r="N340" s="182"/>
      <c r="O340" s="77"/>
    </row>
    <row r="341" spans="2:15">
      <c r="B341" s="181"/>
      <c r="C341" s="181"/>
      <c r="D341" s="79"/>
      <c r="E341" s="79"/>
      <c r="F341" s="79"/>
      <c r="G341" s="181"/>
      <c r="H341" s="181"/>
      <c r="I341" s="181"/>
      <c r="J341" s="81"/>
      <c r="K341" s="182"/>
      <c r="L341" s="182"/>
      <c r="M341" s="182"/>
      <c r="N341" s="182"/>
      <c r="O341" s="77"/>
    </row>
    <row r="342" spans="2:15">
      <c r="B342" s="181"/>
      <c r="C342" s="181"/>
      <c r="D342" s="79"/>
      <c r="E342" s="79"/>
      <c r="F342" s="79"/>
      <c r="G342" s="181"/>
      <c r="H342" s="181"/>
      <c r="I342" s="181"/>
      <c r="J342" s="81"/>
      <c r="K342" s="182"/>
      <c r="L342" s="182"/>
      <c r="M342" s="182"/>
      <c r="N342" s="182"/>
      <c r="O342" s="77"/>
    </row>
    <row r="343" spans="2:15">
      <c r="B343" s="180"/>
      <c r="C343" s="180"/>
      <c r="D343" s="79"/>
      <c r="E343" s="79"/>
      <c r="F343" s="79"/>
      <c r="G343" s="180"/>
      <c r="H343" s="180"/>
      <c r="I343" s="180"/>
      <c r="J343" s="81"/>
      <c r="K343" s="179"/>
      <c r="L343" s="179"/>
      <c r="M343" s="179"/>
      <c r="N343" s="179"/>
      <c r="O343" s="77"/>
    </row>
    <row r="344" spans="2:15">
      <c r="B344" s="180"/>
      <c r="C344" s="180"/>
      <c r="D344" s="79"/>
      <c r="E344" s="79"/>
      <c r="F344" s="79"/>
      <c r="G344" s="180"/>
      <c r="H344" s="180"/>
      <c r="I344" s="180"/>
      <c r="J344" s="81"/>
      <c r="K344" s="179"/>
      <c r="L344" s="179"/>
      <c r="M344" s="179"/>
      <c r="N344" s="179"/>
      <c r="O344" s="77"/>
    </row>
    <row r="345" spans="2:15">
      <c r="B345" s="180"/>
      <c r="C345" s="180"/>
      <c r="D345" s="79"/>
      <c r="E345" s="79"/>
      <c r="F345" s="79"/>
      <c r="G345" s="180"/>
      <c r="H345" s="180"/>
      <c r="I345" s="180"/>
      <c r="J345" s="81"/>
      <c r="K345" s="179"/>
      <c r="L345" s="179"/>
      <c r="M345" s="179"/>
      <c r="N345" s="179"/>
      <c r="O345" s="77"/>
    </row>
    <row r="346" spans="2:15">
      <c r="B346" s="180"/>
      <c r="C346" s="180"/>
      <c r="D346" s="79"/>
      <c r="E346" s="79"/>
      <c r="F346" s="79"/>
      <c r="G346" s="180"/>
      <c r="H346" s="180"/>
      <c r="I346" s="180"/>
      <c r="J346" s="81"/>
      <c r="K346" s="179"/>
      <c r="L346" s="179"/>
      <c r="M346" s="179"/>
      <c r="N346" s="179"/>
      <c r="O346" s="77"/>
    </row>
    <row r="347" spans="2:15">
      <c r="B347" s="180"/>
      <c r="C347" s="180"/>
      <c r="D347" s="79"/>
      <c r="E347" s="79"/>
      <c r="F347" s="79"/>
      <c r="G347" s="180"/>
      <c r="H347" s="180"/>
      <c r="I347" s="180"/>
      <c r="J347" s="81"/>
      <c r="K347" s="179"/>
      <c r="L347" s="179"/>
      <c r="M347" s="179"/>
      <c r="N347" s="179"/>
      <c r="O347" s="77"/>
    </row>
    <row r="348" spans="2:15">
      <c r="B348" s="74"/>
      <c r="C348" s="74"/>
      <c r="D348" s="68"/>
      <c r="E348" s="68"/>
      <c r="F348" s="82"/>
      <c r="H348" s="179" t="s">
        <v>0</v>
      </c>
      <c r="I348" s="74"/>
      <c r="J348" s="70"/>
      <c r="K348" s="70"/>
      <c r="L348" s="70"/>
      <c r="M348" s="70"/>
      <c r="N348" s="84"/>
      <c r="O348" s="77"/>
    </row>
    <row r="349" spans="2:15">
      <c r="B349" s="179"/>
      <c r="C349" s="74"/>
      <c r="D349" s="68"/>
      <c r="E349" s="68"/>
      <c r="F349" s="82"/>
      <c r="H349" s="179" t="s">
        <v>1</v>
      </c>
      <c r="I349" s="179"/>
      <c r="J349" s="70"/>
      <c r="K349" s="70"/>
      <c r="L349" s="70"/>
      <c r="M349" s="70"/>
      <c r="N349" s="84"/>
      <c r="O349" s="77"/>
    </row>
    <row r="350" spans="2:15">
      <c r="B350" s="179"/>
      <c r="C350" s="179"/>
      <c r="D350" s="179"/>
      <c r="E350" s="179"/>
      <c r="F350" s="179"/>
      <c r="H350" s="179" t="s">
        <v>2</v>
      </c>
      <c r="I350" s="179"/>
      <c r="J350" s="179"/>
      <c r="K350" s="179"/>
      <c r="L350" s="179"/>
      <c r="M350" s="179"/>
      <c r="N350" s="179"/>
      <c r="O350" s="77"/>
    </row>
    <row r="351" spans="2:15">
      <c r="B351" s="179"/>
      <c r="C351" s="179"/>
      <c r="D351" s="179"/>
      <c r="E351" s="179"/>
      <c r="F351" s="179"/>
      <c r="H351" s="179" t="s">
        <v>401</v>
      </c>
      <c r="I351" s="179"/>
      <c r="J351" s="179"/>
      <c r="K351" s="179"/>
      <c r="L351" s="179"/>
      <c r="M351" s="179"/>
      <c r="N351" s="179"/>
      <c r="O351" s="77"/>
    </row>
    <row r="352" spans="2:15">
      <c r="B352" s="3" t="s">
        <v>989</v>
      </c>
      <c r="C352" s="3"/>
      <c r="D352" s="3"/>
      <c r="E352" s="3"/>
      <c r="F352" s="70"/>
      <c r="G352" s="70"/>
      <c r="H352" s="70"/>
      <c r="I352" s="123"/>
      <c r="J352" s="123"/>
      <c r="K352" s="123"/>
      <c r="L352" s="123"/>
      <c r="M352" s="123"/>
      <c r="N352" s="123"/>
      <c r="O352" s="77"/>
    </row>
    <row r="353" spans="1:15">
      <c r="B353" s="3" t="s">
        <v>740</v>
      </c>
      <c r="C353" s="3"/>
      <c r="D353" s="124"/>
      <c r="E353" s="125"/>
      <c r="F353" s="126"/>
      <c r="G353" s="126"/>
      <c r="H353" s="126"/>
      <c r="I353" s="91"/>
      <c r="J353" s="91" t="s">
        <v>741</v>
      </c>
      <c r="K353" s="91" t="s">
        <v>15</v>
      </c>
      <c r="L353" s="91" t="s">
        <v>16</v>
      </c>
      <c r="M353" s="5" t="s">
        <v>941</v>
      </c>
      <c r="N353" s="91"/>
      <c r="O353" s="6"/>
    </row>
    <row r="354" spans="1:15" ht="22.5">
      <c r="B354" s="5" t="s">
        <v>6</v>
      </c>
      <c r="C354" s="5" t="s">
        <v>7</v>
      </c>
      <c r="D354" s="5" t="s">
        <v>8</v>
      </c>
      <c r="E354" s="5" t="s">
        <v>9</v>
      </c>
      <c r="F354" s="5" t="s">
        <v>10</v>
      </c>
      <c r="G354" s="5" t="s">
        <v>11</v>
      </c>
      <c r="H354" s="3" t="s">
        <v>12</v>
      </c>
      <c r="I354" s="154" t="s">
        <v>13</v>
      </c>
      <c r="J354" s="154" t="s">
        <v>495</v>
      </c>
      <c r="K354" s="5"/>
      <c r="L354" s="5"/>
      <c r="M354" s="5"/>
      <c r="N354" s="155" t="s">
        <v>17</v>
      </c>
      <c r="O354" s="8" t="s">
        <v>18</v>
      </c>
    </row>
    <row r="355" spans="1:15">
      <c r="A355">
        <v>1</v>
      </c>
      <c r="B355" s="63" t="s">
        <v>742</v>
      </c>
      <c r="C355" s="63" t="s">
        <v>98</v>
      </c>
      <c r="D355" s="61" t="s">
        <v>743</v>
      </c>
      <c r="E355" s="62">
        <v>200012700173872</v>
      </c>
      <c r="F355" s="63" t="s">
        <v>27</v>
      </c>
      <c r="G355" s="111" t="s">
        <v>797</v>
      </c>
      <c r="H355" s="63" t="s">
        <v>744</v>
      </c>
      <c r="I355" s="156">
        <v>5000</v>
      </c>
      <c r="J355" s="156">
        <v>143.5</v>
      </c>
      <c r="K355" s="156">
        <v>152</v>
      </c>
      <c r="L355" s="98"/>
      <c r="M355" s="97"/>
      <c r="N355" s="97">
        <v>4704.5</v>
      </c>
      <c r="O355" s="96">
        <v>39234</v>
      </c>
    </row>
    <row r="356" spans="1:15">
      <c r="A356">
        <f>A355+1</f>
        <v>2</v>
      </c>
      <c r="B356" s="63" t="s">
        <v>745</v>
      </c>
      <c r="C356" s="63" t="s">
        <v>746</v>
      </c>
      <c r="D356" s="61" t="s">
        <v>747</v>
      </c>
      <c r="E356" s="62">
        <v>200012700174004</v>
      </c>
      <c r="F356" s="63" t="s">
        <v>748</v>
      </c>
      <c r="G356" s="111" t="s">
        <v>797</v>
      </c>
      <c r="H356" s="63" t="s">
        <v>749</v>
      </c>
      <c r="I356" s="156">
        <v>5000</v>
      </c>
      <c r="J356" s="156">
        <v>143.5</v>
      </c>
      <c r="K356" s="156">
        <v>152</v>
      </c>
      <c r="L356" s="98"/>
      <c r="M356" s="97"/>
      <c r="N356" s="97">
        <v>4704.5</v>
      </c>
      <c r="O356" s="96">
        <v>39265</v>
      </c>
    </row>
    <row r="357" spans="1:15">
      <c r="A357">
        <f t="shared" ref="A357:A377" si="21">A356+1</f>
        <v>3</v>
      </c>
      <c r="B357" s="63" t="s">
        <v>750</v>
      </c>
      <c r="C357" s="63" t="s">
        <v>751</v>
      </c>
      <c r="D357" s="61" t="s">
        <v>752</v>
      </c>
      <c r="E357" s="62">
        <v>200012700173982</v>
      </c>
      <c r="F357" s="63" t="s">
        <v>150</v>
      </c>
      <c r="G357" s="111" t="s">
        <v>797</v>
      </c>
      <c r="H357" s="63" t="s">
        <v>753</v>
      </c>
      <c r="I357" s="156">
        <v>5000</v>
      </c>
      <c r="J357" s="156">
        <v>143.5</v>
      </c>
      <c r="K357" s="156">
        <v>152</v>
      </c>
      <c r="L357" s="98"/>
      <c r="M357" s="97"/>
      <c r="N357" s="97">
        <v>4704.5</v>
      </c>
      <c r="O357" s="96">
        <v>39279</v>
      </c>
    </row>
    <row r="358" spans="1:15">
      <c r="A358">
        <f t="shared" si="21"/>
        <v>4</v>
      </c>
      <c r="B358" s="63" t="s">
        <v>221</v>
      </c>
      <c r="C358" s="63" t="s">
        <v>754</v>
      </c>
      <c r="D358" s="61" t="s">
        <v>755</v>
      </c>
      <c r="E358" s="62">
        <v>200012700173924</v>
      </c>
      <c r="F358" s="63" t="s">
        <v>27</v>
      </c>
      <c r="G358" s="111" t="s">
        <v>797</v>
      </c>
      <c r="H358" s="63" t="s">
        <v>756</v>
      </c>
      <c r="I358" s="156">
        <v>5000</v>
      </c>
      <c r="J358" s="156">
        <v>143.5</v>
      </c>
      <c r="K358" s="156">
        <v>152</v>
      </c>
      <c r="L358" s="98"/>
      <c r="M358" s="97"/>
      <c r="N358" s="97">
        <v>4704.5</v>
      </c>
      <c r="O358" s="96">
        <v>39295</v>
      </c>
    </row>
    <row r="359" spans="1:15">
      <c r="A359">
        <f t="shared" si="21"/>
        <v>5</v>
      </c>
      <c r="B359" s="63" t="s">
        <v>757</v>
      </c>
      <c r="C359" s="63" t="s">
        <v>758</v>
      </c>
      <c r="D359" s="61" t="s">
        <v>759</v>
      </c>
      <c r="E359" s="62">
        <v>200011101326563</v>
      </c>
      <c r="F359" s="63" t="s">
        <v>219</v>
      </c>
      <c r="G359" s="111" t="s">
        <v>797</v>
      </c>
      <c r="H359" s="63" t="s">
        <v>760</v>
      </c>
      <c r="I359" s="156">
        <v>12000</v>
      </c>
      <c r="J359" s="156">
        <v>344.4</v>
      </c>
      <c r="K359" s="156">
        <v>364.8</v>
      </c>
      <c r="L359" s="98"/>
      <c r="M359" s="97"/>
      <c r="N359" s="97">
        <v>11290.8</v>
      </c>
      <c r="O359" s="96">
        <v>40210</v>
      </c>
    </row>
    <row r="360" spans="1:15">
      <c r="A360">
        <f t="shared" si="21"/>
        <v>6</v>
      </c>
      <c r="B360" s="63" t="s">
        <v>761</v>
      </c>
      <c r="C360" s="63" t="s">
        <v>762</v>
      </c>
      <c r="D360" s="61" t="s">
        <v>763</v>
      </c>
      <c r="E360" s="62">
        <v>200011101420003</v>
      </c>
      <c r="F360" s="63" t="s">
        <v>27</v>
      </c>
      <c r="G360" s="111" t="s">
        <v>797</v>
      </c>
      <c r="H360" s="63" t="s">
        <v>764</v>
      </c>
      <c r="I360" s="156">
        <v>5000</v>
      </c>
      <c r="J360" s="156">
        <v>143.5</v>
      </c>
      <c r="K360" s="156">
        <v>152</v>
      </c>
      <c r="L360" s="98"/>
      <c r="M360" s="97">
        <v>2000</v>
      </c>
      <c r="N360" s="97">
        <f>I360-J360-K360-M360</f>
        <v>2704.5</v>
      </c>
      <c r="O360" s="96">
        <v>40483</v>
      </c>
    </row>
    <row r="361" spans="1:15">
      <c r="A361">
        <f t="shared" si="21"/>
        <v>7</v>
      </c>
      <c r="B361" s="63" t="s">
        <v>765</v>
      </c>
      <c r="C361" s="63" t="s">
        <v>766</v>
      </c>
      <c r="D361" s="61" t="s">
        <v>767</v>
      </c>
      <c r="E361" s="62">
        <v>200011101479643</v>
      </c>
      <c r="F361" s="63" t="s">
        <v>37</v>
      </c>
      <c r="G361" s="111" t="s">
        <v>797</v>
      </c>
      <c r="H361" s="63" t="s">
        <v>768</v>
      </c>
      <c r="I361" s="156">
        <v>5000</v>
      </c>
      <c r="J361" s="156">
        <v>143.5</v>
      </c>
      <c r="K361" s="156">
        <v>152</v>
      </c>
      <c r="L361" s="98"/>
      <c r="M361" s="97"/>
      <c r="N361" s="97">
        <v>4704.5</v>
      </c>
      <c r="O361" s="96">
        <v>41061</v>
      </c>
    </row>
    <row r="362" spans="1:15">
      <c r="A362">
        <f t="shared" si="21"/>
        <v>8</v>
      </c>
      <c r="B362" s="63" t="s">
        <v>769</v>
      </c>
      <c r="C362" s="63" t="s">
        <v>770</v>
      </c>
      <c r="D362" s="61" t="s">
        <v>771</v>
      </c>
      <c r="E362" s="62">
        <v>200011101479614</v>
      </c>
      <c r="F362" s="63" t="s">
        <v>27</v>
      </c>
      <c r="G362" s="111" t="s">
        <v>797</v>
      </c>
      <c r="H362" s="63" t="s">
        <v>772</v>
      </c>
      <c r="I362" s="156">
        <v>5000</v>
      </c>
      <c r="J362" s="156">
        <v>143.5</v>
      </c>
      <c r="K362" s="156">
        <v>152</v>
      </c>
      <c r="L362" s="98"/>
      <c r="M362" s="97"/>
      <c r="N362" s="97">
        <v>4704.5</v>
      </c>
      <c r="O362" s="96">
        <v>41122</v>
      </c>
    </row>
    <row r="363" spans="1:15">
      <c r="A363">
        <f t="shared" si="21"/>
        <v>9</v>
      </c>
      <c r="B363" s="63" t="s">
        <v>773</v>
      </c>
      <c r="C363" s="63" t="s">
        <v>774</v>
      </c>
      <c r="D363" s="61" t="s">
        <v>775</v>
      </c>
      <c r="E363" s="62">
        <v>200011101479591</v>
      </c>
      <c r="F363" s="63" t="s">
        <v>37</v>
      </c>
      <c r="G363" s="111" t="s">
        <v>797</v>
      </c>
      <c r="H363" s="63" t="s">
        <v>772</v>
      </c>
      <c r="I363" s="156">
        <v>5000</v>
      </c>
      <c r="J363" s="156">
        <v>143.5</v>
      </c>
      <c r="K363" s="156">
        <v>152</v>
      </c>
      <c r="L363" s="98"/>
      <c r="M363" s="97"/>
      <c r="N363" s="97">
        <v>4704.5</v>
      </c>
      <c r="O363" s="96">
        <v>41122</v>
      </c>
    </row>
    <row r="364" spans="1:15">
      <c r="A364">
        <f t="shared" si="21"/>
        <v>10</v>
      </c>
      <c r="B364" s="63" t="s">
        <v>776</v>
      </c>
      <c r="C364" s="63" t="s">
        <v>777</v>
      </c>
      <c r="D364" s="61" t="s">
        <v>778</v>
      </c>
      <c r="E364" s="62">
        <v>200011101561276</v>
      </c>
      <c r="F364" s="63" t="s">
        <v>779</v>
      </c>
      <c r="G364" s="111" t="s">
        <v>797</v>
      </c>
      <c r="H364" s="63" t="s">
        <v>498</v>
      </c>
      <c r="I364" s="156">
        <v>6000</v>
      </c>
      <c r="J364" s="156">
        <v>172.2</v>
      </c>
      <c r="K364" s="156">
        <v>182.4</v>
      </c>
      <c r="L364" s="98"/>
      <c r="M364" s="97"/>
      <c r="N364" s="97">
        <v>5645.4000000000005</v>
      </c>
      <c r="O364" s="96">
        <v>40909</v>
      </c>
    </row>
    <row r="365" spans="1:15">
      <c r="A365">
        <f t="shared" si="21"/>
        <v>11</v>
      </c>
      <c r="B365" s="63" t="s">
        <v>780</v>
      </c>
      <c r="C365" s="63" t="s">
        <v>781</v>
      </c>
      <c r="D365" s="61" t="s">
        <v>782</v>
      </c>
      <c r="E365" s="62">
        <v>200011101619571</v>
      </c>
      <c r="F365" s="63" t="s">
        <v>783</v>
      </c>
      <c r="G365" s="111" t="s">
        <v>797</v>
      </c>
      <c r="H365" s="63" t="s">
        <v>498</v>
      </c>
      <c r="I365" s="156">
        <v>18000</v>
      </c>
      <c r="J365" s="156">
        <v>516.6</v>
      </c>
      <c r="K365" s="156">
        <v>547.20000000000005</v>
      </c>
      <c r="L365" s="98"/>
      <c r="M365" s="97"/>
      <c r="N365" s="97">
        <v>16936.2</v>
      </c>
      <c r="O365" s="96">
        <v>41760</v>
      </c>
    </row>
    <row r="366" spans="1:15">
      <c r="A366">
        <f t="shared" si="21"/>
        <v>12</v>
      </c>
      <c r="B366" s="99" t="s">
        <v>784</v>
      </c>
      <c r="C366" s="99" t="s">
        <v>278</v>
      </c>
      <c r="D366" s="116" t="s">
        <v>785</v>
      </c>
      <c r="E366" s="116" t="s">
        <v>786</v>
      </c>
      <c r="F366" s="115" t="s">
        <v>27</v>
      </c>
      <c r="G366" s="111" t="s">
        <v>797</v>
      </c>
      <c r="H366" s="115" t="s">
        <v>787</v>
      </c>
      <c r="I366" s="157">
        <v>5000</v>
      </c>
      <c r="J366" s="158">
        <f>I366*2.87%</f>
        <v>143.5</v>
      </c>
      <c r="K366" s="158">
        <f>I366*3.04%</f>
        <v>152</v>
      </c>
      <c r="L366" s="103"/>
      <c r="M366" s="141"/>
      <c r="N366" s="102">
        <f>I366-J366-K366</f>
        <v>4704.5</v>
      </c>
      <c r="O366" s="116">
        <v>42856</v>
      </c>
    </row>
    <row r="367" spans="1:15">
      <c r="A367">
        <f t="shared" si="21"/>
        <v>13</v>
      </c>
      <c r="B367" s="99" t="s">
        <v>788</v>
      </c>
      <c r="C367" s="99" t="s">
        <v>789</v>
      </c>
      <c r="D367" s="116" t="s">
        <v>790</v>
      </c>
      <c r="E367" s="116" t="s">
        <v>791</v>
      </c>
      <c r="F367" s="115" t="s">
        <v>792</v>
      </c>
      <c r="G367" s="111" t="s">
        <v>797</v>
      </c>
      <c r="H367" s="115" t="s">
        <v>793</v>
      </c>
      <c r="I367" s="157">
        <v>5000</v>
      </c>
      <c r="J367" s="158">
        <f>I367*2.87%</f>
        <v>143.5</v>
      </c>
      <c r="K367" s="158">
        <f>I367*3.04%</f>
        <v>152</v>
      </c>
      <c r="L367" s="103"/>
      <c r="M367" s="141"/>
      <c r="N367" s="102">
        <f>I367-J367-K367</f>
        <v>4704.5</v>
      </c>
      <c r="O367" s="116">
        <v>43191</v>
      </c>
    </row>
    <row r="368" spans="1:15">
      <c r="A368">
        <f t="shared" si="21"/>
        <v>14</v>
      </c>
      <c r="B368" s="111" t="s">
        <v>688</v>
      </c>
      <c r="C368" s="111" t="s">
        <v>794</v>
      </c>
      <c r="D368" s="112" t="s">
        <v>795</v>
      </c>
      <c r="E368" s="112" t="s">
        <v>796</v>
      </c>
      <c r="F368" s="111" t="s">
        <v>150</v>
      </c>
      <c r="G368" s="111" t="s">
        <v>797</v>
      </c>
      <c r="H368" s="111" t="s">
        <v>798</v>
      </c>
      <c r="I368" s="157">
        <v>5000</v>
      </c>
      <c r="J368" s="158">
        <f t="shared" ref="J368:J377" si="22">I368*2.87%</f>
        <v>143.5</v>
      </c>
      <c r="K368" s="158">
        <f t="shared" ref="K368:K377" si="23">I368*3.04%</f>
        <v>152</v>
      </c>
      <c r="L368" s="103"/>
      <c r="M368" s="141"/>
      <c r="N368" s="102">
        <f>I368-J368-K368</f>
        <v>4704.5</v>
      </c>
      <c r="O368" s="114">
        <v>43497</v>
      </c>
    </row>
    <row r="369" spans="1:15">
      <c r="A369">
        <f t="shared" si="21"/>
        <v>15</v>
      </c>
      <c r="B369" s="99" t="s">
        <v>288</v>
      </c>
      <c r="C369" s="99" t="s">
        <v>799</v>
      </c>
      <c r="D369" s="116" t="s">
        <v>800</v>
      </c>
      <c r="E369" s="117" t="s">
        <v>801</v>
      </c>
      <c r="F369" s="115" t="s">
        <v>701</v>
      </c>
      <c r="G369" s="115" t="s">
        <v>802</v>
      </c>
      <c r="H369" s="115" t="s">
        <v>803</v>
      </c>
      <c r="I369" s="118">
        <v>5000</v>
      </c>
      <c r="J369" s="118">
        <f t="shared" si="22"/>
        <v>143.5</v>
      </c>
      <c r="K369" s="118">
        <f t="shared" si="23"/>
        <v>152</v>
      </c>
      <c r="L369" s="118"/>
      <c r="M369" s="118"/>
      <c r="N369" s="118">
        <f t="shared" ref="N369:N377" si="24">SUM(I369-J369-K369)</f>
        <v>4704.5</v>
      </c>
      <c r="O369" s="119">
        <v>43221</v>
      </c>
    </row>
    <row r="370" spans="1:15">
      <c r="A370">
        <f t="shared" si="21"/>
        <v>16</v>
      </c>
      <c r="B370" s="99" t="s">
        <v>804</v>
      </c>
      <c r="C370" s="99" t="s">
        <v>805</v>
      </c>
      <c r="D370" s="116" t="s">
        <v>806</v>
      </c>
      <c r="E370" s="117" t="s">
        <v>807</v>
      </c>
      <c r="F370" s="115" t="s">
        <v>27</v>
      </c>
      <c r="G370" s="115" t="s">
        <v>802</v>
      </c>
      <c r="H370" s="115" t="s">
        <v>808</v>
      </c>
      <c r="I370" s="118">
        <v>5000</v>
      </c>
      <c r="J370" s="118">
        <f t="shared" si="22"/>
        <v>143.5</v>
      </c>
      <c r="K370" s="118">
        <f t="shared" si="23"/>
        <v>152</v>
      </c>
      <c r="L370" s="118"/>
      <c r="M370" s="118"/>
      <c r="N370" s="118">
        <f t="shared" si="24"/>
        <v>4704.5</v>
      </c>
      <c r="O370" s="119">
        <v>43221</v>
      </c>
    </row>
    <row r="371" spans="1:15">
      <c r="A371">
        <f t="shared" si="21"/>
        <v>17</v>
      </c>
      <c r="B371" s="99" t="s">
        <v>809</v>
      </c>
      <c r="C371" s="99" t="s">
        <v>810</v>
      </c>
      <c r="D371" s="116" t="s">
        <v>811</v>
      </c>
      <c r="E371" s="117" t="s">
        <v>812</v>
      </c>
      <c r="F371" s="115" t="s">
        <v>219</v>
      </c>
      <c r="G371" s="115" t="s">
        <v>802</v>
      </c>
      <c r="H371" s="115" t="s">
        <v>813</v>
      </c>
      <c r="I371" s="118">
        <v>14000</v>
      </c>
      <c r="J371" s="118">
        <f t="shared" si="22"/>
        <v>401.8</v>
      </c>
      <c r="K371" s="118">
        <f t="shared" si="23"/>
        <v>425.6</v>
      </c>
      <c r="L371" s="118"/>
      <c r="M371" s="118"/>
      <c r="N371" s="118">
        <f t="shared" si="24"/>
        <v>13172.6</v>
      </c>
      <c r="O371" s="116">
        <v>43836</v>
      </c>
    </row>
    <row r="372" spans="1:15">
      <c r="A372">
        <f t="shared" si="21"/>
        <v>18</v>
      </c>
      <c r="B372" s="115" t="s">
        <v>814</v>
      </c>
      <c r="C372" s="115" t="s">
        <v>815</v>
      </c>
      <c r="D372" s="116" t="s">
        <v>816</v>
      </c>
      <c r="E372" s="117" t="s">
        <v>817</v>
      </c>
      <c r="F372" s="115" t="s">
        <v>27</v>
      </c>
      <c r="G372" s="115" t="s">
        <v>802</v>
      </c>
      <c r="H372" s="63" t="s">
        <v>818</v>
      </c>
      <c r="I372" s="118">
        <v>5000</v>
      </c>
      <c r="J372" s="118">
        <f t="shared" si="22"/>
        <v>143.5</v>
      </c>
      <c r="K372" s="118">
        <f t="shared" si="23"/>
        <v>152</v>
      </c>
      <c r="L372" s="118"/>
      <c r="M372" s="118"/>
      <c r="N372" s="118">
        <f t="shared" si="24"/>
        <v>4704.5</v>
      </c>
      <c r="O372" s="116">
        <v>44203</v>
      </c>
    </row>
    <row r="373" spans="1:15">
      <c r="A373">
        <f t="shared" si="21"/>
        <v>19</v>
      </c>
      <c r="B373" s="115" t="s">
        <v>852</v>
      </c>
      <c r="C373" s="115" t="s">
        <v>853</v>
      </c>
      <c r="D373" s="116" t="s">
        <v>855</v>
      </c>
      <c r="E373" s="117" t="s">
        <v>856</v>
      </c>
      <c r="F373" s="115" t="s">
        <v>150</v>
      </c>
      <c r="G373" s="115" t="s">
        <v>802</v>
      </c>
      <c r="H373" s="115" t="s">
        <v>854</v>
      </c>
      <c r="I373" s="118">
        <v>5000</v>
      </c>
      <c r="J373" s="118">
        <f t="shared" si="22"/>
        <v>143.5</v>
      </c>
      <c r="K373" s="118">
        <f t="shared" si="23"/>
        <v>152</v>
      </c>
      <c r="L373" s="118"/>
      <c r="M373" s="118"/>
      <c r="N373" s="118">
        <f t="shared" si="24"/>
        <v>4704.5</v>
      </c>
      <c r="O373" s="116">
        <v>44805</v>
      </c>
    </row>
    <row r="374" spans="1:15">
      <c r="A374">
        <f t="shared" si="21"/>
        <v>20</v>
      </c>
      <c r="B374" s="115" t="s">
        <v>906</v>
      </c>
      <c r="C374" s="115" t="s">
        <v>907</v>
      </c>
      <c r="D374" s="116" t="s">
        <v>908</v>
      </c>
      <c r="E374" s="117" t="s">
        <v>913</v>
      </c>
      <c r="F374" s="115" t="s">
        <v>737</v>
      </c>
      <c r="G374" s="115" t="s">
        <v>802</v>
      </c>
      <c r="H374" s="115" t="s">
        <v>909</v>
      </c>
      <c r="I374" s="118">
        <v>5000</v>
      </c>
      <c r="J374" s="118">
        <f t="shared" si="22"/>
        <v>143.5</v>
      </c>
      <c r="K374" s="118">
        <f t="shared" si="23"/>
        <v>152</v>
      </c>
      <c r="L374" s="118"/>
      <c r="M374" s="118"/>
      <c r="N374" s="118">
        <f t="shared" si="24"/>
        <v>4704.5</v>
      </c>
      <c r="O374" s="116">
        <v>44866</v>
      </c>
    </row>
    <row r="375" spans="1:15">
      <c r="A375">
        <f t="shared" si="21"/>
        <v>21</v>
      </c>
      <c r="B375" s="115" t="s">
        <v>922</v>
      </c>
      <c r="C375" s="115" t="s">
        <v>923</v>
      </c>
      <c r="D375" s="116" t="s">
        <v>924</v>
      </c>
      <c r="E375" s="117" t="s">
        <v>929</v>
      </c>
      <c r="F375" s="115" t="s">
        <v>737</v>
      </c>
      <c r="G375" s="115" t="s">
        <v>802</v>
      </c>
      <c r="H375" s="115" t="s">
        <v>925</v>
      </c>
      <c r="I375" s="118">
        <v>5000</v>
      </c>
      <c r="J375" s="118">
        <f t="shared" si="22"/>
        <v>143.5</v>
      </c>
      <c r="K375" s="118">
        <f t="shared" si="23"/>
        <v>152</v>
      </c>
      <c r="L375" s="118"/>
      <c r="M375" s="118"/>
      <c r="N375" s="118">
        <f t="shared" si="24"/>
        <v>4704.5</v>
      </c>
      <c r="O375" s="116">
        <v>44928</v>
      </c>
    </row>
    <row r="376" spans="1:15">
      <c r="A376">
        <f t="shared" si="21"/>
        <v>22</v>
      </c>
      <c r="B376" s="115" t="s">
        <v>926</v>
      </c>
      <c r="C376" s="115" t="s">
        <v>210</v>
      </c>
      <c r="D376" s="116" t="s">
        <v>927</v>
      </c>
      <c r="E376" s="117" t="s">
        <v>930</v>
      </c>
      <c r="F376" s="115" t="s">
        <v>150</v>
      </c>
      <c r="G376" s="115" t="s">
        <v>802</v>
      </c>
      <c r="H376" s="115" t="s">
        <v>798</v>
      </c>
      <c r="I376" s="118">
        <v>5000</v>
      </c>
      <c r="J376" s="118">
        <f t="shared" si="22"/>
        <v>143.5</v>
      </c>
      <c r="K376" s="118">
        <f t="shared" si="23"/>
        <v>152</v>
      </c>
      <c r="L376" s="118"/>
      <c r="M376" s="118"/>
      <c r="N376" s="118">
        <f t="shared" si="24"/>
        <v>4704.5</v>
      </c>
      <c r="O376" s="116" t="s">
        <v>928</v>
      </c>
    </row>
    <row r="377" spans="1:15">
      <c r="A377">
        <f t="shared" si="21"/>
        <v>23</v>
      </c>
      <c r="B377" s="136" t="s">
        <v>969</v>
      </c>
      <c r="C377" s="136" t="s">
        <v>970</v>
      </c>
      <c r="D377" s="138" t="s">
        <v>971</v>
      </c>
      <c r="E377" s="146" t="s">
        <v>973</v>
      </c>
      <c r="F377" s="115" t="s">
        <v>27</v>
      </c>
      <c r="G377" s="115" t="s">
        <v>802</v>
      </c>
      <c r="H377" s="115" t="s">
        <v>972</v>
      </c>
      <c r="I377" s="118">
        <v>5000</v>
      </c>
      <c r="J377" s="118">
        <f t="shared" si="22"/>
        <v>143.5</v>
      </c>
      <c r="K377" s="118">
        <f t="shared" si="23"/>
        <v>152</v>
      </c>
      <c r="L377" s="118"/>
      <c r="M377" s="118"/>
      <c r="N377" s="118">
        <f t="shared" si="24"/>
        <v>4704.5</v>
      </c>
      <c r="O377" s="116">
        <v>45047</v>
      </c>
    </row>
    <row r="378" spans="1:15">
      <c r="B378" s="60" t="s">
        <v>819</v>
      </c>
      <c r="C378" s="60"/>
      <c r="D378" s="63"/>
      <c r="E378" s="62"/>
      <c r="F378" s="63"/>
      <c r="G378" s="63"/>
      <c r="H378" s="63"/>
      <c r="I378" s="64">
        <f>SUM(I355:I377)</f>
        <v>145000</v>
      </c>
      <c r="J378" s="64">
        <f>SUM(J355:J377)</f>
        <v>4161.5</v>
      </c>
      <c r="K378" s="64">
        <f>SUM(K355:K377)</f>
        <v>4408</v>
      </c>
      <c r="L378" s="122">
        <f>SUM(L364:L371)</f>
        <v>0</v>
      </c>
      <c r="M378" s="65">
        <f>SUM(M355:M370)</f>
        <v>2000</v>
      </c>
      <c r="N378" s="65">
        <f>SUM(N355:N377)</f>
        <v>134430.5</v>
      </c>
      <c r="O378" s="66"/>
    </row>
    <row r="379" spans="1:15">
      <c r="B379" s="67"/>
      <c r="C379" s="67"/>
      <c r="D379" s="70"/>
      <c r="E379" s="69"/>
      <c r="F379" s="70"/>
      <c r="G379" s="70"/>
      <c r="H379" s="70"/>
      <c r="I379" s="71"/>
      <c r="J379" s="71"/>
      <c r="K379" s="71"/>
      <c r="L379" s="123"/>
      <c r="M379" s="72"/>
      <c r="N379" s="72"/>
      <c r="O379" s="73"/>
    </row>
    <row r="380" spans="1:15">
      <c r="A380">
        <f>A105+A176+A239+A324+A377</f>
        <v>208</v>
      </c>
      <c r="B380" s="67"/>
      <c r="C380" s="67"/>
      <c r="D380" s="70"/>
      <c r="E380" s="69"/>
      <c r="F380" s="70"/>
      <c r="G380" s="70"/>
      <c r="H380" s="70"/>
      <c r="I380" s="71"/>
      <c r="J380" s="71"/>
      <c r="K380" s="71"/>
      <c r="L380" s="123"/>
      <c r="M380" s="72"/>
      <c r="N380" s="72"/>
      <c r="O380" s="73"/>
    </row>
    <row r="381" spans="1:15">
      <c r="B381" s="67" t="s">
        <v>820</v>
      </c>
      <c r="C381" s="67"/>
      <c r="D381" s="70"/>
      <c r="E381" s="69"/>
      <c r="F381" s="70"/>
      <c r="G381" s="70"/>
      <c r="H381" s="70"/>
      <c r="I381" s="71"/>
      <c r="J381" s="71"/>
      <c r="K381" s="71"/>
      <c r="L381" s="123"/>
      <c r="M381" s="72"/>
      <c r="N381" s="72"/>
      <c r="O381" s="73"/>
    </row>
    <row r="382" spans="1:15">
      <c r="B382" s="84"/>
      <c r="C382" s="84"/>
      <c r="D382" s="84"/>
      <c r="E382" s="159"/>
      <c r="F382" s="84"/>
      <c r="G382" s="84"/>
      <c r="H382" s="84"/>
      <c r="I382" s="161">
        <f>I106+I177+I240+I325+I378</f>
        <v>1594638.55</v>
      </c>
      <c r="J382" s="84"/>
      <c r="K382" s="160" t="s">
        <v>821</v>
      </c>
      <c r="L382" s="160"/>
      <c r="M382" s="160"/>
      <c r="N382" s="161">
        <f>N106+N177+N240+N325+N378</f>
        <v>1488162.8616950002</v>
      </c>
    </row>
    <row r="384" spans="1:15" ht="15.75" thickBot="1">
      <c r="B384" s="68"/>
      <c r="C384" s="78" t="s">
        <v>398</v>
      </c>
      <c r="D384" s="75"/>
      <c r="E384" s="79"/>
      <c r="F384" s="79"/>
      <c r="G384" s="180"/>
      <c r="H384" s="80" t="s">
        <v>841</v>
      </c>
      <c r="I384" s="80"/>
      <c r="J384" s="81"/>
      <c r="L384" s="168"/>
    </row>
    <row r="385" spans="2:10">
      <c r="B385" s="831" t="s">
        <v>975</v>
      </c>
      <c r="C385" s="831"/>
      <c r="D385" s="79"/>
      <c r="E385" s="79"/>
      <c r="F385" s="79"/>
      <c r="G385" s="180"/>
      <c r="H385" s="180" t="s">
        <v>400</v>
      </c>
      <c r="I385" s="180"/>
      <c r="J385" s="81"/>
    </row>
  </sheetData>
  <mergeCells count="23">
    <mergeCell ref="B278:N278"/>
    <mergeCell ref="B279:N279"/>
    <mergeCell ref="B280:N280"/>
    <mergeCell ref="B330:C330"/>
    <mergeCell ref="B385:C385"/>
    <mergeCell ref="B277:N277"/>
    <mergeCell ref="B11:H11"/>
    <mergeCell ref="I11:N11"/>
    <mergeCell ref="B114:C114"/>
    <mergeCell ref="B140:N140"/>
    <mergeCell ref="B141:N141"/>
    <mergeCell ref="B142:N142"/>
    <mergeCell ref="B184:C184"/>
    <mergeCell ref="B210:N210"/>
    <mergeCell ref="B211:N211"/>
    <mergeCell ref="B212:N212"/>
    <mergeCell ref="B244:C244"/>
    <mergeCell ref="B8:H8"/>
    <mergeCell ref="I8:N8"/>
    <mergeCell ref="B9:H9"/>
    <mergeCell ref="I9:N9"/>
    <mergeCell ref="B10:H10"/>
    <mergeCell ref="I10:N10"/>
  </mergeCells>
  <pageMargins left="0.25" right="0.25" top="0.75" bottom="0.75" header="0.3" footer="0.3"/>
  <pageSetup paperSize="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4"/>
  <sheetViews>
    <sheetView topLeftCell="A149" zoomScaleNormal="100" zoomScaleSheetLayoutView="70" workbookViewId="0">
      <selection activeCell="M160" sqref="M160"/>
    </sheetView>
  </sheetViews>
  <sheetFormatPr baseColWidth="10" defaultRowHeight="15"/>
  <cols>
    <col min="1" max="1" width="5.7109375" style="418" customWidth="1"/>
    <col min="2" max="2" width="15" style="418" customWidth="1"/>
    <col min="3" max="3" width="21.5703125" style="418" customWidth="1"/>
    <col min="4" max="4" width="17.5703125" style="418" customWidth="1"/>
    <col min="5" max="5" width="17.42578125" style="418" customWidth="1"/>
    <col min="6" max="6" width="13.28515625" style="418" customWidth="1"/>
    <col min="7" max="7" width="9.85546875" style="418" customWidth="1"/>
    <col min="8" max="8" width="18" style="418" customWidth="1"/>
    <col min="9" max="9" width="12.140625" style="418" customWidth="1"/>
    <col min="10" max="10" width="9.42578125" style="418" customWidth="1"/>
    <col min="11" max="11" width="9" style="418" customWidth="1"/>
    <col min="12" max="12" width="5.5703125" style="418" customWidth="1"/>
    <col min="13" max="13" width="8" style="418" customWidth="1"/>
    <col min="14" max="14" width="13.28515625" style="418" bestFit="1" customWidth="1"/>
    <col min="15" max="15" width="12.7109375" style="418" customWidth="1"/>
    <col min="16" max="16384" width="11.42578125" style="418"/>
  </cols>
  <sheetData>
    <row r="1" spans="1:17" ht="7.5" customHeight="1"/>
    <row r="2" spans="1:17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7">
      <c r="B3" s="838" t="s">
        <v>1035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1036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1037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A6" s="419"/>
      <c r="B6" s="622" t="s">
        <v>1093</v>
      </c>
      <c r="C6" s="622"/>
      <c r="D6" s="752"/>
      <c r="E6" s="839" t="s">
        <v>1080</v>
      </c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</row>
    <row r="7" spans="1:17" ht="11.25" customHeight="1">
      <c r="B7" s="624" t="s">
        <v>1106</v>
      </c>
      <c r="C7" s="624"/>
      <c r="D7" s="624"/>
      <c r="E7" s="624"/>
      <c r="F7" s="625"/>
      <c r="G7" s="625"/>
      <c r="H7" s="625"/>
      <c r="I7" s="625"/>
      <c r="J7" s="624"/>
      <c r="K7" s="625"/>
      <c r="L7" s="625"/>
      <c r="M7" s="625"/>
      <c r="N7" s="625"/>
      <c r="O7" s="625"/>
    </row>
    <row r="8" spans="1:17">
      <c r="B8" s="624" t="s">
        <v>5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6"/>
      <c r="O8" s="626"/>
    </row>
    <row r="9" spans="1:17">
      <c r="B9" s="624" t="s">
        <v>6</v>
      </c>
      <c r="C9" s="624" t="s">
        <v>7</v>
      </c>
      <c r="D9" s="624" t="s">
        <v>8</v>
      </c>
      <c r="E9" s="624"/>
      <c r="F9" s="624" t="s">
        <v>10</v>
      </c>
      <c r="G9" s="624" t="s">
        <v>11</v>
      </c>
      <c r="H9" s="627" t="s">
        <v>12</v>
      </c>
      <c r="I9" s="624" t="s">
        <v>13</v>
      </c>
      <c r="J9" s="628" t="s">
        <v>14</v>
      </c>
      <c r="K9" s="628" t="s">
        <v>15</v>
      </c>
      <c r="L9" s="628" t="s">
        <v>16</v>
      </c>
      <c r="M9" s="627" t="s">
        <v>941</v>
      </c>
      <c r="N9" s="629" t="s">
        <v>17</v>
      </c>
      <c r="O9" s="630" t="s">
        <v>18</v>
      </c>
    </row>
    <row r="10" spans="1:17">
      <c r="A10" s="418">
        <v>1</v>
      </c>
      <c r="B10" s="428" t="s">
        <v>19</v>
      </c>
      <c r="C10" s="428" t="s">
        <v>20</v>
      </c>
      <c r="D10" s="429" t="s">
        <v>21</v>
      </c>
      <c r="E10" s="430">
        <v>200011101179105</v>
      </c>
      <c r="F10" s="428" t="s">
        <v>22</v>
      </c>
      <c r="G10" s="431" t="s">
        <v>281</v>
      </c>
      <c r="H10" s="631" t="s">
        <v>23</v>
      </c>
      <c r="I10" s="447">
        <v>5000</v>
      </c>
      <c r="J10" s="632">
        <f>I10*2.87%</f>
        <v>143.5</v>
      </c>
      <c r="K10" s="435">
        <f>I10*3.04%</f>
        <v>152</v>
      </c>
      <c r="L10" s="435"/>
      <c r="M10" s="435"/>
      <c r="N10" s="435">
        <f t="shared" ref="N10:N73" si="0">I10-J10-K10-M10</f>
        <v>4704.5</v>
      </c>
      <c r="O10" s="436">
        <v>39210</v>
      </c>
    </row>
    <row r="11" spans="1:17">
      <c r="A11" s="418">
        <f>A10+1</f>
        <v>2</v>
      </c>
      <c r="B11" s="437" t="s">
        <v>24</v>
      </c>
      <c r="C11" s="437" t="s">
        <v>25</v>
      </c>
      <c r="D11" s="438" t="s">
        <v>26</v>
      </c>
      <c r="E11" s="439">
        <v>200011101178533</v>
      </c>
      <c r="F11" s="437" t="s">
        <v>27</v>
      </c>
      <c r="G11" s="431" t="s">
        <v>281</v>
      </c>
      <c r="H11" s="633" t="s">
        <v>28</v>
      </c>
      <c r="I11" s="447">
        <v>5000</v>
      </c>
      <c r="J11" s="632">
        <v>0</v>
      </c>
      <c r="K11" s="435">
        <v>0</v>
      </c>
      <c r="L11" s="442"/>
      <c r="M11" s="442">
        <v>0</v>
      </c>
      <c r="N11" s="435">
        <f t="shared" si="0"/>
        <v>5000</v>
      </c>
      <c r="O11" s="443">
        <v>39084</v>
      </c>
    </row>
    <row r="12" spans="1:17">
      <c r="A12" s="418">
        <f t="shared" ref="A12:A75" si="1">A11+1</f>
        <v>3</v>
      </c>
      <c r="B12" s="437" t="s">
        <v>29</v>
      </c>
      <c r="C12" s="437" t="s">
        <v>30</v>
      </c>
      <c r="D12" s="438" t="s">
        <v>31</v>
      </c>
      <c r="E12" s="439">
        <v>200011101179118</v>
      </c>
      <c r="F12" s="437" t="s">
        <v>32</v>
      </c>
      <c r="G12" s="431" t="s">
        <v>281</v>
      </c>
      <c r="H12" s="633" t="s">
        <v>33</v>
      </c>
      <c r="I12" s="447">
        <v>18400</v>
      </c>
      <c r="J12" s="447">
        <f>I12*2.87%</f>
        <v>528.08000000000004</v>
      </c>
      <c r="K12" s="444">
        <f>I12*3.04%</f>
        <v>559.36</v>
      </c>
      <c r="L12" s="444"/>
      <c r="M12" s="444">
        <v>0</v>
      </c>
      <c r="N12" s="435">
        <f t="shared" si="0"/>
        <v>17312.559999999998</v>
      </c>
      <c r="O12" s="443">
        <v>39142</v>
      </c>
    </row>
    <row r="13" spans="1:17">
      <c r="A13" s="418">
        <f t="shared" si="1"/>
        <v>4</v>
      </c>
      <c r="B13" s="428" t="s">
        <v>34</v>
      </c>
      <c r="C13" s="428" t="s">
        <v>35</v>
      </c>
      <c r="D13" s="429" t="s">
        <v>36</v>
      </c>
      <c r="E13" s="445">
        <v>200011101179079</v>
      </c>
      <c r="F13" s="428" t="s">
        <v>37</v>
      </c>
      <c r="G13" s="431" t="s">
        <v>281</v>
      </c>
      <c r="H13" s="446" t="s">
        <v>38</v>
      </c>
      <c r="I13" s="447">
        <v>5000</v>
      </c>
      <c r="J13" s="447">
        <v>143.5</v>
      </c>
      <c r="K13" s="447">
        <v>152</v>
      </c>
      <c r="L13" s="447"/>
      <c r="M13" s="447"/>
      <c r="N13" s="435">
        <f t="shared" si="0"/>
        <v>4704.5</v>
      </c>
      <c r="O13" s="448">
        <v>39258</v>
      </c>
    </row>
    <row r="14" spans="1:17">
      <c r="A14" s="418">
        <f t="shared" si="1"/>
        <v>5</v>
      </c>
      <c r="B14" s="428" t="s">
        <v>39</v>
      </c>
      <c r="C14" s="428" t="s">
        <v>40</v>
      </c>
      <c r="D14" s="429" t="s">
        <v>41</v>
      </c>
      <c r="E14" s="445">
        <v>200011101178630</v>
      </c>
      <c r="F14" s="428" t="s">
        <v>27</v>
      </c>
      <c r="G14" s="431" t="s">
        <v>281</v>
      </c>
      <c r="H14" s="446" t="s">
        <v>42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39234</v>
      </c>
    </row>
    <row r="15" spans="1:17">
      <c r="A15" s="418">
        <f t="shared" si="1"/>
        <v>6</v>
      </c>
      <c r="B15" s="437" t="s">
        <v>43</v>
      </c>
      <c r="C15" s="437" t="s">
        <v>44</v>
      </c>
      <c r="D15" s="438" t="s">
        <v>45</v>
      </c>
      <c r="E15" s="449">
        <v>200011101179095</v>
      </c>
      <c r="F15" s="437" t="s">
        <v>27</v>
      </c>
      <c r="G15" s="431" t="s">
        <v>281</v>
      </c>
      <c r="H15" s="450" t="s">
        <v>46</v>
      </c>
      <c r="I15" s="444">
        <v>5000</v>
      </c>
      <c r="J15" s="444">
        <f>I15*2.87%</f>
        <v>143.5</v>
      </c>
      <c r="K15" s="444">
        <f>I15*3.04%</f>
        <v>152</v>
      </c>
      <c r="L15" s="444"/>
      <c r="M15" s="444"/>
      <c r="N15" s="435">
        <f t="shared" si="0"/>
        <v>4704.5</v>
      </c>
      <c r="O15" s="436">
        <v>39265</v>
      </c>
    </row>
    <row r="16" spans="1:17">
      <c r="A16" s="418">
        <f t="shared" si="1"/>
        <v>7</v>
      </c>
      <c r="B16" s="428" t="s">
        <v>47</v>
      </c>
      <c r="C16" s="428" t="s">
        <v>48</v>
      </c>
      <c r="D16" s="429" t="s">
        <v>49</v>
      </c>
      <c r="E16" s="445">
        <v>200011101179134</v>
      </c>
      <c r="F16" s="428" t="s">
        <v>27</v>
      </c>
      <c r="G16" s="431" t="s">
        <v>281</v>
      </c>
      <c r="H16" s="446" t="s">
        <v>50</v>
      </c>
      <c r="I16" s="447">
        <v>5000</v>
      </c>
      <c r="J16" s="447">
        <v>143.5</v>
      </c>
      <c r="K16" s="447">
        <v>152</v>
      </c>
      <c r="L16" s="447"/>
      <c r="M16" s="447"/>
      <c r="N16" s="435">
        <f t="shared" si="0"/>
        <v>4704.5</v>
      </c>
      <c r="O16" s="448">
        <v>39265</v>
      </c>
    </row>
    <row r="17" spans="1:15">
      <c r="A17" s="418">
        <f t="shared" si="1"/>
        <v>8</v>
      </c>
      <c r="B17" s="428" t="s">
        <v>56</v>
      </c>
      <c r="C17" s="428" t="s">
        <v>57</v>
      </c>
      <c r="D17" s="429" t="s">
        <v>58</v>
      </c>
      <c r="E17" s="445">
        <v>200011101179150</v>
      </c>
      <c r="F17" s="428" t="s">
        <v>37</v>
      </c>
      <c r="G17" s="431" t="s">
        <v>281</v>
      </c>
      <c r="H17" s="446" t="s">
        <v>59</v>
      </c>
      <c r="I17" s="447">
        <v>5000</v>
      </c>
      <c r="J17" s="447">
        <v>143.5</v>
      </c>
      <c r="K17" s="447">
        <v>152</v>
      </c>
      <c r="L17" s="447"/>
      <c r="M17" s="447"/>
      <c r="N17" s="435">
        <f>I17-J17-K17-M17</f>
        <v>4704.5</v>
      </c>
      <c r="O17" s="448">
        <v>39265</v>
      </c>
    </row>
    <row r="18" spans="1:15">
      <c r="A18" s="418">
        <f t="shared" si="1"/>
        <v>9</v>
      </c>
      <c r="B18" s="428" t="s">
        <v>60</v>
      </c>
      <c r="C18" s="428" t="s">
        <v>61</v>
      </c>
      <c r="D18" s="429" t="s">
        <v>62</v>
      </c>
      <c r="E18" s="445">
        <v>200011101179053</v>
      </c>
      <c r="F18" s="428" t="s">
        <v>63</v>
      </c>
      <c r="G18" s="431" t="s">
        <v>281</v>
      </c>
      <c r="H18" s="446" t="s">
        <v>64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39281</v>
      </c>
    </row>
    <row r="19" spans="1:15">
      <c r="A19" s="418">
        <f t="shared" si="1"/>
        <v>10</v>
      </c>
      <c r="B19" s="428" t="s">
        <v>65</v>
      </c>
      <c r="C19" s="428" t="s">
        <v>66</v>
      </c>
      <c r="D19" s="429" t="s">
        <v>67</v>
      </c>
      <c r="E19" s="445">
        <v>200011101178591</v>
      </c>
      <c r="F19" s="428" t="s">
        <v>37</v>
      </c>
      <c r="G19" s="431" t="s">
        <v>281</v>
      </c>
      <c r="H19" s="446" t="s">
        <v>68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39286</v>
      </c>
    </row>
    <row r="20" spans="1:15">
      <c r="A20" s="418">
        <f t="shared" si="1"/>
        <v>11</v>
      </c>
      <c r="B20" s="437" t="s">
        <v>69</v>
      </c>
      <c r="C20" s="437" t="s">
        <v>70</v>
      </c>
      <c r="D20" s="438" t="s">
        <v>71</v>
      </c>
      <c r="E20" s="439">
        <v>200011101180686</v>
      </c>
      <c r="F20" s="437" t="s">
        <v>72</v>
      </c>
      <c r="G20" s="431" t="s">
        <v>281</v>
      </c>
      <c r="H20" s="450" t="s">
        <v>73</v>
      </c>
      <c r="I20" s="442">
        <v>7000</v>
      </c>
      <c r="J20" s="442">
        <v>200.9</v>
      </c>
      <c r="K20" s="442">
        <v>212.8</v>
      </c>
      <c r="L20" s="442"/>
      <c r="M20" s="442"/>
      <c r="N20" s="435">
        <f t="shared" si="0"/>
        <v>6586.3</v>
      </c>
      <c r="O20" s="443">
        <v>39295</v>
      </c>
    </row>
    <row r="21" spans="1:15" ht="13.5" customHeight="1">
      <c r="A21" s="418">
        <f t="shared" si="1"/>
        <v>12</v>
      </c>
      <c r="B21" s="428" t="s">
        <v>74</v>
      </c>
      <c r="C21" s="428" t="s">
        <v>75</v>
      </c>
      <c r="D21" s="429" t="s">
        <v>76</v>
      </c>
      <c r="E21" s="445">
        <v>200011101180709</v>
      </c>
      <c r="F21" s="428" t="s">
        <v>37</v>
      </c>
      <c r="G21" s="431" t="s">
        <v>281</v>
      </c>
      <c r="H21" s="446" t="s">
        <v>77</v>
      </c>
      <c r="I21" s="447">
        <v>8318.0400000000009</v>
      </c>
      <c r="J21" s="447">
        <f>I21*2.87%</f>
        <v>238.72774800000002</v>
      </c>
      <c r="K21" s="447">
        <f>I21*3.04%</f>
        <v>252.86841600000002</v>
      </c>
      <c r="L21" s="447"/>
      <c r="M21" s="447"/>
      <c r="N21" s="435">
        <f t="shared" si="0"/>
        <v>7826.4438360000004</v>
      </c>
      <c r="O21" s="448">
        <v>39338</v>
      </c>
    </row>
    <row r="22" spans="1:15">
      <c r="A22" s="418">
        <f>A21+1</f>
        <v>13</v>
      </c>
      <c r="B22" s="428" t="s">
        <v>78</v>
      </c>
      <c r="C22" s="428" t="s">
        <v>79</v>
      </c>
      <c r="D22" s="429" t="s">
        <v>80</v>
      </c>
      <c r="E22" s="445">
        <v>200011101253636</v>
      </c>
      <c r="F22" s="428" t="s">
        <v>54</v>
      </c>
      <c r="G22" s="431" t="s">
        <v>281</v>
      </c>
      <c r="H22" s="446" t="s">
        <v>81</v>
      </c>
      <c r="I22" s="451">
        <v>18312</v>
      </c>
      <c r="J22" s="435">
        <f>I22*2.87%</f>
        <v>525.55439999999999</v>
      </c>
      <c r="K22" s="435">
        <f>I22*3.04%</f>
        <v>556.6848</v>
      </c>
      <c r="L22" s="435">
        <v>0</v>
      </c>
      <c r="M22" s="435">
        <v>0</v>
      </c>
      <c r="N22" s="435">
        <f t="shared" si="0"/>
        <v>17229.7608</v>
      </c>
      <c r="O22" s="448">
        <v>39702</v>
      </c>
    </row>
    <row r="23" spans="1:15" ht="12.75" customHeight="1">
      <c r="A23" s="418">
        <f t="shared" si="1"/>
        <v>14</v>
      </c>
      <c r="B23" s="428" t="s">
        <v>82</v>
      </c>
      <c r="C23" s="428" t="s">
        <v>83</v>
      </c>
      <c r="D23" s="429" t="s">
        <v>84</v>
      </c>
      <c r="E23" s="445">
        <v>200012700173856</v>
      </c>
      <c r="F23" s="428" t="s">
        <v>85</v>
      </c>
      <c r="G23" s="431" t="s">
        <v>281</v>
      </c>
      <c r="H23" s="446" t="s">
        <v>86</v>
      </c>
      <c r="I23" s="451">
        <v>28657.01</v>
      </c>
      <c r="J23" s="435">
        <v>822.456187</v>
      </c>
      <c r="K23" s="435">
        <v>871.17310399999997</v>
      </c>
      <c r="L23" s="452"/>
      <c r="M23" s="452">
        <v>0</v>
      </c>
      <c r="N23" s="435">
        <f t="shared" si="0"/>
        <v>26963.380708999997</v>
      </c>
      <c r="O23" s="448">
        <v>39302</v>
      </c>
    </row>
    <row r="24" spans="1:15">
      <c r="A24" s="418">
        <f t="shared" si="1"/>
        <v>15</v>
      </c>
      <c r="B24" s="428" t="s">
        <v>89</v>
      </c>
      <c r="C24" s="428" t="s">
        <v>90</v>
      </c>
      <c r="D24" s="429" t="s">
        <v>91</v>
      </c>
      <c r="E24" s="445">
        <v>200011101209570</v>
      </c>
      <c r="F24" s="428" t="s">
        <v>37</v>
      </c>
      <c r="G24" s="431" t="s">
        <v>281</v>
      </c>
      <c r="H24" s="437" t="s">
        <v>92</v>
      </c>
      <c r="I24" s="447">
        <v>5000</v>
      </c>
      <c r="J24" s="447">
        <v>143.5</v>
      </c>
      <c r="K24" s="447">
        <v>152</v>
      </c>
      <c r="L24" s="447"/>
      <c r="M24" s="447"/>
      <c r="N24" s="435">
        <f t="shared" si="0"/>
        <v>4704.5</v>
      </c>
      <c r="O24" s="448">
        <v>39499</v>
      </c>
    </row>
    <row r="25" spans="1:15">
      <c r="A25" s="418">
        <f t="shared" si="1"/>
        <v>16</v>
      </c>
      <c r="B25" s="766" t="s">
        <v>93</v>
      </c>
      <c r="C25" s="437" t="s">
        <v>94</v>
      </c>
      <c r="D25" s="429" t="s">
        <v>95</v>
      </c>
      <c r="E25" s="445">
        <v>200011101224225</v>
      </c>
      <c r="F25" s="428" t="s">
        <v>87</v>
      </c>
      <c r="G25" s="431" t="s">
        <v>281</v>
      </c>
      <c r="H25" s="450" t="s">
        <v>96</v>
      </c>
      <c r="I25" s="447">
        <v>24000</v>
      </c>
      <c r="J25" s="447">
        <f>I25*2.87%</f>
        <v>688.8</v>
      </c>
      <c r="K25" s="447">
        <f>I25*3.04%</f>
        <v>729.6</v>
      </c>
      <c r="L25" s="447"/>
      <c r="M25" s="447">
        <v>0</v>
      </c>
      <c r="N25" s="435">
        <f t="shared" si="0"/>
        <v>22581.600000000002</v>
      </c>
      <c r="O25" s="448">
        <v>39524</v>
      </c>
    </row>
    <row r="26" spans="1:15">
      <c r="A26" s="418">
        <f t="shared" si="1"/>
        <v>17</v>
      </c>
      <c r="B26" s="437" t="s">
        <v>97</v>
      </c>
      <c r="C26" s="437" t="s">
        <v>98</v>
      </c>
      <c r="D26" s="429" t="s">
        <v>99</v>
      </c>
      <c r="E26" s="430">
        <v>200011101224209</v>
      </c>
      <c r="F26" s="446" t="s">
        <v>100</v>
      </c>
      <c r="G26" s="431" t="s">
        <v>281</v>
      </c>
      <c r="H26" s="450" t="s">
        <v>101</v>
      </c>
      <c r="I26" s="435">
        <v>11596.6</v>
      </c>
      <c r="J26" s="435">
        <f>I26*2.87%</f>
        <v>332.82242000000002</v>
      </c>
      <c r="K26" s="435">
        <f>I26*3.04%</f>
        <v>352.53664000000003</v>
      </c>
      <c r="L26" s="435"/>
      <c r="M26" s="435">
        <v>0</v>
      </c>
      <c r="N26" s="435">
        <f t="shared" si="0"/>
        <v>10911.24094</v>
      </c>
      <c r="O26" s="436">
        <v>39539</v>
      </c>
    </row>
    <row r="27" spans="1:15" ht="12.75" customHeight="1">
      <c r="A27" s="418">
        <f t="shared" si="1"/>
        <v>18</v>
      </c>
      <c r="B27" s="437" t="s">
        <v>102</v>
      </c>
      <c r="C27" s="437" t="s">
        <v>103</v>
      </c>
      <c r="D27" s="429" t="s">
        <v>104</v>
      </c>
      <c r="E27" s="430">
        <v>200011101231865</v>
      </c>
      <c r="F27" s="446" t="s">
        <v>105</v>
      </c>
      <c r="G27" s="431" t="s">
        <v>281</v>
      </c>
      <c r="H27" s="437" t="s">
        <v>96</v>
      </c>
      <c r="I27" s="435">
        <v>5000</v>
      </c>
      <c r="J27" s="435">
        <f>I27*2.87%</f>
        <v>143.5</v>
      </c>
      <c r="K27" s="435">
        <f>I27*3.04%</f>
        <v>152</v>
      </c>
      <c r="L27" s="435"/>
      <c r="M27" s="435"/>
      <c r="N27" s="435">
        <f t="shared" si="0"/>
        <v>4704.5</v>
      </c>
      <c r="O27" s="436">
        <v>39568</v>
      </c>
    </row>
    <row r="28" spans="1:15">
      <c r="A28" s="418">
        <f t="shared" si="1"/>
        <v>19</v>
      </c>
      <c r="B28" s="437" t="s">
        <v>106</v>
      </c>
      <c r="C28" s="437" t="s">
        <v>107</v>
      </c>
      <c r="D28" s="429" t="s">
        <v>108</v>
      </c>
      <c r="E28" s="430">
        <v>200011101245945</v>
      </c>
      <c r="F28" s="446" t="s">
        <v>109</v>
      </c>
      <c r="G28" s="431" t="s">
        <v>281</v>
      </c>
      <c r="H28" s="450" t="s">
        <v>110</v>
      </c>
      <c r="I28" s="435">
        <v>9600</v>
      </c>
      <c r="J28" s="435">
        <f>I28*2.87%</f>
        <v>275.52</v>
      </c>
      <c r="K28" s="435">
        <f>I28*3.04%</f>
        <v>291.83999999999997</v>
      </c>
      <c r="L28" s="435"/>
      <c r="M28" s="435"/>
      <c r="N28" s="435">
        <f t="shared" si="0"/>
        <v>9032.64</v>
      </c>
      <c r="O28" s="436">
        <v>39661</v>
      </c>
    </row>
    <row r="29" spans="1:15">
      <c r="A29" s="418">
        <f t="shared" si="1"/>
        <v>20</v>
      </c>
      <c r="B29" s="453" t="s">
        <v>111</v>
      </c>
      <c r="C29" s="453" t="s">
        <v>112</v>
      </c>
      <c r="D29" s="454" t="s">
        <v>113</v>
      </c>
      <c r="E29" s="455">
        <v>200011101253597</v>
      </c>
      <c r="F29" s="431" t="s">
        <v>114</v>
      </c>
      <c r="G29" s="431" t="s">
        <v>281</v>
      </c>
      <c r="H29" s="453" t="s">
        <v>115</v>
      </c>
      <c r="I29" s="456">
        <v>22000</v>
      </c>
      <c r="J29" s="457">
        <f>I29*2.87%</f>
        <v>631.4</v>
      </c>
      <c r="K29" s="457">
        <f>I29*3.04%</f>
        <v>668.8</v>
      </c>
      <c r="L29" s="457"/>
      <c r="M29" s="452">
        <v>1512.45</v>
      </c>
      <c r="N29" s="435">
        <f t="shared" si="0"/>
        <v>19187.349999999999</v>
      </c>
      <c r="O29" s="458">
        <v>39692</v>
      </c>
    </row>
    <row r="30" spans="1:15">
      <c r="A30" s="418">
        <f t="shared" si="1"/>
        <v>21</v>
      </c>
      <c r="B30" s="453" t="s">
        <v>116</v>
      </c>
      <c r="C30" s="453" t="s">
        <v>117</v>
      </c>
      <c r="D30" s="454" t="s">
        <v>118</v>
      </c>
      <c r="E30" s="455">
        <v>200011101253733</v>
      </c>
      <c r="F30" s="431" t="s">
        <v>119</v>
      </c>
      <c r="G30" s="431" t="s">
        <v>281</v>
      </c>
      <c r="H30" s="453" t="s">
        <v>120</v>
      </c>
      <c r="I30" s="456">
        <v>5000</v>
      </c>
      <c r="J30" s="457">
        <v>143.5</v>
      </c>
      <c r="K30" s="457">
        <v>152</v>
      </c>
      <c r="L30" s="457"/>
      <c r="M30" s="457"/>
      <c r="N30" s="435">
        <f t="shared" si="0"/>
        <v>4704.5</v>
      </c>
      <c r="O30" s="458">
        <v>39692</v>
      </c>
    </row>
    <row r="31" spans="1:15">
      <c r="A31" s="418">
        <f t="shared" si="1"/>
        <v>22</v>
      </c>
      <c r="B31" s="453" t="s">
        <v>121</v>
      </c>
      <c r="C31" s="453" t="s">
        <v>122</v>
      </c>
      <c r="D31" s="454" t="s">
        <v>123</v>
      </c>
      <c r="E31" s="455">
        <v>200011101253568</v>
      </c>
      <c r="F31" s="431" t="s">
        <v>124</v>
      </c>
      <c r="G31" s="431" t="s">
        <v>281</v>
      </c>
      <c r="H31" s="453" t="s">
        <v>125</v>
      </c>
      <c r="I31" s="459">
        <v>13000</v>
      </c>
      <c r="J31" s="459">
        <f>I31*2.87%</f>
        <v>373.1</v>
      </c>
      <c r="K31" s="459">
        <f>I31*3.04%</f>
        <v>395.2</v>
      </c>
      <c r="L31" s="459">
        <v>0</v>
      </c>
      <c r="M31" s="459">
        <v>0</v>
      </c>
      <c r="N31" s="435">
        <f t="shared" si="0"/>
        <v>12231.699999999999</v>
      </c>
      <c r="O31" s="458">
        <v>39729</v>
      </c>
    </row>
    <row r="32" spans="1:15">
      <c r="A32" s="418">
        <f t="shared" si="1"/>
        <v>23</v>
      </c>
      <c r="B32" s="453" t="s">
        <v>126</v>
      </c>
      <c r="C32" s="453" t="s">
        <v>127</v>
      </c>
      <c r="D32" s="454" t="s">
        <v>128</v>
      </c>
      <c r="E32" s="455">
        <v>200011101278064</v>
      </c>
      <c r="F32" s="431" t="s">
        <v>27</v>
      </c>
      <c r="G32" s="431" t="s">
        <v>129</v>
      </c>
      <c r="H32" s="450" t="s">
        <v>130</v>
      </c>
      <c r="I32" s="451">
        <v>8050</v>
      </c>
      <c r="J32" s="435">
        <f>I32*2.87%</f>
        <v>231.035</v>
      </c>
      <c r="K32" s="435">
        <f>I32*3.04%</f>
        <v>244.72</v>
      </c>
      <c r="L32" s="452">
        <v>0</v>
      </c>
      <c r="M32" s="452">
        <v>1512.45</v>
      </c>
      <c r="N32" s="435">
        <f t="shared" si="0"/>
        <v>6061.7950000000001</v>
      </c>
      <c r="O32" s="458">
        <v>39832</v>
      </c>
    </row>
    <row r="33" spans="1:15" ht="13.5" customHeight="1">
      <c r="A33" s="418">
        <f t="shared" si="1"/>
        <v>24</v>
      </c>
      <c r="B33" s="453" t="s">
        <v>132</v>
      </c>
      <c r="C33" s="453" t="s">
        <v>133</v>
      </c>
      <c r="D33" s="460" t="s">
        <v>134</v>
      </c>
      <c r="E33" s="461">
        <v>200011101272633</v>
      </c>
      <c r="F33" s="431" t="s">
        <v>37</v>
      </c>
      <c r="G33" s="431" t="s">
        <v>281</v>
      </c>
      <c r="H33" s="431" t="s">
        <v>131</v>
      </c>
      <c r="I33" s="451">
        <v>5000</v>
      </c>
      <c r="J33" s="435">
        <v>143.5</v>
      </c>
      <c r="K33" s="435">
        <v>152</v>
      </c>
      <c r="L33" s="452"/>
      <c r="M33" s="447"/>
      <c r="N33" s="435">
        <f t="shared" si="0"/>
        <v>4704.5</v>
      </c>
      <c r="O33" s="458">
        <v>39845</v>
      </c>
    </row>
    <row r="34" spans="1:15">
      <c r="A34" s="418">
        <f t="shared" si="1"/>
        <v>25</v>
      </c>
      <c r="B34" s="428" t="s">
        <v>135</v>
      </c>
      <c r="C34" s="428" t="s">
        <v>136</v>
      </c>
      <c r="D34" s="429" t="s">
        <v>137</v>
      </c>
      <c r="E34" s="445">
        <v>200011101272688</v>
      </c>
      <c r="F34" s="428" t="s">
        <v>109</v>
      </c>
      <c r="G34" s="431" t="s">
        <v>129</v>
      </c>
      <c r="H34" s="428" t="s">
        <v>110</v>
      </c>
      <c r="I34" s="447">
        <v>9600</v>
      </c>
      <c r="J34" s="447">
        <f>I34*2.87%</f>
        <v>275.52</v>
      </c>
      <c r="K34" s="447">
        <f>I34*3.04%</f>
        <v>291.83999999999997</v>
      </c>
      <c r="L34" s="447"/>
      <c r="M34" s="447"/>
      <c r="N34" s="435">
        <f t="shared" si="0"/>
        <v>9032.64</v>
      </c>
      <c r="O34" s="448">
        <v>39845</v>
      </c>
    </row>
    <row r="35" spans="1:15">
      <c r="A35" s="418">
        <f t="shared" si="1"/>
        <v>26</v>
      </c>
      <c r="B35" s="428" t="s">
        <v>138</v>
      </c>
      <c r="C35" s="428" t="s">
        <v>139</v>
      </c>
      <c r="D35" s="429" t="s">
        <v>140</v>
      </c>
      <c r="E35" s="445">
        <v>200011101294556</v>
      </c>
      <c r="F35" s="428" t="s">
        <v>141</v>
      </c>
      <c r="G35" s="431" t="s">
        <v>281</v>
      </c>
      <c r="H35" s="428" t="s">
        <v>142</v>
      </c>
      <c r="I35" s="451">
        <v>8000</v>
      </c>
      <c r="J35" s="435">
        <v>229.6</v>
      </c>
      <c r="K35" s="435">
        <v>243.2</v>
      </c>
      <c r="L35" s="435"/>
      <c r="M35" s="435"/>
      <c r="N35" s="435">
        <f t="shared" si="0"/>
        <v>7527.2</v>
      </c>
      <c r="O35" s="448">
        <v>40028</v>
      </c>
    </row>
    <row r="36" spans="1:15">
      <c r="A36" s="418">
        <f t="shared" si="1"/>
        <v>27</v>
      </c>
      <c r="B36" s="462" t="s">
        <v>143</v>
      </c>
      <c r="C36" s="428" t="s">
        <v>144</v>
      </c>
      <c r="D36" s="429" t="s">
        <v>145</v>
      </c>
      <c r="E36" s="445">
        <v>200011101310155</v>
      </c>
      <c r="F36" s="428" t="s">
        <v>63</v>
      </c>
      <c r="G36" s="431" t="s">
        <v>281</v>
      </c>
      <c r="H36" s="428" t="s">
        <v>146</v>
      </c>
      <c r="I36" s="447">
        <v>5000</v>
      </c>
      <c r="J36" s="447">
        <v>143.5</v>
      </c>
      <c r="K36" s="447">
        <v>152</v>
      </c>
      <c r="L36" s="447"/>
      <c r="M36" s="447"/>
      <c r="N36" s="435">
        <f t="shared" si="0"/>
        <v>4704.5</v>
      </c>
      <c r="O36" s="448">
        <v>40148</v>
      </c>
    </row>
    <row r="37" spans="1:15">
      <c r="A37" s="418">
        <f t="shared" si="1"/>
        <v>28</v>
      </c>
      <c r="B37" s="428" t="s">
        <v>147</v>
      </c>
      <c r="C37" s="428" t="s">
        <v>148</v>
      </c>
      <c r="D37" s="429" t="s">
        <v>149</v>
      </c>
      <c r="E37" s="445">
        <v>200011101318759</v>
      </c>
      <c r="F37" s="428" t="s">
        <v>150</v>
      </c>
      <c r="G37" s="431" t="s">
        <v>281</v>
      </c>
      <c r="H37" s="446" t="s">
        <v>73</v>
      </c>
      <c r="I37" s="447">
        <v>8000</v>
      </c>
      <c r="J37" s="447">
        <v>229.6</v>
      </c>
      <c r="K37" s="447">
        <v>243.2</v>
      </c>
      <c r="L37" s="447"/>
      <c r="M37" s="447"/>
      <c r="N37" s="435">
        <f t="shared" si="0"/>
        <v>7527.2</v>
      </c>
      <c r="O37" s="448">
        <v>40210</v>
      </c>
    </row>
    <row r="38" spans="1:15">
      <c r="A38" s="418">
        <f t="shared" si="1"/>
        <v>29</v>
      </c>
      <c r="B38" s="437" t="s">
        <v>156</v>
      </c>
      <c r="C38" s="437" t="s">
        <v>157</v>
      </c>
      <c r="D38" s="429" t="s">
        <v>158</v>
      </c>
      <c r="E38" s="445">
        <v>200011101358201</v>
      </c>
      <c r="F38" s="428" t="s">
        <v>159</v>
      </c>
      <c r="G38" s="431" t="s">
        <v>129</v>
      </c>
      <c r="H38" s="437" t="s">
        <v>160</v>
      </c>
      <c r="I38" s="447">
        <v>6000</v>
      </c>
      <c r="J38" s="447">
        <v>172.2</v>
      </c>
      <c r="K38" s="447">
        <v>182.4</v>
      </c>
      <c r="L38" s="447"/>
      <c r="M38" s="447">
        <v>0</v>
      </c>
      <c r="N38" s="435">
        <f t="shared" si="0"/>
        <v>5645.4000000000005</v>
      </c>
      <c r="O38" s="448">
        <v>40422</v>
      </c>
    </row>
    <row r="39" spans="1:15">
      <c r="A39" s="418">
        <f t="shared" si="1"/>
        <v>30</v>
      </c>
      <c r="B39" s="428" t="s">
        <v>161</v>
      </c>
      <c r="C39" s="428" t="s">
        <v>162</v>
      </c>
      <c r="D39" s="429" t="s">
        <v>163</v>
      </c>
      <c r="E39" s="445">
        <v>200011101393460</v>
      </c>
      <c r="F39" s="428" t="s">
        <v>63</v>
      </c>
      <c r="G39" s="431" t="s">
        <v>281</v>
      </c>
      <c r="H39" s="428" t="s">
        <v>164</v>
      </c>
      <c r="I39" s="447">
        <v>5000</v>
      </c>
      <c r="J39" s="447">
        <v>143.5</v>
      </c>
      <c r="K39" s="447">
        <v>152</v>
      </c>
      <c r="L39" s="447"/>
      <c r="M39" s="447"/>
      <c r="N39" s="435">
        <f t="shared" si="0"/>
        <v>4704.5</v>
      </c>
      <c r="O39" s="448">
        <v>40603</v>
      </c>
    </row>
    <row r="40" spans="1:15">
      <c r="A40" s="418">
        <f t="shared" si="1"/>
        <v>31</v>
      </c>
      <c r="B40" s="428" t="s">
        <v>170</v>
      </c>
      <c r="C40" s="428" t="s">
        <v>171</v>
      </c>
      <c r="D40" s="429" t="s">
        <v>172</v>
      </c>
      <c r="E40" s="445">
        <v>200011101419959</v>
      </c>
      <c r="F40" s="428" t="s">
        <v>173</v>
      </c>
      <c r="G40" s="431" t="s">
        <v>281</v>
      </c>
      <c r="H40" s="428" t="s">
        <v>174</v>
      </c>
      <c r="I40" s="447">
        <v>13312</v>
      </c>
      <c r="J40" s="447">
        <v>382.05439999999999</v>
      </c>
      <c r="K40" s="447">
        <v>404.6848</v>
      </c>
      <c r="L40" s="447"/>
      <c r="M40" s="447"/>
      <c r="N40" s="435">
        <f t="shared" si="0"/>
        <v>12525.2608</v>
      </c>
      <c r="O40" s="448">
        <v>41187</v>
      </c>
    </row>
    <row r="41" spans="1:15">
      <c r="A41" s="418">
        <f t="shared" si="1"/>
        <v>32</v>
      </c>
      <c r="B41" s="437" t="s">
        <v>175</v>
      </c>
      <c r="C41" s="437" t="s">
        <v>176</v>
      </c>
      <c r="D41" s="429" t="s">
        <v>177</v>
      </c>
      <c r="E41" s="445">
        <v>200011101479562</v>
      </c>
      <c r="F41" s="428" t="s">
        <v>27</v>
      </c>
      <c r="G41" s="431" t="s">
        <v>281</v>
      </c>
      <c r="H41" s="428" t="s">
        <v>101</v>
      </c>
      <c r="I41" s="447">
        <v>5000</v>
      </c>
      <c r="J41" s="447">
        <v>143.5</v>
      </c>
      <c r="K41" s="447">
        <v>152</v>
      </c>
      <c r="L41" s="447"/>
      <c r="M41" s="447"/>
      <c r="N41" s="435">
        <f t="shared" si="0"/>
        <v>4704.5</v>
      </c>
      <c r="O41" s="448">
        <v>41000</v>
      </c>
    </row>
    <row r="42" spans="1:15">
      <c r="A42" s="418">
        <f t="shared" si="1"/>
        <v>33</v>
      </c>
      <c r="B42" s="428" t="s">
        <v>178</v>
      </c>
      <c r="C42" s="428" t="s">
        <v>179</v>
      </c>
      <c r="D42" s="429" t="s">
        <v>180</v>
      </c>
      <c r="E42" s="445">
        <v>200011101571020</v>
      </c>
      <c r="F42" s="428" t="s">
        <v>181</v>
      </c>
      <c r="G42" s="431" t="s">
        <v>281</v>
      </c>
      <c r="H42" s="428" t="s">
        <v>151</v>
      </c>
      <c r="I42" s="447">
        <v>30000</v>
      </c>
      <c r="J42" s="447">
        <v>861</v>
      </c>
      <c r="K42" s="447">
        <v>912</v>
      </c>
      <c r="L42" s="447"/>
      <c r="M42" s="447"/>
      <c r="N42" s="435">
        <f t="shared" si="0"/>
        <v>28227</v>
      </c>
      <c r="O42" s="448">
        <v>41276</v>
      </c>
    </row>
    <row r="43" spans="1:15">
      <c r="A43" s="418">
        <f t="shared" si="1"/>
        <v>34</v>
      </c>
      <c r="B43" s="428" t="s">
        <v>185</v>
      </c>
      <c r="C43" s="428" t="s">
        <v>186</v>
      </c>
      <c r="D43" s="429" t="s">
        <v>187</v>
      </c>
      <c r="E43" s="445">
        <v>200011101632914</v>
      </c>
      <c r="F43" s="428" t="s">
        <v>188</v>
      </c>
      <c r="G43" s="431" t="s">
        <v>281</v>
      </c>
      <c r="H43" s="428" t="s">
        <v>189</v>
      </c>
      <c r="I43" s="447">
        <v>8000</v>
      </c>
      <c r="J43" s="447">
        <v>229.6</v>
      </c>
      <c r="K43" s="447">
        <v>243.2</v>
      </c>
      <c r="L43" s="447"/>
      <c r="M43" s="447"/>
      <c r="N43" s="435">
        <f t="shared" si="0"/>
        <v>7527.2</v>
      </c>
      <c r="O43" s="448">
        <v>42095</v>
      </c>
    </row>
    <row r="44" spans="1:15">
      <c r="A44" s="418">
        <f t="shared" si="1"/>
        <v>35</v>
      </c>
      <c r="B44" s="428" t="s">
        <v>190</v>
      </c>
      <c r="C44" s="428" t="s">
        <v>191</v>
      </c>
      <c r="D44" s="429" t="s">
        <v>192</v>
      </c>
      <c r="E44" s="445">
        <v>200011101711644</v>
      </c>
      <c r="F44" s="428" t="s">
        <v>37</v>
      </c>
      <c r="G44" s="431" t="s">
        <v>281</v>
      </c>
      <c r="H44" s="428" t="s">
        <v>193</v>
      </c>
      <c r="I44" s="447">
        <v>6000</v>
      </c>
      <c r="J44" s="447">
        <v>172.2</v>
      </c>
      <c r="K44" s="447">
        <v>182.4</v>
      </c>
      <c r="L44" s="447"/>
      <c r="M44" s="447"/>
      <c r="N44" s="435">
        <f t="shared" si="0"/>
        <v>5645.4000000000005</v>
      </c>
      <c r="O44" s="448">
        <v>41640</v>
      </c>
    </row>
    <row r="45" spans="1:15">
      <c r="A45" s="418">
        <f t="shared" si="1"/>
        <v>36</v>
      </c>
      <c r="B45" s="428" t="s">
        <v>194</v>
      </c>
      <c r="C45" s="428" t="s">
        <v>195</v>
      </c>
      <c r="D45" s="429" t="s">
        <v>196</v>
      </c>
      <c r="E45" s="445">
        <v>200011101711592</v>
      </c>
      <c r="F45" s="428" t="s">
        <v>27</v>
      </c>
      <c r="G45" s="431" t="s">
        <v>281</v>
      </c>
      <c r="H45" s="428" t="s">
        <v>197</v>
      </c>
      <c r="I45" s="447">
        <v>5000</v>
      </c>
      <c r="J45" s="447">
        <v>143.5</v>
      </c>
      <c r="K45" s="447">
        <v>152</v>
      </c>
      <c r="L45" s="447"/>
      <c r="M45" s="447"/>
      <c r="N45" s="435">
        <f t="shared" si="0"/>
        <v>4704.5</v>
      </c>
      <c r="O45" s="448">
        <v>41883</v>
      </c>
    </row>
    <row r="46" spans="1:15">
      <c r="A46" s="418">
        <f t="shared" si="1"/>
        <v>37</v>
      </c>
      <c r="B46" s="428" t="s">
        <v>198</v>
      </c>
      <c r="C46" s="428" t="s">
        <v>199</v>
      </c>
      <c r="D46" s="429" t="s">
        <v>200</v>
      </c>
      <c r="E46" s="445">
        <v>200011101711903</v>
      </c>
      <c r="F46" s="428" t="s">
        <v>27</v>
      </c>
      <c r="G46" s="431" t="s">
        <v>281</v>
      </c>
      <c r="H46" s="428" t="s">
        <v>201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41944</v>
      </c>
    </row>
    <row r="47" spans="1:15">
      <c r="A47" s="418">
        <f t="shared" si="1"/>
        <v>38</v>
      </c>
      <c r="B47" s="437" t="s">
        <v>202</v>
      </c>
      <c r="C47" s="437" t="s">
        <v>203</v>
      </c>
      <c r="D47" s="429" t="s">
        <v>204</v>
      </c>
      <c r="E47" s="445">
        <v>200011101711628</v>
      </c>
      <c r="F47" s="428" t="s">
        <v>27</v>
      </c>
      <c r="G47" s="431" t="s">
        <v>281</v>
      </c>
      <c r="H47" s="428" t="s">
        <v>205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42125</v>
      </c>
    </row>
    <row r="48" spans="1:15">
      <c r="A48" s="418">
        <f t="shared" si="1"/>
        <v>39</v>
      </c>
      <c r="B48" s="428" t="s">
        <v>206</v>
      </c>
      <c r="C48" s="428" t="s">
        <v>207</v>
      </c>
      <c r="D48" s="429" t="s">
        <v>208</v>
      </c>
      <c r="E48" s="445">
        <v>200011101711796</v>
      </c>
      <c r="F48" s="428" t="s">
        <v>27</v>
      </c>
      <c r="G48" s="431" t="s">
        <v>281</v>
      </c>
      <c r="H48" s="428" t="s">
        <v>209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42156</v>
      </c>
    </row>
    <row r="49" spans="1:15">
      <c r="A49" s="418">
        <f t="shared" si="1"/>
        <v>40</v>
      </c>
      <c r="B49" s="428" t="s">
        <v>212</v>
      </c>
      <c r="C49" s="428" t="s">
        <v>213</v>
      </c>
      <c r="D49" s="429" t="s">
        <v>214</v>
      </c>
      <c r="E49" s="445">
        <v>200011101711631</v>
      </c>
      <c r="F49" s="428" t="s">
        <v>37</v>
      </c>
      <c r="G49" s="431" t="s">
        <v>281</v>
      </c>
      <c r="H49" s="428" t="s">
        <v>88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42402</v>
      </c>
    </row>
    <row r="50" spans="1:15">
      <c r="A50" s="418">
        <f t="shared" si="1"/>
        <v>41</v>
      </c>
      <c r="B50" s="428" t="s">
        <v>216</v>
      </c>
      <c r="C50" s="428" t="s">
        <v>217</v>
      </c>
      <c r="D50" s="429" t="s">
        <v>218</v>
      </c>
      <c r="E50" s="445">
        <v>200011101711851</v>
      </c>
      <c r="F50" s="428" t="s">
        <v>219</v>
      </c>
      <c r="G50" s="431" t="s">
        <v>281</v>
      </c>
      <c r="H50" s="428" t="s">
        <v>220</v>
      </c>
      <c r="I50" s="447">
        <v>8000</v>
      </c>
      <c r="J50" s="447">
        <v>229.6</v>
      </c>
      <c r="K50" s="447">
        <v>243.2</v>
      </c>
      <c r="L50" s="447"/>
      <c r="M50" s="447"/>
      <c r="N50" s="435">
        <f t="shared" si="0"/>
        <v>7527.2</v>
      </c>
      <c r="O50" s="448">
        <v>42370</v>
      </c>
    </row>
    <row r="51" spans="1:15">
      <c r="A51" s="418">
        <f t="shared" si="1"/>
        <v>42</v>
      </c>
      <c r="B51" s="428" t="s">
        <v>221</v>
      </c>
      <c r="C51" s="428" t="s">
        <v>222</v>
      </c>
      <c r="D51" s="429" t="s">
        <v>938</v>
      </c>
      <c r="E51" s="445">
        <v>200011101711848</v>
      </c>
      <c r="F51" s="428" t="s">
        <v>27</v>
      </c>
      <c r="G51" s="431" t="s">
        <v>281</v>
      </c>
      <c r="H51" s="428" t="s">
        <v>223</v>
      </c>
      <c r="I51" s="447">
        <v>5000</v>
      </c>
      <c r="J51" s="447">
        <v>143.5</v>
      </c>
      <c r="K51" s="447">
        <v>152</v>
      </c>
      <c r="L51" s="447"/>
      <c r="M51" s="447"/>
      <c r="N51" s="435">
        <f t="shared" si="0"/>
        <v>4704.5</v>
      </c>
      <c r="O51" s="448">
        <v>41730</v>
      </c>
    </row>
    <row r="52" spans="1:15">
      <c r="A52" s="418">
        <f t="shared" si="1"/>
        <v>43</v>
      </c>
      <c r="B52" s="428" t="s">
        <v>224</v>
      </c>
      <c r="C52" s="428" t="s">
        <v>225</v>
      </c>
      <c r="D52" s="429" t="s">
        <v>226</v>
      </c>
      <c r="E52" s="445" t="s">
        <v>227</v>
      </c>
      <c r="F52" s="428" t="s">
        <v>27</v>
      </c>
      <c r="G52" s="431" t="s">
        <v>281</v>
      </c>
      <c r="H52" s="428" t="s">
        <v>228</v>
      </c>
      <c r="I52" s="447">
        <v>5000</v>
      </c>
      <c r="J52" s="447">
        <f t="shared" ref="J52:J58" si="2">I52*2.87%</f>
        <v>143.5</v>
      </c>
      <c r="K52" s="447">
        <f t="shared" ref="K52:K58" si="3">I52*3.04%</f>
        <v>152</v>
      </c>
      <c r="L52" s="447"/>
      <c r="M52" s="447">
        <v>0</v>
      </c>
      <c r="N52" s="435">
        <f t="shared" si="0"/>
        <v>4704.5</v>
      </c>
      <c r="O52" s="448">
        <v>41791</v>
      </c>
    </row>
    <row r="53" spans="1:15">
      <c r="A53" s="418">
        <f t="shared" si="1"/>
        <v>44</v>
      </c>
      <c r="B53" s="428" t="s">
        <v>229</v>
      </c>
      <c r="C53" s="428" t="s">
        <v>230</v>
      </c>
      <c r="D53" s="429" t="s">
        <v>231</v>
      </c>
      <c r="E53" s="445" t="s">
        <v>232</v>
      </c>
      <c r="F53" s="428" t="s">
        <v>37</v>
      </c>
      <c r="G53" s="431" t="s">
        <v>281</v>
      </c>
      <c r="H53" s="428" t="s">
        <v>233</v>
      </c>
      <c r="I53" s="447">
        <v>5000</v>
      </c>
      <c r="J53" s="447">
        <f t="shared" si="2"/>
        <v>143.5</v>
      </c>
      <c r="K53" s="447">
        <f t="shared" si="3"/>
        <v>152</v>
      </c>
      <c r="L53" s="447"/>
      <c r="M53" s="447"/>
      <c r="N53" s="435">
        <f t="shared" si="0"/>
        <v>4704.5</v>
      </c>
      <c r="O53" s="448">
        <v>42552</v>
      </c>
    </row>
    <row r="54" spans="1:15">
      <c r="A54" s="418">
        <f t="shared" si="1"/>
        <v>45</v>
      </c>
      <c r="B54" s="428" t="s">
        <v>234</v>
      </c>
      <c r="C54" s="428" t="s">
        <v>235</v>
      </c>
      <c r="D54" s="429" t="s">
        <v>236</v>
      </c>
      <c r="E54" s="445" t="s">
        <v>237</v>
      </c>
      <c r="F54" s="428" t="s">
        <v>27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46</v>
      </c>
      <c r="B55" s="428" t="s">
        <v>238</v>
      </c>
      <c r="C55" s="428" t="s">
        <v>239</v>
      </c>
      <c r="D55" s="429" t="s">
        <v>240</v>
      </c>
      <c r="E55" s="445" t="s">
        <v>241</v>
      </c>
      <c r="F55" s="428" t="s">
        <v>27</v>
      </c>
      <c r="G55" s="431" t="s">
        <v>281</v>
      </c>
      <c r="H55" s="428" t="s">
        <v>242</v>
      </c>
      <c r="I55" s="451">
        <v>5000</v>
      </c>
      <c r="J55" s="435">
        <f t="shared" si="2"/>
        <v>143.5</v>
      </c>
      <c r="K55" s="435">
        <f t="shared" si="3"/>
        <v>152</v>
      </c>
      <c r="L55" s="435"/>
      <c r="M55" s="435"/>
      <c r="N55" s="435">
        <f t="shared" si="0"/>
        <v>4704.5</v>
      </c>
      <c r="O55" s="448">
        <v>42736</v>
      </c>
    </row>
    <row r="56" spans="1:15">
      <c r="A56" s="418">
        <f t="shared" si="1"/>
        <v>47</v>
      </c>
      <c r="B56" s="428" t="s">
        <v>243</v>
      </c>
      <c r="C56" s="428" t="s">
        <v>244</v>
      </c>
      <c r="D56" s="429" t="s">
        <v>245</v>
      </c>
      <c r="E56" s="430" t="s">
        <v>246</v>
      </c>
      <c r="F56" s="428" t="s">
        <v>37</v>
      </c>
      <c r="G56" s="431" t="s">
        <v>281</v>
      </c>
      <c r="H56" s="428" t="s">
        <v>247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42917</v>
      </c>
    </row>
    <row r="57" spans="1:15">
      <c r="A57" s="418">
        <f t="shared" si="1"/>
        <v>48</v>
      </c>
      <c r="B57" s="428" t="s">
        <v>248</v>
      </c>
      <c r="C57" s="428" t="s">
        <v>249</v>
      </c>
      <c r="D57" s="429" t="s">
        <v>250</v>
      </c>
      <c r="E57" s="430" t="s">
        <v>251</v>
      </c>
      <c r="F57" s="428" t="s">
        <v>252</v>
      </c>
      <c r="G57" s="431" t="s">
        <v>281</v>
      </c>
      <c r="H57" s="428" t="s">
        <v>253</v>
      </c>
      <c r="I57" s="451">
        <v>6000</v>
      </c>
      <c r="J57" s="435">
        <f t="shared" si="2"/>
        <v>172.2</v>
      </c>
      <c r="K57" s="435">
        <f t="shared" si="3"/>
        <v>182.4</v>
      </c>
      <c r="L57" s="435"/>
      <c r="M57" s="435"/>
      <c r="N57" s="435">
        <f t="shared" si="0"/>
        <v>5645.4000000000005</v>
      </c>
      <c r="O57" s="448">
        <v>43191</v>
      </c>
    </row>
    <row r="58" spans="1:15">
      <c r="A58" s="418">
        <f t="shared" si="1"/>
        <v>49</v>
      </c>
      <c r="B58" s="428" t="s">
        <v>254</v>
      </c>
      <c r="C58" s="428" t="s">
        <v>255</v>
      </c>
      <c r="D58" s="429" t="s">
        <v>256</v>
      </c>
      <c r="E58" s="430" t="s">
        <v>257</v>
      </c>
      <c r="F58" s="428" t="s">
        <v>258</v>
      </c>
      <c r="G58" s="431" t="s">
        <v>281</v>
      </c>
      <c r="H58" s="428" t="s">
        <v>259</v>
      </c>
      <c r="I58" s="451">
        <v>5000</v>
      </c>
      <c r="J58" s="435">
        <f t="shared" si="2"/>
        <v>143.5</v>
      </c>
      <c r="K58" s="435">
        <f t="shared" si="3"/>
        <v>152</v>
      </c>
      <c r="L58" s="435"/>
      <c r="M58" s="435"/>
      <c r="N58" s="435">
        <f t="shared" si="0"/>
        <v>4704.5</v>
      </c>
      <c r="O58" s="448">
        <v>43191</v>
      </c>
    </row>
    <row r="59" spans="1:15">
      <c r="A59" s="418">
        <f t="shared" si="1"/>
        <v>50</v>
      </c>
      <c r="B59" s="465" t="s">
        <v>266</v>
      </c>
      <c r="C59" s="465" t="s">
        <v>267</v>
      </c>
      <c r="D59" s="466" t="s">
        <v>268</v>
      </c>
      <c r="E59" s="466" t="s">
        <v>269</v>
      </c>
      <c r="F59" s="467" t="s">
        <v>270</v>
      </c>
      <c r="G59" s="431" t="s">
        <v>281</v>
      </c>
      <c r="H59" s="467" t="s">
        <v>271</v>
      </c>
      <c r="I59" s="456">
        <v>30000</v>
      </c>
      <c r="J59" s="457">
        <v>861</v>
      </c>
      <c r="K59" s="457">
        <v>912</v>
      </c>
      <c r="L59" s="457"/>
      <c r="M59" s="457"/>
      <c r="N59" s="435">
        <f t="shared" si="0"/>
        <v>28227</v>
      </c>
      <c r="O59" s="466">
        <v>43239</v>
      </c>
    </row>
    <row r="60" spans="1:15">
      <c r="A60" s="418">
        <f t="shared" si="1"/>
        <v>51</v>
      </c>
      <c r="B60" s="465" t="s">
        <v>272</v>
      </c>
      <c r="C60" s="465" t="s">
        <v>273</v>
      </c>
      <c r="D60" s="466" t="s">
        <v>274</v>
      </c>
      <c r="E60" s="466" t="s">
        <v>275</v>
      </c>
      <c r="F60" s="467" t="s">
        <v>150</v>
      </c>
      <c r="G60" s="431" t="s">
        <v>281</v>
      </c>
      <c r="H60" s="467" t="s">
        <v>276</v>
      </c>
      <c r="I60" s="456">
        <v>5000</v>
      </c>
      <c r="J60" s="457">
        <f>I60*2.87%</f>
        <v>143.5</v>
      </c>
      <c r="K60" s="457">
        <f>I60*3.04%</f>
        <v>152</v>
      </c>
      <c r="L60" s="457"/>
      <c r="M60" s="457"/>
      <c r="N60" s="435">
        <f t="shared" si="0"/>
        <v>4704.5</v>
      </c>
      <c r="O60" s="466">
        <v>43282</v>
      </c>
    </row>
    <row r="61" spans="1:15">
      <c r="A61" s="418">
        <f t="shared" si="1"/>
        <v>52</v>
      </c>
      <c r="B61" s="446" t="s">
        <v>277</v>
      </c>
      <c r="C61" s="446" t="s">
        <v>278</v>
      </c>
      <c r="D61" s="463" t="s">
        <v>279</v>
      </c>
      <c r="E61" s="466" t="s">
        <v>280</v>
      </c>
      <c r="F61" s="450" t="s">
        <v>270</v>
      </c>
      <c r="G61" s="431" t="s">
        <v>281</v>
      </c>
      <c r="H61" s="450" t="s">
        <v>1008</v>
      </c>
      <c r="I61" s="456">
        <v>30000</v>
      </c>
      <c r="J61" s="457">
        <v>861</v>
      </c>
      <c r="K61" s="457">
        <v>912</v>
      </c>
      <c r="L61" s="457"/>
      <c r="M61" s="452"/>
      <c r="N61" s="435">
        <f t="shared" si="0"/>
        <v>28227</v>
      </c>
      <c r="O61" s="466">
        <v>43556</v>
      </c>
    </row>
    <row r="62" spans="1:15" ht="12" customHeight="1">
      <c r="A62" s="418">
        <f t="shared" si="1"/>
        <v>53</v>
      </c>
      <c r="B62" s="468" t="s">
        <v>288</v>
      </c>
      <c r="C62" s="468" t="s">
        <v>289</v>
      </c>
      <c r="D62" s="469" t="s">
        <v>290</v>
      </c>
      <c r="E62" s="469" t="s">
        <v>291</v>
      </c>
      <c r="F62" s="45" t="s">
        <v>292</v>
      </c>
      <c r="G62" s="431" t="s">
        <v>281</v>
      </c>
      <c r="H62" s="468" t="s">
        <v>293</v>
      </c>
      <c r="I62" s="456">
        <v>5000</v>
      </c>
      <c r="J62" s="457">
        <f>I62*2.87%</f>
        <v>143.5</v>
      </c>
      <c r="K62" s="457">
        <f>I62*3.04%</f>
        <v>152</v>
      </c>
      <c r="L62" s="471"/>
      <c r="M62" s="457"/>
      <c r="N62" s="435">
        <f t="shared" si="0"/>
        <v>4704.5</v>
      </c>
      <c r="O62" s="436">
        <v>43556</v>
      </c>
    </row>
    <row r="63" spans="1:15" ht="14.25" customHeight="1">
      <c r="A63" s="418">
        <f t="shared" si="1"/>
        <v>54</v>
      </c>
      <c r="B63" s="472" t="s">
        <v>294</v>
      </c>
      <c r="C63" s="450" t="s">
        <v>295</v>
      </c>
      <c r="D63" s="438" t="s">
        <v>296</v>
      </c>
      <c r="E63" s="473" t="s">
        <v>297</v>
      </c>
      <c r="F63" s="474" t="s">
        <v>37</v>
      </c>
      <c r="G63" s="475" t="s">
        <v>281</v>
      </c>
      <c r="H63" s="475" t="s">
        <v>298</v>
      </c>
      <c r="I63" s="442">
        <v>6500</v>
      </c>
      <c r="J63" s="442">
        <f>I63*2.87%</f>
        <v>186.55</v>
      </c>
      <c r="K63" s="442">
        <f>I63*3.04%</f>
        <v>197.6</v>
      </c>
      <c r="L63" s="476"/>
      <c r="M63" s="442"/>
      <c r="N63" s="444">
        <f t="shared" si="0"/>
        <v>6115.8499999999995</v>
      </c>
      <c r="O63" s="463">
        <v>43708</v>
      </c>
    </row>
    <row r="64" spans="1:15">
      <c r="A64" s="418">
        <f t="shared" si="1"/>
        <v>55</v>
      </c>
      <c r="B64" s="464" t="s">
        <v>299</v>
      </c>
      <c r="C64" s="450" t="s">
        <v>300</v>
      </c>
      <c r="D64" s="477" t="s">
        <v>301</v>
      </c>
      <c r="E64" s="478" t="s">
        <v>302</v>
      </c>
      <c r="F64" s="479" t="s">
        <v>303</v>
      </c>
      <c r="G64" s="431" t="s">
        <v>281</v>
      </c>
      <c r="H64" s="450" t="s">
        <v>304</v>
      </c>
      <c r="I64" s="480">
        <v>4000</v>
      </c>
      <c r="J64" s="480"/>
      <c r="K64" s="480"/>
      <c r="L64" s="480"/>
      <c r="M64" s="480"/>
      <c r="N64" s="435">
        <f t="shared" si="0"/>
        <v>4000</v>
      </c>
      <c r="O64" s="443">
        <v>43739</v>
      </c>
    </row>
    <row r="65" spans="1:15">
      <c r="A65" s="418">
        <f t="shared" si="1"/>
        <v>56</v>
      </c>
      <c r="B65" s="464" t="s">
        <v>305</v>
      </c>
      <c r="C65" s="450" t="s">
        <v>306</v>
      </c>
      <c r="D65" s="477" t="s">
        <v>307</v>
      </c>
      <c r="E65" s="478" t="s">
        <v>308</v>
      </c>
      <c r="F65" s="479" t="s">
        <v>27</v>
      </c>
      <c r="G65" s="431" t="s">
        <v>281</v>
      </c>
      <c r="H65" s="450" t="s">
        <v>309</v>
      </c>
      <c r="I65" s="480">
        <v>5000</v>
      </c>
      <c r="J65" s="480">
        <f t="shared" ref="J65:J97" si="4">I65*2.87%</f>
        <v>143.5</v>
      </c>
      <c r="K65" s="480">
        <f t="shared" ref="K65:K97" si="5">I65*3.04%</f>
        <v>152</v>
      </c>
      <c r="L65" s="480">
        <v>0</v>
      </c>
      <c r="M65" s="480"/>
      <c r="N65" s="435">
        <f t="shared" si="0"/>
        <v>4704.5</v>
      </c>
      <c r="O65" s="443">
        <v>43832</v>
      </c>
    </row>
    <row r="66" spans="1:15">
      <c r="A66" s="418">
        <f t="shared" si="1"/>
        <v>57</v>
      </c>
      <c r="B66" s="464" t="s">
        <v>310</v>
      </c>
      <c r="C66" s="450" t="s">
        <v>311</v>
      </c>
      <c r="D66" s="477" t="s">
        <v>312</v>
      </c>
      <c r="E66" s="478" t="s">
        <v>313</v>
      </c>
      <c r="F66" s="479" t="s">
        <v>150</v>
      </c>
      <c r="G66" s="431" t="s">
        <v>281</v>
      </c>
      <c r="H66" s="450" t="s">
        <v>314</v>
      </c>
      <c r="I66" s="480">
        <v>8000</v>
      </c>
      <c r="J66" s="480">
        <f t="shared" si="4"/>
        <v>229.6</v>
      </c>
      <c r="K66" s="480">
        <f t="shared" si="5"/>
        <v>243.2</v>
      </c>
      <c r="L66" s="480"/>
      <c r="M66" s="480"/>
      <c r="N66" s="435">
        <f t="shared" si="0"/>
        <v>7527.2</v>
      </c>
      <c r="O66" s="443">
        <v>43834</v>
      </c>
    </row>
    <row r="67" spans="1:15">
      <c r="A67" s="418">
        <f t="shared" si="1"/>
        <v>58</v>
      </c>
      <c r="B67" s="464" t="s">
        <v>316</v>
      </c>
      <c r="C67" s="450" t="s">
        <v>317</v>
      </c>
      <c r="D67" s="477" t="s">
        <v>318</v>
      </c>
      <c r="E67" s="478" t="s">
        <v>319</v>
      </c>
      <c r="F67" s="479" t="s">
        <v>63</v>
      </c>
      <c r="G67" s="431" t="s">
        <v>129</v>
      </c>
      <c r="H67" s="450" t="s">
        <v>320</v>
      </c>
      <c r="I67" s="480">
        <v>5000</v>
      </c>
      <c r="J67" s="480">
        <f t="shared" si="4"/>
        <v>143.5</v>
      </c>
      <c r="K67" s="480">
        <f t="shared" si="5"/>
        <v>152</v>
      </c>
      <c r="L67" s="480"/>
      <c r="M67" s="480"/>
      <c r="N67" s="435">
        <f t="shared" si="0"/>
        <v>4704.5</v>
      </c>
      <c r="O67" s="443" t="s">
        <v>321</v>
      </c>
    </row>
    <row r="68" spans="1:15">
      <c r="A68" s="418">
        <f t="shared" si="1"/>
        <v>59</v>
      </c>
      <c r="B68" s="481" t="s">
        <v>322</v>
      </c>
      <c r="C68" s="453" t="s">
        <v>323</v>
      </c>
      <c r="D68" s="482" t="s">
        <v>324</v>
      </c>
      <c r="E68" s="478" t="s">
        <v>325</v>
      </c>
      <c r="F68" s="483" t="s">
        <v>169</v>
      </c>
      <c r="G68" s="431" t="s">
        <v>281</v>
      </c>
      <c r="H68" s="465" t="s">
        <v>326</v>
      </c>
      <c r="I68" s="480">
        <v>12000</v>
      </c>
      <c r="J68" s="480">
        <f t="shared" si="4"/>
        <v>344.4</v>
      </c>
      <c r="K68" s="480">
        <f t="shared" si="5"/>
        <v>364.8</v>
      </c>
      <c r="L68" s="480"/>
      <c r="M68" s="480"/>
      <c r="N68" s="435">
        <f t="shared" si="0"/>
        <v>11290.800000000001</v>
      </c>
      <c r="O68" s="448">
        <v>44136</v>
      </c>
    </row>
    <row r="69" spans="1:15">
      <c r="A69" s="418">
        <f t="shared" si="1"/>
        <v>60</v>
      </c>
      <c r="B69" s="481" t="s">
        <v>327</v>
      </c>
      <c r="C69" s="453" t="s">
        <v>328</v>
      </c>
      <c r="D69" s="484" t="s">
        <v>329</v>
      </c>
      <c r="E69" s="478" t="s">
        <v>330</v>
      </c>
      <c r="F69" s="483" t="s">
        <v>150</v>
      </c>
      <c r="G69" s="431" t="s">
        <v>281</v>
      </c>
      <c r="H69" s="465" t="s">
        <v>331</v>
      </c>
      <c r="I69" s="480">
        <v>5000</v>
      </c>
      <c r="J69" s="480">
        <f t="shared" si="4"/>
        <v>143.5</v>
      </c>
      <c r="K69" s="480">
        <f t="shared" si="5"/>
        <v>152</v>
      </c>
      <c r="L69" s="480"/>
      <c r="M69" s="480"/>
      <c r="N69" s="435">
        <f t="shared" si="0"/>
        <v>4704.5</v>
      </c>
      <c r="O69" s="448">
        <v>44197</v>
      </c>
    </row>
    <row r="70" spans="1:15" ht="14.25" customHeight="1">
      <c r="A70" s="418">
        <f t="shared" si="1"/>
        <v>61</v>
      </c>
      <c r="B70" s="467" t="s">
        <v>333</v>
      </c>
      <c r="C70" s="465" t="s">
        <v>103</v>
      </c>
      <c r="D70" s="466" t="s">
        <v>334</v>
      </c>
      <c r="E70" s="469" t="s">
        <v>335</v>
      </c>
      <c r="F70" s="485" t="s">
        <v>63</v>
      </c>
      <c r="G70" s="465" t="s">
        <v>315</v>
      </c>
      <c r="H70" s="486" t="s">
        <v>130</v>
      </c>
      <c r="I70" s="480">
        <v>10000</v>
      </c>
      <c r="J70" s="480">
        <f t="shared" si="4"/>
        <v>287</v>
      </c>
      <c r="K70" s="480">
        <f t="shared" si="5"/>
        <v>304</v>
      </c>
      <c r="L70" s="480"/>
      <c r="M70" s="480"/>
      <c r="N70" s="435">
        <f t="shared" si="0"/>
        <v>9409</v>
      </c>
      <c r="O70" s="448">
        <v>44563</v>
      </c>
    </row>
    <row r="71" spans="1:15" ht="13.5" customHeight="1">
      <c r="A71" s="418">
        <f t="shared" si="1"/>
        <v>62</v>
      </c>
      <c r="B71" s="467" t="s">
        <v>336</v>
      </c>
      <c r="C71" s="467" t="s">
        <v>337</v>
      </c>
      <c r="D71" s="466" t="s">
        <v>338</v>
      </c>
      <c r="E71" s="469" t="s">
        <v>339</v>
      </c>
      <c r="F71" s="485" t="s">
        <v>150</v>
      </c>
      <c r="G71" s="431" t="s">
        <v>281</v>
      </c>
      <c r="H71" s="486" t="s">
        <v>340</v>
      </c>
      <c r="I71" s="480">
        <v>5000</v>
      </c>
      <c r="J71" s="480">
        <f t="shared" si="4"/>
        <v>143.5</v>
      </c>
      <c r="K71" s="480">
        <f t="shared" si="5"/>
        <v>152</v>
      </c>
      <c r="L71" s="480"/>
      <c r="M71" s="480"/>
      <c r="N71" s="435">
        <f t="shared" si="0"/>
        <v>4704.5</v>
      </c>
      <c r="O71" s="448">
        <v>44198</v>
      </c>
    </row>
    <row r="72" spans="1:15" ht="17.25" customHeight="1">
      <c r="A72" s="418">
        <f t="shared" si="1"/>
        <v>63</v>
      </c>
      <c r="B72" s="467" t="s">
        <v>346</v>
      </c>
      <c r="C72" s="467" t="s">
        <v>347</v>
      </c>
      <c r="D72" s="466" t="s">
        <v>348</v>
      </c>
      <c r="E72" s="469" t="s">
        <v>349</v>
      </c>
      <c r="F72" s="485" t="s">
        <v>63</v>
      </c>
      <c r="G72" s="431" t="s">
        <v>281</v>
      </c>
      <c r="H72" s="450" t="s">
        <v>101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48">
        <v>44351</v>
      </c>
    </row>
    <row r="73" spans="1:15" ht="16.5" customHeight="1">
      <c r="A73" s="418">
        <f t="shared" si="1"/>
        <v>64</v>
      </c>
      <c r="B73" s="467" t="s">
        <v>353</v>
      </c>
      <c r="C73" s="467" t="s">
        <v>354</v>
      </c>
      <c r="D73" s="466" t="s">
        <v>355</v>
      </c>
      <c r="E73" s="469" t="s">
        <v>356</v>
      </c>
      <c r="F73" s="485" t="s">
        <v>63</v>
      </c>
      <c r="G73" s="431" t="s">
        <v>281</v>
      </c>
      <c r="H73" s="450" t="s">
        <v>357</v>
      </c>
      <c r="I73" s="480">
        <v>5000</v>
      </c>
      <c r="J73" s="480">
        <f t="shared" si="4"/>
        <v>143.5</v>
      </c>
      <c r="K73" s="480">
        <f t="shared" si="5"/>
        <v>152</v>
      </c>
      <c r="L73" s="480"/>
      <c r="M73" s="480"/>
      <c r="N73" s="435">
        <f t="shared" si="0"/>
        <v>4704.5</v>
      </c>
      <c r="O73" s="448">
        <v>44201</v>
      </c>
    </row>
    <row r="74" spans="1:15" ht="15.75" customHeight="1">
      <c r="A74" s="418">
        <f t="shared" si="1"/>
        <v>65</v>
      </c>
      <c r="B74" s="467" t="s">
        <v>358</v>
      </c>
      <c r="C74" s="467" t="s">
        <v>359</v>
      </c>
      <c r="D74" s="461" t="s">
        <v>360</v>
      </c>
      <c r="E74" s="469" t="s">
        <v>361</v>
      </c>
      <c r="F74" s="485" t="s">
        <v>63</v>
      </c>
      <c r="G74" s="431" t="s">
        <v>281</v>
      </c>
      <c r="H74" s="450" t="s">
        <v>362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ref="N74:N97" si="6">I74-J74-K74-M74</f>
        <v>4704.5</v>
      </c>
      <c r="O74" s="463">
        <v>44201</v>
      </c>
    </row>
    <row r="75" spans="1:15" ht="18" customHeight="1">
      <c r="A75" s="418">
        <f t="shared" si="1"/>
        <v>66</v>
      </c>
      <c r="B75" s="467" t="s">
        <v>363</v>
      </c>
      <c r="C75" s="467" t="s">
        <v>364</v>
      </c>
      <c r="D75" s="461" t="s">
        <v>365</v>
      </c>
      <c r="E75" s="469" t="s">
        <v>366</v>
      </c>
      <c r="F75" s="486" t="s">
        <v>367</v>
      </c>
      <c r="G75" s="431" t="s">
        <v>281</v>
      </c>
      <c r="H75" s="450" t="s">
        <v>368</v>
      </c>
      <c r="I75" s="480">
        <v>8000</v>
      </c>
      <c r="J75" s="480">
        <f t="shared" si="4"/>
        <v>229.6</v>
      </c>
      <c r="K75" s="480">
        <f t="shared" si="5"/>
        <v>243.2</v>
      </c>
      <c r="L75" s="480"/>
      <c r="M75" s="480"/>
      <c r="N75" s="435">
        <f t="shared" si="6"/>
        <v>7527.2</v>
      </c>
      <c r="O75" s="463">
        <v>44202</v>
      </c>
    </row>
    <row r="76" spans="1:15" ht="15" customHeight="1">
      <c r="A76" s="418">
        <f t="shared" ref="A76:A97" si="7">A75+1</f>
        <v>67</v>
      </c>
      <c r="B76" s="467" t="s">
        <v>369</v>
      </c>
      <c r="C76" s="467" t="s">
        <v>370</v>
      </c>
      <c r="D76" s="461" t="s">
        <v>371</v>
      </c>
      <c r="E76" s="469" t="s">
        <v>372</v>
      </c>
      <c r="F76" s="486" t="s">
        <v>63</v>
      </c>
      <c r="G76" s="431" t="s">
        <v>281</v>
      </c>
      <c r="H76" s="486" t="s">
        <v>341</v>
      </c>
      <c r="I76" s="480">
        <v>7000</v>
      </c>
      <c r="J76" s="480">
        <f t="shared" si="4"/>
        <v>200.9</v>
      </c>
      <c r="K76" s="480">
        <f t="shared" si="5"/>
        <v>212.8</v>
      </c>
      <c r="L76" s="480"/>
      <c r="M76" s="480"/>
      <c r="N76" s="435">
        <f t="shared" si="6"/>
        <v>6586.3</v>
      </c>
      <c r="O76" s="463">
        <v>44202</v>
      </c>
    </row>
    <row r="77" spans="1:15" ht="15" customHeight="1">
      <c r="A77" s="418">
        <f t="shared" si="7"/>
        <v>68</v>
      </c>
      <c r="B77" s="467" t="s">
        <v>378</v>
      </c>
      <c r="C77" s="467" t="s">
        <v>379</v>
      </c>
      <c r="D77" s="461" t="s">
        <v>380</v>
      </c>
      <c r="E77" s="469" t="s">
        <v>381</v>
      </c>
      <c r="F77" s="486" t="s">
        <v>252</v>
      </c>
      <c r="G77" s="431" t="s">
        <v>281</v>
      </c>
      <c r="H77" s="431" t="s">
        <v>362</v>
      </c>
      <c r="I77" s="480">
        <v>7000</v>
      </c>
      <c r="J77" s="480">
        <f t="shared" si="4"/>
        <v>200.9</v>
      </c>
      <c r="K77" s="480">
        <f t="shared" si="5"/>
        <v>212.8</v>
      </c>
      <c r="L77" s="480"/>
      <c r="M77" s="480"/>
      <c r="N77" s="435">
        <f t="shared" si="6"/>
        <v>6586.3</v>
      </c>
      <c r="O77" s="463">
        <v>44470</v>
      </c>
    </row>
    <row r="78" spans="1:15" ht="15.75" customHeight="1">
      <c r="A78" s="418">
        <f t="shared" si="7"/>
        <v>69</v>
      </c>
      <c r="B78" s="467" t="s">
        <v>382</v>
      </c>
      <c r="C78" s="467" t="s">
        <v>383</v>
      </c>
      <c r="D78" s="461" t="s">
        <v>384</v>
      </c>
      <c r="E78" s="469" t="s">
        <v>385</v>
      </c>
      <c r="F78" s="486" t="s">
        <v>252</v>
      </c>
      <c r="G78" s="431" t="s">
        <v>281</v>
      </c>
      <c r="H78" s="431" t="s">
        <v>165</v>
      </c>
      <c r="I78" s="480">
        <v>5000</v>
      </c>
      <c r="J78" s="480">
        <f t="shared" si="4"/>
        <v>143.5</v>
      </c>
      <c r="K78" s="480">
        <f t="shared" si="5"/>
        <v>152</v>
      </c>
      <c r="L78" s="480"/>
      <c r="M78" s="480"/>
      <c r="N78" s="435">
        <f t="shared" si="6"/>
        <v>4704.5</v>
      </c>
      <c r="O78" s="463">
        <v>44440</v>
      </c>
    </row>
    <row r="79" spans="1:15" ht="18" customHeight="1">
      <c r="A79" s="418">
        <f t="shared" si="7"/>
        <v>70</v>
      </c>
      <c r="B79" s="467" t="s">
        <v>373</v>
      </c>
      <c r="C79" s="467" t="s">
        <v>40</v>
      </c>
      <c r="D79" s="461" t="s">
        <v>374</v>
      </c>
      <c r="E79" s="469" t="s">
        <v>375</v>
      </c>
      <c r="F79" s="486" t="s">
        <v>376</v>
      </c>
      <c r="G79" s="431" t="s">
        <v>315</v>
      </c>
      <c r="H79" s="431" t="s">
        <v>377</v>
      </c>
      <c r="I79" s="480">
        <v>18000</v>
      </c>
      <c r="J79" s="480">
        <f t="shared" si="4"/>
        <v>516.6</v>
      </c>
      <c r="K79" s="480">
        <f t="shared" si="5"/>
        <v>547.20000000000005</v>
      </c>
      <c r="L79" s="480"/>
      <c r="M79" s="480"/>
      <c r="N79" s="435">
        <f t="shared" si="6"/>
        <v>16936.2</v>
      </c>
      <c r="O79" s="463">
        <v>44470</v>
      </c>
    </row>
    <row r="80" spans="1:15" ht="17.25" customHeight="1">
      <c r="A80" s="418">
        <f t="shared" si="7"/>
        <v>71</v>
      </c>
      <c r="B80" s="467" t="s">
        <v>386</v>
      </c>
      <c r="C80" s="467" t="s">
        <v>387</v>
      </c>
      <c r="D80" s="461" t="s">
        <v>388</v>
      </c>
      <c r="E80" s="469" t="s">
        <v>822</v>
      </c>
      <c r="F80" s="486" t="s">
        <v>252</v>
      </c>
      <c r="G80" s="431" t="s">
        <v>281</v>
      </c>
      <c r="H80" s="431" t="s">
        <v>389</v>
      </c>
      <c r="I80" s="480">
        <v>5000</v>
      </c>
      <c r="J80" s="480">
        <f t="shared" si="4"/>
        <v>143.5</v>
      </c>
      <c r="K80" s="480">
        <f t="shared" si="5"/>
        <v>152</v>
      </c>
      <c r="L80" s="480"/>
      <c r="M80" s="480"/>
      <c r="N80" s="435">
        <f t="shared" si="6"/>
        <v>4704.5</v>
      </c>
      <c r="O80" s="463">
        <v>44531</v>
      </c>
    </row>
    <row r="81" spans="1:15" ht="16.5" customHeight="1">
      <c r="A81" s="418">
        <f t="shared" si="7"/>
        <v>72</v>
      </c>
      <c r="B81" s="467" t="s">
        <v>390</v>
      </c>
      <c r="C81" s="467" t="s">
        <v>391</v>
      </c>
      <c r="D81" s="461" t="s">
        <v>392</v>
      </c>
      <c r="E81" s="469" t="s">
        <v>823</v>
      </c>
      <c r="F81" s="486" t="s">
        <v>252</v>
      </c>
      <c r="G81" s="431" t="s">
        <v>315</v>
      </c>
      <c r="H81" s="431" t="s">
        <v>130</v>
      </c>
      <c r="I81" s="480">
        <v>7000</v>
      </c>
      <c r="J81" s="480">
        <f t="shared" si="4"/>
        <v>200.9</v>
      </c>
      <c r="K81" s="480">
        <f t="shared" si="5"/>
        <v>212.8</v>
      </c>
      <c r="L81" s="480"/>
      <c r="M81" s="480"/>
      <c r="N81" s="435">
        <f t="shared" si="6"/>
        <v>6586.3</v>
      </c>
      <c r="O81" s="463">
        <v>44531</v>
      </c>
    </row>
    <row r="82" spans="1:15">
      <c r="A82" s="418">
        <f t="shared" si="7"/>
        <v>73</v>
      </c>
      <c r="B82" s="467" t="s">
        <v>829</v>
      </c>
      <c r="C82" s="467" t="s">
        <v>830</v>
      </c>
      <c r="D82" s="461" t="s">
        <v>831</v>
      </c>
      <c r="E82" s="469" t="s">
        <v>832</v>
      </c>
      <c r="F82" s="486" t="s">
        <v>252</v>
      </c>
      <c r="G82" s="431" t="s">
        <v>281</v>
      </c>
      <c r="H82" s="450" t="s">
        <v>165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44600</v>
      </c>
    </row>
    <row r="83" spans="1:15">
      <c r="A83" s="418">
        <f t="shared" si="7"/>
        <v>74</v>
      </c>
      <c r="B83" s="467" t="s">
        <v>858</v>
      </c>
      <c r="C83" s="467" t="s">
        <v>859</v>
      </c>
      <c r="D83" s="461" t="s">
        <v>860</v>
      </c>
      <c r="E83" s="469" t="s">
        <v>861</v>
      </c>
      <c r="F83" s="486" t="s">
        <v>252</v>
      </c>
      <c r="G83" s="431" t="s">
        <v>281</v>
      </c>
      <c r="H83" s="450" t="s">
        <v>211</v>
      </c>
      <c r="I83" s="480">
        <v>5000</v>
      </c>
      <c r="J83" s="480">
        <f t="shared" si="4"/>
        <v>143.5</v>
      </c>
      <c r="K83" s="480">
        <f t="shared" si="5"/>
        <v>152</v>
      </c>
      <c r="L83" s="480"/>
      <c r="M83" s="480"/>
      <c r="N83" s="435">
        <f t="shared" si="6"/>
        <v>4704.5</v>
      </c>
      <c r="O83" s="463">
        <v>44805</v>
      </c>
    </row>
    <row r="84" spans="1:15">
      <c r="A84" s="418">
        <f t="shared" si="7"/>
        <v>75</v>
      </c>
      <c r="B84" s="467" t="s">
        <v>901</v>
      </c>
      <c r="C84" s="467" t="s">
        <v>902</v>
      </c>
      <c r="D84" s="461" t="s">
        <v>903</v>
      </c>
      <c r="E84" s="488" t="s">
        <v>905</v>
      </c>
      <c r="F84" s="486" t="s">
        <v>252</v>
      </c>
      <c r="G84" s="453" t="s">
        <v>315</v>
      </c>
      <c r="H84" s="450" t="s">
        <v>130</v>
      </c>
      <c r="I84" s="480">
        <v>7000</v>
      </c>
      <c r="J84" s="480">
        <f t="shared" si="4"/>
        <v>200.9</v>
      </c>
      <c r="K84" s="480">
        <f t="shared" si="5"/>
        <v>212.8</v>
      </c>
      <c r="L84" s="480"/>
      <c r="M84" s="480"/>
      <c r="N84" s="444">
        <f t="shared" si="6"/>
        <v>6586.3</v>
      </c>
      <c r="O84" s="489">
        <v>44866</v>
      </c>
    </row>
    <row r="85" spans="1:15">
      <c r="A85" s="418">
        <f t="shared" si="7"/>
        <v>76</v>
      </c>
      <c r="B85" s="467" t="s">
        <v>916</v>
      </c>
      <c r="C85" s="467" t="s">
        <v>915</v>
      </c>
      <c r="D85" s="461" t="s">
        <v>914</v>
      </c>
      <c r="E85" s="488" t="s">
        <v>951</v>
      </c>
      <c r="F85" s="486" t="s">
        <v>150</v>
      </c>
      <c r="G85" s="453" t="s">
        <v>281</v>
      </c>
      <c r="H85" s="453" t="s">
        <v>917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44896</v>
      </c>
    </row>
    <row r="86" spans="1:15">
      <c r="A86" s="418">
        <f t="shared" si="7"/>
        <v>77</v>
      </c>
      <c r="B86" s="467" t="s">
        <v>948</v>
      </c>
      <c r="C86" s="467" t="s">
        <v>947</v>
      </c>
      <c r="D86" s="461" t="s">
        <v>949</v>
      </c>
      <c r="E86" s="488" t="s">
        <v>953</v>
      </c>
      <c r="F86" s="486" t="s">
        <v>150</v>
      </c>
      <c r="G86" s="431" t="s">
        <v>281</v>
      </c>
      <c r="H86" s="437" t="s">
        <v>952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44986</v>
      </c>
    </row>
    <row r="87" spans="1:15">
      <c r="A87" s="418">
        <f t="shared" si="7"/>
        <v>78</v>
      </c>
      <c r="B87" s="467" t="s">
        <v>954</v>
      </c>
      <c r="C87" s="467" t="s">
        <v>955</v>
      </c>
      <c r="D87" s="461" t="s">
        <v>956</v>
      </c>
      <c r="E87" s="488">
        <v>9605815583</v>
      </c>
      <c r="F87" s="486" t="s">
        <v>150</v>
      </c>
      <c r="G87" s="431" t="s">
        <v>281</v>
      </c>
      <c r="H87" s="437" t="s">
        <v>957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>
        <v>45017</v>
      </c>
    </row>
    <row r="88" spans="1:15">
      <c r="A88" s="418">
        <f t="shared" si="7"/>
        <v>79</v>
      </c>
      <c r="B88" s="467" t="s">
        <v>978</v>
      </c>
      <c r="C88" s="467" t="s">
        <v>943</v>
      </c>
      <c r="D88" s="460" t="s">
        <v>979</v>
      </c>
      <c r="E88" s="488">
        <v>9606377959</v>
      </c>
      <c r="F88" s="486" t="s">
        <v>150</v>
      </c>
      <c r="G88" s="453" t="s">
        <v>281</v>
      </c>
      <c r="H88" s="450" t="s">
        <v>980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 t="s">
        <v>981</v>
      </c>
    </row>
    <row r="89" spans="1:15" ht="14.25" customHeight="1">
      <c r="A89" s="418">
        <f t="shared" si="7"/>
        <v>80</v>
      </c>
      <c r="B89" s="467" t="s">
        <v>1023</v>
      </c>
      <c r="C89" s="467" t="s">
        <v>1024</v>
      </c>
      <c r="D89" s="461" t="s">
        <v>1003</v>
      </c>
      <c r="E89" s="488"/>
      <c r="F89" s="486" t="s">
        <v>150</v>
      </c>
      <c r="G89" s="453" t="s">
        <v>281</v>
      </c>
      <c r="H89" s="450" t="s">
        <v>1004</v>
      </c>
      <c r="I89" s="480">
        <v>6000</v>
      </c>
      <c r="J89" s="480">
        <f t="shared" si="4"/>
        <v>172.2</v>
      </c>
      <c r="K89" s="480">
        <f t="shared" si="5"/>
        <v>182.4</v>
      </c>
      <c r="L89" s="480"/>
      <c r="M89" s="480"/>
      <c r="N89" s="435">
        <f t="shared" si="6"/>
        <v>5645.4000000000005</v>
      </c>
      <c r="O89" s="463">
        <v>45004</v>
      </c>
    </row>
    <row r="90" spans="1:15">
      <c r="A90" s="418">
        <f t="shared" si="7"/>
        <v>81</v>
      </c>
      <c r="B90" s="467" t="s">
        <v>1063</v>
      </c>
      <c r="C90" s="467" t="s">
        <v>1064</v>
      </c>
      <c r="D90" s="461" t="s">
        <v>1065</v>
      </c>
      <c r="E90" s="488">
        <v>9607302138</v>
      </c>
      <c r="F90" s="486" t="s">
        <v>1049</v>
      </c>
      <c r="G90" s="453" t="s">
        <v>281</v>
      </c>
      <c r="H90" s="450" t="s">
        <v>1066</v>
      </c>
      <c r="I90" s="480">
        <v>5000</v>
      </c>
      <c r="J90" s="480">
        <f t="shared" si="4"/>
        <v>143.5</v>
      </c>
      <c r="K90" s="480">
        <f t="shared" si="5"/>
        <v>152</v>
      </c>
      <c r="L90" s="480"/>
      <c r="M90" s="480"/>
      <c r="N90" s="435">
        <f t="shared" si="6"/>
        <v>4704.5</v>
      </c>
      <c r="O90" s="463">
        <v>45483</v>
      </c>
    </row>
    <row r="91" spans="1:15">
      <c r="A91" s="418">
        <f t="shared" si="7"/>
        <v>82</v>
      </c>
      <c r="B91" s="467" t="s">
        <v>1067</v>
      </c>
      <c r="C91" s="467" t="s">
        <v>1068</v>
      </c>
      <c r="D91" s="461" t="s">
        <v>1069</v>
      </c>
      <c r="E91" s="488">
        <v>9607302140</v>
      </c>
      <c r="F91" s="486" t="s">
        <v>1049</v>
      </c>
      <c r="G91" s="453" t="s">
        <v>281</v>
      </c>
      <c r="H91" s="450" t="s">
        <v>1066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45483</v>
      </c>
    </row>
    <row r="92" spans="1:15">
      <c r="A92" s="418">
        <f t="shared" si="7"/>
        <v>83</v>
      </c>
      <c r="B92" s="467" t="s">
        <v>1070</v>
      </c>
      <c r="C92" s="467" t="s">
        <v>1071</v>
      </c>
      <c r="D92" s="461" t="s">
        <v>1048</v>
      </c>
      <c r="E92" s="488">
        <v>9607302139</v>
      </c>
      <c r="F92" s="486" t="s">
        <v>1049</v>
      </c>
      <c r="G92" s="453" t="s">
        <v>281</v>
      </c>
      <c r="H92" s="450" t="s">
        <v>1072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45484</v>
      </c>
    </row>
    <row r="93" spans="1:15">
      <c r="A93" s="418">
        <f t="shared" si="7"/>
        <v>84</v>
      </c>
      <c r="B93" s="467" t="s">
        <v>1073</v>
      </c>
      <c r="C93" s="467" t="s">
        <v>1052</v>
      </c>
      <c r="D93" s="461" t="s">
        <v>1053</v>
      </c>
      <c r="E93" s="488">
        <v>9607302135</v>
      </c>
      <c r="F93" s="486" t="s">
        <v>1049</v>
      </c>
      <c r="G93" s="453" t="s">
        <v>281</v>
      </c>
      <c r="H93" s="450" t="s">
        <v>1074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 t="shared" si="6"/>
        <v>4704.5</v>
      </c>
      <c r="O93" s="463">
        <v>45484</v>
      </c>
    </row>
    <row r="94" spans="1:15">
      <c r="A94" s="418">
        <f t="shared" si="7"/>
        <v>85</v>
      </c>
      <c r="B94" s="467" t="s">
        <v>350</v>
      </c>
      <c r="C94" s="467" t="s">
        <v>1059</v>
      </c>
      <c r="D94" s="461" t="s">
        <v>1060</v>
      </c>
      <c r="E94" s="488">
        <v>9607302137</v>
      </c>
      <c r="F94" s="486" t="s">
        <v>1049</v>
      </c>
      <c r="G94" s="453" t="s">
        <v>281</v>
      </c>
      <c r="H94" s="450" t="s">
        <v>165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6"/>
        <v>4704.5</v>
      </c>
      <c r="O94" s="463">
        <v>45484</v>
      </c>
    </row>
    <row r="95" spans="1:15" ht="14.25" customHeight="1">
      <c r="A95" s="418">
        <f t="shared" si="7"/>
        <v>86</v>
      </c>
      <c r="B95" s="467" t="s">
        <v>1078</v>
      </c>
      <c r="C95" s="467" t="s">
        <v>1076</v>
      </c>
      <c r="D95" s="461" t="s">
        <v>1077</v>
      </c>
      <c r="E95" s="488">
        <v>9607302134</v>
      </c>
      <c r="F95" s="486" t="s">
        <v>871</v>
      </c>
      <c r="G95" s="453" t="s">
        <v>281</v>
      </c>
      <c r="H95" s="450" t="s">
        <v>1079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6"/>
        <v>4704.5</v>
      </c>
      <c r="O95" s="463">
        <v>45485</v>
      </c>
    </row>
    <row r="96" spans="1:15" ht="13.5" customHeight="1">
      <c r="A96" s="418">
        <f t="shared" si="7"/>
        <v>87</v>
      </c>
      <c r="B96" s="467" t="s">
        <v>442</v>
      </c>
      <c r="C96" s="467" t="s">
        <v>1101</v>
      </c>
      <c r="D96" s="755" t="s">
        <v>1102</v>
      </c>
      <c r="E96" s="746">
        <v>9607564650</v>
      </c>
      <c r="F96" s="486" t="s">
        <v>1049</v>
      </c>
      <c r="G96" s="453" t="s">
        <v>281</v>
      </c>
      <c r="H96" s="450" t="s">
        <v>1058</v>
      </c>
      <c r="I96" s="480">
        <v>5000</v>
      </c>
      <c r="J96" s="480">
        <f t="shared" si="4"/>
        <v>143.5</v>
      </c>
      <c r="K96" s="480">
        <f t="shared" si="5"/>
        <v>152</v>
      </c>
      <c r="L96" s="480"/>
      <c r="M96" s="480"/>
      <c r="N96" s="435">
        <f t="shared" si="6"/>
        <v>4704.5</v>
      </c>
      <c r="O96" s="463">
        <v>45537</v>
      </c>
    </row>
    <row r="97" spans="1:15">
      <c r="A97" s="418">
        <f t="shared" si="7"/>
        <v>88</v>
      </c>
      <c r="B97" s="467" t="s">
        <v>1107</v>
      </c>
      <c r="C97" s="467" t="s">
        <v>1108</v>
      </c>
      <c r="D97" s="754" t="s">
        <v>1109</v>
      </c>
      <c r="E97" s="746">
        <v>9607634258</v>
      </c>
      <c r="F97" s="486" t="s">
        <v>871</v>
      </c>
      <c r="G97" s="453" t="s">
        <v>281</v>
      </c>
      <c r="H97" s="450" t="s">
        <v>1110</v>
      </c>
      <c r="I97" s="480">
        <v>5000</v>
      </c>
      <c r="J97" s="480">
        <f t="shared" si="4"/>
        <v>143.5</v>
      </c>
      <c r="K97" s="480">
        <f t="shared" si="5"/>
        <v>152</v>
      </c>
      <c r="L97" s="480"/>
      <c r="M97" s="480"/>
      <c r="N97" s="435">
        <f t="shared" si="6"/>
        <v>4704.5</v>
      </c>
      <c r="O97" s="463">
        <v>45568</v>
      </c>
    </row>
    <row r="98" spans="1:15" ht="10.5" customHeight="1">
      <c r="B98" s="634" t="s">
        <v>4</v>
      </c>
      <c r="C98" s="634"/>
      <c r="D98" s="635"/>
      <c r="E98" s="636"/>
      <c r="F98" s="637" t="s">
        <v>397</v>
      </c>
      <c r="G98" s="638"/>
      <c r="H98" s="639"/>
      <c r="I98" s="640">
        <f>SUM(I10:I97)</f>
        <v>697345.65</v>
      </c>
      <c r="J98" s="640">
        <f>SUM(J10:J97)</f>
        <v>19755.520155000002</v>
      </c>
      <c r="K98" s="640">
        <f>SUM(K10:K97)</f>
        <v>20925.707759999998</v>
      </c>
      <c r="L98" s="640">
        <f>SUM(L10:L86)</f>
        <v>0</v>
      </c>
      <c r="M98" s="640">
        <f>SUM(M10:M86)</f>
        <v>3024.9</v>
      </c>
      <c r="N98" s="452">
        <f>SUM(N10:N97)</f>
        <v>653639.5220850003</v>
      </c>
      <c r="O98" s="463"/>
    </row>
    <row r="99" spans="1:15">
      <c r="B99" s="641"/>
      <c r="C99" s="641"/>
      <c r="D99" s="642"/>
      <c r="E99" s="643"/>
      <c r="F99" s="641"/>
      <c r="G99" s="644"/>
      <c r="H99" s="645"/>
      <c r="I99" s="646"/>
      <c r="J99" s="646"/>
      <c r="K99" s="646"/>
      <c r="L99" s="646"/>
      <c r="M99" s="646"/>
      <c r="N99" s="647"/>
      <c r="O99" s="648"/>
    </row>
    <row r="100" spans="1:15" ht="15.75" thickBot="1">
      <c r="B100" s="751"/>
      <c r="C100" s="741"/>
      <c r="D100" s="742" t="s">
        <v>1096</v>
      </c>
      <c r="E100" s="743"/>
      <c r="F100" s="79"/>
      <c r="G100" s="79"/>
      <c r="H100" s="751"/>
      <c r="I100" s="654" t="s">
        <v>841</v>
      </c>
      <c r="J100" s="654"/>
      <c r="K100" s="649"/>
      <c r="L100" s="649"/>
      <c r="M100" s="649"/>
      <c r="N100" s="649"/>
      <c r="O100" s="650"/>
    </row>
    <row r="101" spans="1:15">
      <c r="B101" s="751"/>
      <c r="C101" s="840" t="s">
        <v>1097</v>
      </c>
      <c r="D101" s="840"/>
      <c r="E101" s="753"/>
      <c r="F101" s="79"/>
      <c r="G101" s="79"/>
      <c r="H101" s="751"/>
      <c r="I101" s="751" t="s">
        <v>1098</v>
      </c>
      <c r="J101" s="751"/>
      <c r="K101" s="649"/>
      <c r="L101" s="649"/>
      <c r="M101" s="649"/>
      <c r="N101" s="649"/>
      <c r="O101" s="650"/>
    </row>
    <row r="102" spans="1:15">
      <c r="B102" s="751"/>
      <c r="C102" s="751"/>
      <c r="D102" s="79"/>
      <c r="E102" s="79"/>
      <c r="F102" s="79"/>
      <c r="G102" s="751"/>
      <c r="H102" s="751"/>
      <c r="I102" s="751"/>
      <c r="J102" s="516"/>
      <c r="K102" s="649"/>
      <c r="L102" s="649"/>
      <c r="M102" s="649"/>
      <c r="N102" s="649"/>
      <c r="O102" s="650"/>
    </row>
    <row r="103" spans="1:15">
      <c r="B103" s="838" t="s">
        <v>1</v>
      </c>
      <c r="C103" s="838"/>
      <c r="D103" s="838"/>
      <c r="E103" s="838"/>
      <c r="F103" s="838"/>
      <c r="G103" s="838"/>
      <c r="H103" s="838"/>
      <c r="I103" s="838"/>
      <c r="J103" s="838"/>
      <c r="K103" s="838"/>
      <c r="L103" s="838"/>
      <c r="M103" s="838"/>
      <c r="N103" s="838"/>
      <c r="O103" s="650"/>
    </row>
    <row r="104" spans="1:15">
      <c r="B104" s="838" t="s">
        <v>2</v>
      </c>
      <c r="C104" s="838"/>
      <c r="D104" s="838"/>
      <c r="E104" s="838"/>
      <c r="F104" s="838"/>
      <c r="G104" s="838"/>
      <c r="H104" s="838"/>
      <c r="I104" s="838"/>
      <c r="J104" s="838"/>
      <c r="K104" s="838"/>
      <c r="L104" s="838"/>
      <c r="M104" s="838"/>
      <c r="N104" s="838"/>
      <c r="O104" s="650"/>
    </row>
    <row r="105" spans="1:15">
      <c r="B105" s="838" t="s">
        <v>401</v>
      </c>
      <c r="C105" s="838"/>
      <c r="D105" s="838"/>
      <c r="E105" s="838"/>
      <c r="F105" s="838"/>
      <c r="G105" s="838"/>
      <c r="H105" s="838"/>
      <c r="I105" s="838"/>
      <c r="J105" s="838"/>
      <c r="K105" s="838"/>
      <c r="L105" s="838"/>
      <c r="M105" s="838"/>
      <c r="N105" s="838"/>
      <c r="O105" s="650"/>
    </row>
    <row r="106" spans="1:15">
      <c r="B106" s="624" t="s">
        <v>1104</v>
      </c>
      <c r="C106" s="624"/>
      <c r="D106" s="624"/>
      <c r="E106" s="624"/>
      <c r="F106" s="624"/>
      <c r="G106" s="624"/>
      <c r="H106" s="624"/>
      <c r="I106" s="624"/>
      <c r="J106" s="624"/>
      <c r="K106" s="624"/>
      <c r="L106" s="624"/>
      <c r="M106" s="624"/>
      <c r="N106" s="624"/>
      <c r="O106" s="624"/>
    </row>
    <row r="107" spans="1:15">
      <c r="B107" s="655" t="s">
        <v>1043</v>
      </c>
      <c r="C107" s="656"/>
      <c r="D107" s="657"/>
      <c r="E107" s="658"/>
      <c r="F107" s="659"/>
      <c r="G107" s="660"/>
      <c r="H107" s="660"/>
      <c r="I107" s="661"/>
      <c r="J107" s="662"/>
      <c r="K107" s="661"/>
      <c r="L107" s="662"/>
      <c r="M107" s="661"/>
      <c r="N107" s="662"/>
      <c r="O107" s="626"/>
    </row>
    <row r="108" spans="1:15">
      <c r="B108" s="624" t="s">
        <v>6</v>
      </c>
      <c r="C108" s="624" t="s">
        <v>7</v>
      </c>
      <c r="D108" s="624" t="s">
        <v>8</v>
      </c>
      <c r="E108" s="624" t="s">
        <v>9</v>
      </c>
      <c r="F108" s="624" t="s">
        <v>10</v>
      </c>
      <c r="G108" s="624" t="s">
        <v>11</v>
      </c>
      <c r="H108" s="740" t="s">
        <v>12</v>
      </c>
      <c r="I108" s="624" t="s">
        <v>13</v>
      </c>
      <c r="J108" s="662" t="s">
        <v>14</v>
      </c>
      <c r="K108" s="662" t="s">
        <v>15</v>
      </c>
      <c r="L108" s="662" t="s">
        <v>16</v>
      </c>
      <c r="M108" s="627" t="s">
        <v>941</v>
      </c>
      <c r="N108" s="663" t="s">
        <v>17</v>
      </c>
      <c r="O108" s="630" t="s">
        <v>18</v>
      </c>
    </row>
    <row r="109" spans="1:15">
      <c r="A109" s="418">
        <v>1</v>
      </c>
      <c r="B109" s="428" t="s">
        <v>403</v>
      </c>
      <c r="C109" s="428" t="s">
        <v>404</v>
      </c>
      <c r="D109" s="429" t="s">
        <v>405</v>
      </c>
      <c r="E109" s="445">
        <v>200011120165796</v>
      </c>
      <c r="F109" s="428" t="s">
        <v>406</v>
      </c>
      <c r="G109" s="450" t="s">
        <v>484</v>
      </c>
      <c r="H109" s="428" t="s">
        <v>407</v>
      </c>
      <c r="I109" s="456">
        <v>11786</v>
      </c>
      <c r="J109" s="457">
        <f>I109*2.87%</f>
        <v>338.25819999999999</v>
      </c>
      <c r="K109" s="457">
        <f>I109*3.04%</f>
        <v>358.2944</v>
      </c>
      <c r="L109" s="471"/>
      <c r="M109" s="457">
        <v>0</v>
      </c>
      <c r="N109" s="457">
        <f>I109-J109-K109-M109</f>
        <v>11089.447399999999</v>
      </c>
      <c r="O109" s="448">
        <v>38971</v>
      </c>
    </row>
    <row r="110" spans="1:15">
      <c r="A110" s="418">
        <f>A109+1</f>
        <v>2</v>
      </c>
      <c r="B110" s="428" t="s">
        <v>408</v>
      </c>
      <c r="C110" s="428" t="s">
        <v>409</v>
      </c>
      <c r="D110" s="445" t="s">
        <v>410</v>
      </c>
      <c r="E110" s="445">
        <v>200011120165880</v>
      </c>
      <c r="F110" s="428" t="s">
        <v>27</v>
      </c>
      <c r="G110" s="450" t="s">
        <v>484</v>
      </c>
      <c r="H110" s="428" t="s">
        <v>411</v>
      </c>
      <c r="I110" s="447">
        <v>5000</v>
      </c>
      <c r="J110" s="447">
        <v>143.5</v>
      </c>
      <c r="K110" s="447">
        <v>152</v>
      </c>
      <c r="L110" s="470"/>
      <c r="M110" s="447"/>
      <c r="N110" s="447">
        <v>4704.5</v>
      </c>
      <c r="O110" s="448">
        <v>39084</v>
      </c>
    </row>
    <row r="111" spans="1:15">
      <c r="A111" s="418">
        <f t="shared" ref="A111:A138" si="8">A110+1</f>
        <v>3</v>
      </c>
      <c r="B111" s="428" t="s">
        <v>412</v>
      </c>
      <c r="C111" s="428" t="s">
        <v>413</v>
      </c>
      <c r="D111" s="445" t="s">
        <v>414</v>
      </c>
      <c r="E111" s="445">
        <v>200011120165864</v>
      </c>
      <c r="F111" s="428" t="s">
        <v>415</v>
      </c>
      <c r="G111" s="450" t="s">
        <v>484</v>
      </c>
      <c r="H111" s="428" t="s">
        <v>411</v>
      </c>
      <c r="I111" s="447">
        <v>5000</v>
      </c>
      <c r="J111" s="447">
        <v>143.5</v>
      </c>
      <c r="K111" s="447">
        <v>152</v>
      </c>
      <c r="L111" s="470"/>
      <c r="M111" s="447"/>
      <c r="N111" s="447">
        <v>4704.5</v>
      </c>
      <c r="O111" s="448">
        <v>39174</v>
      </c>
    </row>
    <row r="112" spans="1:15">
      <c r="A112" s="418">
        <f t="shared" si="8"/>
        <v>4</v>
      </c>
      <c r="B112" s="428" t="s">
        <v>221</v>
      </c>
      <c r="C112" s="428" t="s">
        <v>416</v>
      </c>
      <c r="D112" s="445" t="s">
        <v>417</v>
      </c>
      <c r="E112" s="445">
        <v>200011120166148</v>
      </c>
      <c r="F112" s="428" t="s">
        <v>150</v>
      </c>
      <c r="G112" s="450" t="s">
        <v>484</v>
      </c>
      <c r="H112" s="446" t="s">
        <v>418</v>
      </c>
      <c r="I112" s="447">
        <v>7000</v>
      </c>
      <c r="J112" s="447">
        <v>143.5</v>
      </c>
      <c r="K112" s="447">
        <v>152</v>
      </c>
      <c r="L112" s="470"/>
      <c r="M112" s="447"/>
      <c r="N112" s="447">
        <v>6704.5</v>
      </c>
      <c r="O112" s="448">
        <v>39114</v>
      </c>
    </row>
    <row r="113" spans="1:15">
      <c r="A113" s="418">
        <f t="shared" si="8"/>
        <v>5</v>
      </c>
      <c r="B113" s="428" t="s">
        <v>419</v>
      </c>
      <c r="C113" s="428" t="s">
        <v>420</v>
      </c>
      <c r="D113" s="445" t="s">
        <v>421</v>
      </c>
      <c r="E113" s="445">
        <v>200011120165848</v>
      </c>
      <c r="F113" s="428" t="s">
        <v>422</v>
      </c>
      <c r="G113" s="450" t="s">
        <v>484</v>
      </c>
      <c r="H113" s="428" t="s">
        <v>423</v>
      </c>
      <c r="I113" s="456">
        <v>11786</v>
      </c>
      <c r="J113" s="457">
        <f>I113*2.87%</f>
        <v>338.25819999999999</v>
      </c>
      <c r="K113" s="457">
        <f>I113*3.04%</f>
        <v>358.2944</v>
      </c>
      <c r="L113" s="471"/>
      <c r="M113" s="457">
        <v>0</v>
      </c>
      <c r="N113" s="457">
        <f>I113-J113-K113-M113</f>
        <v>11089.447399999999</v>
      </c>
      <c r="O113" s="448">
        <v>39295</v>
      </c>
    </row>
    <row r="114" spans="1:15">
      <c r="A114" s="418">
        <f t="shared" si="8"/>
        <v>6</v>
      </c>
      <c r="B114" s="428" t="s">
        <v>424</v>
      </c>
      <c r="C114" s="428" t="s">
        <v>425</v>
      </c>
      <c r="D114" s="429" t="s">
        <v>426</v>
      </c>
      <c r="E114" s="445">
        <v>200011120165738</v>
      </c>
      <c r="F114" s="428" t="s">
        <v>27</v>
      </c>
      <c r="G114" s="450" t="s">
        <v>484</v>
      </c>
      <c r="H114" s="428" t="s">
        <v>427</v>
      </c>
      <c r="I114" s="447">
        <v>5000</v>
      </c>
      <c r="J114" s="447">
        <v>143.5</v>
      </c>
      <c r="K114" s="447">
        <v>152</v>
      </c>
      <c r="L114" s="470"/>
      <c r="M114" s="447"/>
      <c r="N114" s="447">
        <v>4704.5</v>
      </c>
      <c r="O114" s="448">
        <v>39302</v>
      </c>
    </row>
    <row r="115" spans="1:15">
      <c r="A115" s="418">
        <f t="shared" si="8"/>
        <v>7</v>
      </c>
      <c r="B115" s="428" t="s">
        <v>428</v>
      </c>
      <c r="C115" s="428" t="s">
        <v>429</v>
      </c>
      <c r="D115" s="429" t="s">
        <v>430</v>
      </c>
      <c r="E115" s="445">
        <v>200011120143844</v>
      </c>
      <c r="F115" s="428" t="s">
        <v>376</v>
      </c>
      <c r="G115" s="450" t="s">
        <v>484</v>
      </c>
      <c r="H115" s="664" t="s">
        <v>431</v>
      </c>
      <c r="I115" s="447">
        <v>8000</v>
      </c>
      <c r="J115" s="447">
        <v>229.6</v>
      </c>
      <c r="K115" s="447">
        <v>243.2</v>
      </c>
      <c r="L115" s="470"/>
      <c r="M115" s="447"/>
      <c r="N115" s="447">
        <v>7527.2</v>
      </c>
      <c r="O115" s="448">
        <v>40210</v>
      </c>
    </row>
    <row r="116" spans="1:15" ht="12.75" customHeight="1">
      <c r="A116" s="418">
        <f t="shared" si="8"/>
        <v>8</v>
      </c>
      <c r="B116" s="428" t="s">
        <v>435</v>
      </c>
      <c r="C116" s="428" t="s">
        <v>436</v>
      </c>
      <c r="D116" s="429" t="s">
        <v>437</v>
      </c>
      <c r="E116" s="445">
        <v>200011101393509</v>
      </c>
      <c r="F116" s="428" t="s">
        <v>37</v>
      </c>
      <c r="G116" s="450" t="s">
        <v>484</v>
      </c>
      <c r="H116" s="428" t="s">
        <v>438</v>
      </c>
      <c r="I116" s="665">
        <v>5000</v>
      </c>
      <c r="J116" s="632">
        <f>I116*2.87%</f>
        <v>143.5</v>
      </c>
      <c r="K116" s="632">
        <f>I116*3.04%</f>
        <v>152</v>
      </c>
      <c r="L116" s="666"/>
      <c r="M116" s="632"/>
      <c r="N116" s="632">
        <f>I116-J116-K116</f>
        <v>4704.5</v>
      </c>
      <c r="O116" s="448">
        <v>40603</v>
      </c>
    </row>
    <row r="117" spans="1:15">
      <c r="A117" s="418">
        <f t="shared" si="8"/>
        <v>9</v>
      </c>
      <c r="B117" s="428" t="s">
        <v>439</v>
      </c>
      <c r="C117" s="428" t="s">
        <v>103</v>
      </c>
      <c r="D117" s="429" t="s">
        <v>440</v>
      </c>
      <c r="E117" s="445">
        <v>200011101479559</v>
      </c>
      <c r="F117" s="428" t="s">
        <v>27</v>
      </c>
      <c r="G117" s="450" t="s">
        <v>484</v>
      </c>
      <c r="H117" s="428" t="s">
        <v>1092</v>
      </c>
      <c r="I117" s="447">
        <v>5000</v>
      </c>
      <c r="J117" s="447">
        <v>143.5</v>
      </c>
      <c r="K117" s="447">
        <v>152</v>
      </c>
      <c r="L117" s="470"/>
      <c r="M117" s="447"/>
      <c r="N117" s="447">
        <v>4704.5</v>
      </c>
      <c r="O117" s="448">
        <v>41061</v>
      </c>
    </row>
    <row r="118" spans="1:15">
      <c r="A118" s="418">
        <f t="shared" si="8"/>
        <v>10</v>
      </c>
      <c r="B118" s="428" t="s">
        <v>442</v>
      </c>
      <c r="C118" s="428" t="s">
        <v>443</v>
      </c>
      <c r="D118" s="429" t="s">
        <v>444</v>
      </c>
      <c r="E118" s="445">
        <v>200011101479546</v>
      </c>
      <c r="F118" s="428" t="s">
        <v>27</v>
      </c>
      <c r="G118" s="450" t="s">
        <v>484</v>
      </c>
      <c r="H118" s="428" t="s">
        <v>445</v>
      </c>
      <c r="I118" s="447">
        <v>5000</v>
      </c>
      <c r="J118" s="447">
        <v>143.5</v>
      </c>
      <c r="K118" s="447">
        <v>152</v>
      </c>
      <c r="L118" s="470"/>
      <c r="M118" s="447"/>
      <c r="N118" s="447">
        <v>4704.5</v>
      </c>
      <c r="O118" s="448">
        <v>41214</v>
      </c>
    </row>
    <row r="119" spans="1:15">
      <c r="A119" s="418">
        <f t="shared" si="8"/>
        <v>11</v>
      </c>
      <c r="B119" s="428" t="s">
        <v>447</v>
      </c>
      <c r="C119" s="428" t="s">
        <v>448</v>
      </c>
      <c r="D119" s="429" t="s">
        <v>449</v>
      </c>
      <c r="E119" s="445">
        <v>200011120292627</v>
      </c>
      <c r="F119" s="428" t="s">
        <v>27</v>
      </c>
      <c r="G119" s="450" t="s">
        <v>484</v>
      </c>
      <c r="H119" s="428" t="s">
        <v>450</v>
      </c>
      <c r="I119" s="447">
        <v>5000</v>
      </c>
      <c r="J119" s="447">
        <v>143.5</v>
      </c>
      <c r="K119" s="447">
        <v>152</v>
      </c>
      <c r="L119" s="470"/>
      <c r="M119" s="447"/>
      <c r="N119" s="447">
        <v>4704.5</v>
      </c>
      <c r="O119" s="448">
        <v>41821</v>
      </c>
    </row>
    <row r="120" spans="1:15">
      <c r="A120" s="418">
        <f t="shared" si="8"/>
        <v>12</v>
      </c>
      <c r="B120" s="428" t="s">
        <v>451</v>
      </c>
      <c r="C120" s="428" t="s">
        <v>452</v>
      </c>
      <c r="D120" s="429" t="s">
        <v>453</v>
      </c>
      <c r="E120" s="445">
        <v>200011120292588</v>
      </c>
      <c r="F120" s="428" t="s">
        <v>150</v>
      </c>
      <c r="G120" s="450" t="s">
        <v>484</v>
      </c>
      <c r="H120" s="428" t="s">
        <v>454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41913</v>
      </c>
    </row>
    <row r="121" spans="1:15">
      <c r="A121" s="418">
        <f t="shared" si="8"/>
        <v>13</v>
      </c>
      <c r="B121" s="428" t="s">
        <v>455</v>
      </c>
      <c r="C121" s="428" t="s">
        <v>456</v>
      </c>
      <c r="D121" s="429" t="s">
        <v>457</v>
      </c>
      <c r="E121" s="445">
        <v>200011120292601</v>
      </c>
      <c r="F121" s="428" t="s">
        <v>458</v>
      </c>
      <c r="G121" s="450" t="s">
        <v>484</v>
      </c>
      <c r="H121" s="428" t="s">
        <v>454</v>
      </c>
      <c r="I121" s="447">
        <v>20000</v>
      </c>
      <c r="J121" s="447">
        <v>574</v>
      </c>
      <c r="K121" s="447">
        <v>608</v>
      </c>
      <c r="L121" s="470"/>
      <c r="M121" s="447"/>
      <c r="N121" s="447">
        <v>18818</v>
      </c>
      <c r="O121" s="448">
        <v>41913</v>
      </c>
    </row>
    <row r="122" spans="1:15">
      <c r="A122" s="418">
        <f t="shared" si="8"/>
        <v>14</v>
      </c>
      <c r="B122" s="428" t="s">
        <v>459</v>
      </c>
      <c r="C122" s="428" t="s">
        <v>460</v>
      </c>
      <c r="D122" s="429" t="s">
        <v>461</v>
      </c>
      <c r="E122" s="445">
        <v>200011120292591</v>
      </c>
      <c r="F122" s="428" t="s">
        <v>188</v>
      </c>
      <c r="G122" s="450" t="s">
        <v>484</v>
      </c>
      <c r="H122" s="428" t="s">
        <v>454</v>
      </c>
      <c r="I122" s="447">
        <v>7000</v>
      </c>
      <c r="J122" s="447">
        <v>200.9</v>
      </c>
      <c r="K122" s="447">
        <v>212.8</v>
      </c>
      <c r="L122" s="470"/>
      <c r="M122" s="447"/>
      <c r="N122" s="447">
        <v>6586.3</v>
      </c>
      <c r="O122" s="448">
        <v>41913</v>
      </c>
    </row>
    <row r="123" spans="1:15">
      <c r="A123" s="418">
        <f t="shared" si="8"/>
        <v>15</v>
      </c>
      <c r="B123" s="428" t="s">
        <v>462</v>
      </c>
      <c r="C123" s="428" t="s">
        <v>463</v>
      </c>
      <c r="D123" s="429" t="s">
        <v>464</v>
      </c>
      <c r="E123" s="445">
        <v>200011101717211</v>
      </c>
      <c r="F123" s="428" t="s">
        <v>37</v>
      </c>
      <c r="G123" s="450" t="s">
        <v>484</v>
      </c>
      <c r="H123" s="739" t="s">
        <v>465</v>
      </c>
      <c r="I123" s="447">
        <v>5000</v>
      </c>
      <c r="J123" s="447">
        <v>143.5</v>
      </c>
      <c r="K123" s="447">
        <v>152</v>
      </c>
      <c r="L123" s="470"/>
      <c r="M123" s="447"/>
      <c r="N123" s="447">
        <v>4704.5</v>
      </c>
      <c r="O123" s="448">
        <v>42217</v>
      </c>
    </row>
    <row r="124" spans="1:15">
      <c r="A124" s="418">
        <f t="shared" si="8"/>
        <v>16</v>
      </c>
      <c r="B124" s="446" t="s">
        <v>466</v>
      </c>
      <c r="C124" s="428" t="s">
        <v>467</v>
      </c>
      <c r="D124" s="466" t="s">
        <v>468</v>
      </c>
      <c r="E124" s="466" t="s">
        <v>469</v>
      </c>
      <c r="F124" s="486" t="s">
        <v>470</v>
      </c>
      <c r="G124" s="450" t="s">
        <v>484</v>
      </c>
      <c r="H124" s="664" t="s">
        <v>431</v>
      </c>
      <c r="I124" s="456">
        <v>6900</v>
      </c>
      <c r="J124" s="457">
        <f t="shared" ref="J124:J139" si="9">I124*2.87%</f>
        <v>198.03</v>
      </c>
      <c r="K124" s="457">
        <f t="shared" ref="K124:K139" si="10">I124*3.04%</f>
        <v>209.76</v>
      </c>
      <c r="L124" s="471"/>
      <c r="M124" s="457">
        <v>0</v>
      </c>
      <c r="N124" s="457">
        <f>I124-J124-K124-M124</f>
        <v>6492.21</v>
      </c>
      <c r="O124" s="466">
        <v>43009</v>
      </c>
    </row>
    <row r="125" spans="1:15">
      <c r="A125" s="418">
        <f t="shared" si="8"/>
        <v>17</v>
      </c>
      <c r="B125" s="465" t="s">
        <v>471</v>
      </c>
      <c r="C125" s="428" t="s">
        <v>472</v>
      </c>
      <c r="D125" s="466" t="s">
        <v>473</v>
      </c>
      <c r="E125" s="466" t="s">
        <v>474</v>
      </c>
      <c r="F125" s="486" t="s">
        <v>406</v>
      </c>
      <c r="G125" s="450" t="s">
        <v>484</v>
      </c>
      <c r="H125" s="486"/>
      <c r="I125" s="456">
        <v>9000</v>
      </c>
      <c r="J125" s="457">
        <f t="shared" si="9"/>
        <v>258.3</v>
      </c>
      <c r="K125" s="457">
        <f t="shared" si="10"/>
        <v>273.60000000000002</v>
      </c>
      <c r="L125" s="471"/>
      <c r="M125" s="457"/>
      <c r="N125" s="457">
        <f>I125-J125-K125</f>
        <v>8468.1</v>
      </c>
      <c r="O125" s="466">
        <v>43221</v>
      </c>
    </row>
    <row r="126" spans="1:15">
      <c r="A126" s="418">
        <f t="shared" si="8"/>
        <v>18</v>
      </c>
      <c r="B126" s="465" t="s">
        <v>475</v>
      </c>
      <c r="C126" s="428" t="s">
        <v>463</v>
      </c>
      <c r="D126" s="466" t="s">
        <v>476</v>
      </c>
      <c r="E126" s="466" t="s">
        <v>477</v>
      </c>
      <c r="F126" s="486" t="s">
        <v>478</v>
      </c>
      <c r="G126" s="450" t="s">
        <v>484</v>
      </c>
      <c r="H126" s="486" t="s">
        <v>479</v>
      </c>
      <c r="I126" s="456">
        <v>18400</v>
      </c>
      <c r="J126" s="457">
        <f t="shared" si="9"/>
        <v>528.08000000000004</v>
      </c>
      <c r="K126" s="457">
        <f t="shared" si="10"/>
        <v>559.36</v>
      </c>
      <c r="L126" s="471"/>
      <c r="M126" s="457"/>
      <c r="N126" s="457">
        <f>I126-J126-K126</f>
        <v>17312.559999999998</v>
      </c>
      <c r="O126" s="466">
        <v>43282</v>
      </c>
    </row>
    <row r="127" spans="1:15" ht="14.25" customHeight="1">
      <c r="A127" s="418">
        <f t="shared" si="8"/>
        <v>19</v>
      </c>
      <c r="B127" s="450" t="s">
        <v>480</v>
      </c>
      <c r="C127" s="428" t="s">
        <v>481</v>
      </c>
      <c r="D127" s="463" t="s">
        <v>482</v>
      </c>
      <c r="E127" s="469" t="s">
        <v>483</v>
      </c>
      <c r="F127" s="450" t="s">
        <v>37</v>
      </c>
      <c r="G127" s="450" t="s">
        <v>484</v>
      </c>
      <c r="H127" s="450" t="s">
        <v>485</v>
      </c>
      <c r="I127" s="480">
        <v>5000</v>
      </c>
      <c r="J127" s="480">
        <f t="shared" si="9"/>
        <v>143.5</v>
      </c>
      <c r="K127" s="480">
        <f t="shared" si="10"/>
        <v>152</v>
      </c>
      <c r="L127" s="480"/>
      <c r="M127" s="480"/>
      <c r="N127" s="480">
        <f>SUM(I127-J127-K127)</f>
        <v>4704.5</v>
      </c>
      <c r="O127" s="667">
        <v>43647</v>
      </c>
    </row>
    <row r="128" spans="1:15" ht="13.5" customHeight="1">
      <c r="A128" s="418">
        <f t="shared" si="8"/>
        <v>20</v>
      </c>
      <c r="B128" s="450" t="s">
        <v>487</v>
      </c>
      <c r="C128" s="428" t="s">
        <v>488</v>
      </c>
      <c r="D128" s="463" t="s">
        <v>489</v>
      </c>
      <c r="E128" s="469" t="s">
        <v>490</v>
      </c>
      <c r="F128" s="450" t="s">
        <v>491</v>
      </c>
      <c r="G128" s="450" t="s">
        <v>484</v>
      </c>
      <c r="H128" s="450" t="s">
        <v>492</v>
      </c>
      <c r="I128" s="480">
        <v>5000</v>
      </c>
      <c r="J128" s="480">
        <f t="shared" si="9"/>
        <v>143.5</v>
      </c>
      <c r="K128" s="480">
        <f t="shared" si="10"/>
        <v>152</v>
      </c>
      <c r="L128" s="480"/>
      <c r="M128" s="480"/>
      <c r="N128" s="480">
        <f>SUM(I128-J128-K128)</f>
        <v>4704.5</v>
      </c>
      <c r="O128" s="667">
        <v>44470</v>
      </c>
    </row>
    <row r="129" spans="1:15" ht="15" customHeight="1">
      <c r="A129" s="418">
        <f t="shared" si="8"/>
        <v>21</v>
      </c>
      <c r="B129" s="450" t="s">
        <v>825</v>
      </c>
      <c r="C129" s="428" t="s">
        <v>1010</v>
      </c>
      <c r="D129" s="463" t="s">
        <v>904</v>
      </c>
      <c r="E129" s="469" t="s">
        <v>828</v>
      </c>
      <c r="F129" s="450" t="s">
        <v>827</v>
      </c>
      <c r="G129" s="450" t="s">
        <v>484</v>
      </c>
      <c r="H129" s="428" t="s">
        <v>485</v>
      </c>
      <c r="I129" s="480">
        <v>30000</v>
      </c>
      <c r="J129" s="480">
        <f t="shared" si="9"/>
        <v>861</v>
      </c>
      <c r="K129" s="480">
        <f t="shared" si="10"/>
        <v>912</v>
      </c>
      <c r="L129" s="480"/>
      <c r="M129" s="480">
        <v>1512.45</v>
      </c>
      <c r="N129" s="480">
        <f>SUM(I129-J129-K129-M129)</f>
        <v>26714.55</v>
      </c>
      <c r="O129" s="466">
        <v>44568</v>
      </c>
    </row>
    <row r="130" spans="1:15" ht="14.25" customHeight="1">
      <c r="A130" s="418">
        <f t="shared" si="8"/>
        <v>22</v>
      </c>
      <c r="B130" s="450" t="s">
        <v>837</v>
      </c>
      <c r="C130" s="428" t="s">
        <v>838</v>
      </c>
      <c r="D130" s="463" t="s">
        <v>839</v>
      </c>
      <c r="E130" s="469" t="s">
        <v>840</v>
      </c>
      <c r="F130" s="450" t="s">
        <v>729</v>
      </c>
      <c r="G130" s="450" t="s">
        <v>484</v>
      </c>
      <c r="H130" s="428" t="s">
        <v>485</v>
      </c>
      <c r="I130" s="480">
        <v>7000</v>
      </c>
      <c r="J130" s="480">
        <f t="shared" si="9"/>
        <v>200.9</v>
      </c>
      <c r="K130" s="480">
        <f t="shared" si="10"/>
        <v>212.8</v>
      </c>
      <c r="L130" s="480"/>
      <c r="M130" s="480"/>
      <c r="N130" s="480">
        <f>SUM(I130-J130-K130)</f>
        <v>6586.3</v>
      </c>
      <c r="O130" s="466">
        <v>44652</v>
      </c>
    </row>
    <row r="131" spans="1:15" ht="13.5" customHeight="1">
      <c r="A131" s="418">
        <f t="shared" si="8"/>
        <v>23</v>
      </c>
      <c r="B131" s="450" t="s">
        <v>872</v>
      </c>
      <c r="C131" s="428" t="s">
        <v>1011</v>
      </c>
      <c r="D131" s="463" t="s">
        <v>891</v>
      </c>
      <c r="E131" s="469" t="s">
        <v>900</v>
      </c>
      <c r="F131" s="450" t="s">
        <v>63</v>
      </c>
      <c r="G131" s="450" t="s">
        <v>484</v>
      </c>
      <c r="H131" s="428" t="s">
        <v>878</v>
      </c>
      <c r="I131" s="480">
        <v>5000</v>
      </c>
      <c r="J131" s="480">
        <f t="shared" si="9"/>
        <v>143.5</v>
      </c>
      <c r="K131" s="480">
        <f t="shared" si="10"/>
        <v>152</v>
      </c>
      <c r="L131" s="480"/>
      <c r="M131" s="480"/>
      <c r="N131" s="480">
        <f t="shared" ref="N131:N139" si="11">SUM(I131-J131-K131)</f>
        <v>4704.5</v>
      </c>
      <c r="O131" s="466">
        <v>44835</v>
      </c>
    </row>
    <row r="132" spans="1:15">
      <c r="A132" s="418">
        <f t="shared" si="8"/>
        <v>24</v>
      </c>
      <c r="B132" s="450" t="s">
        <v>874</v>
      </c>
      <c r="C132" s="428" t="s">
        <v>875</v>
      </c>
      <c r="D132" s="463" t="s">
        <v>876</v>
      </c>
      <c r="E132" s="469" t="s">
        <v>897</v>
      </c>
      <c r="F132" s="450" t="s">
        <v>150</v>
      </c>
      <c r="G132" s="450" t="s">
        <v>484</v>
      </c>
      <c r="H132" s="428" t="s">
        <v>877</v>
      </c>
      <c r="I132" s="480">
        <v>5000</v>
      </c>
      <c r="J132" s="480">
        <f t="shared" si="9"/>
        <v>143.5</v>
      </c>
      <c r="K132" s="480">
        <f t="shared" si="10"/>
        <v>152</v>
      </c>
      <c r="L132" s="480"/>
      <c r="M132" s="480"/>
      <c r="N132" s="480">
        <f t="shared" si="11"/>
        <v>4704.5</v>
      </c>
      <c r="O132" s="466">
        <v>44835</v>
      </c>
    </row>
    <row r="133" spans="1:15">
      <c r="A133" s="418">
        <f t="shared" si="8"/>
        <v>25</v>
      </c>
      <c r="B133" s="450" t="s">
        <v>879</v>
      </c>
      <c r="C133" s="428" t="s">
        <v>880</v>
      </c>
      <c r="D133" s="463" t="s">
        <v>881</v>
      </c>
      <c r="E133" s="469" t="s">
        <v>898</v>
      </c>
      <c r="F133" s="450" t="s">
        <v>150</v>
      </c>
      <c r="G133" s="450" t="s">
        <v>484</v>
      </c>
      <c r="H133" s="428" t="s">
        <v>882</v>
      </c>
      <c r="I133" s="480">
        <v>5000</v>
      </c>
      <c r="J133" s="480">
        <f t="shared" si="9"/>
        <v>143.5</v>
      </c>
      <c r="K133" s="480">
        <f t="shared" si="10"/>
        <v>152</v>
      </c>
      <c r="L133" s="480"/>
      <c r="M133" s="480"/>
      <c r="N133" s="480">
        <f t="shared" si="11"/>
        <v>4704.5</v>
      </c>
      <c r="O133" s="466">
        <v>44835</v>
      </c>
    </row>
    <row r="134" spans="1:15">
      <c r="A134" s="418">
        <f t="shared" si="8"/>
        <v>26</v>
      </c>
      <c r="B134" s="450" t="s">
        <v>883</v>
      </c>
      <c r="C134" s="428" t="s">
        <v>884</v>
      </c>
      <c r="D134" s="463" t="s">
        <v>885</v>
      </c>
      <c r="E134" s="469" t="s">
        <v>899</v>
      </c>
      <c r="F134" s="450" t="s">
        <v>150</v>
      </c>
      <c r="G134" s="450" t="s">
        <v>484</v>
      </c>
      <c r="H134" s="428" t="s">
        <v>886</v>
      </c>
      <c r="I134" s="480">
        <v>5000</v>
      </c>
      <c r="J134" s="480">
        <f t="shared" si="9"/>
        <v>143.5</v>
      </c>
      <c r="K134" s="480">
        <f t="shared" si="10"/>
        <v>152</v>
      </c>
      <c r="L134" s="480"/>
      <c r="M134" s="480"/>
      <c r="N134" s="480">
        <f t="shared" si="11"/>
        <v>4704.5</v>
      </c>
      <c r="O134" s="466">
        <v>44835</v>
      </c>
    </row>
    <row r="135" spans="1:15">
      <c r="A135" s="418">
        <f t="shared" si="8"/>
        <v>27</v>
      </c>
      <c r="B135" s="450" t="s">
        <v>887</v>
      </c>
      <c r="C135" s="428" t="s">
        <v>888</v>
      </c>
      <c r="D135" s="463" t="s">
        <v>889</v>
      </c>
      <c r="E135" s="469" t="s">
        <v>896</v>
      </c>
      <c r="F135" s="450" t="s">
        <v>150</v>
      </c>
      <c r="G135" s="450" t="s">
        <v>484</v>
      </c>
      <c r="H135" s="428" t="s">
        <v>890</v>
      </c>
      <c r="I135" s="480">
        <v>5000</v>
      </c>
      <c r="J135" s="480">
        <f t="shared" si="9"/>
        <v>143.5</v>
      </c>
      <c r="K135" s="480">
        <f t="shared" si="10"/>
        <v>152</v>
      </c>
      <c r="L135" s="480"/>
      <c r="M135" s="480"/>
      <c r="N135" s="480">
        <f t="shared" si="11"/>
        <v>4704.5</v>
      </c>
      <c r="O135" s="466">
        <v>44835</v>
      </c>
    </row>
    <row r="136" spans="1:15" ht="9" customHeight="1">
      <c r="A136" s="418">
        <f t="shared" si="8"/>
        <v>28</v>
      </c>
      <c r="B136" s="450" t="s">
        <v>462</v>
      </c>
      <c r="C136" s="428" t="s">
        <v>1012</v>
      </c>
      <c r="D136" s="463" t="s">
        <v>911</v>
      </c>
      <c r="E136" s="469" t="s">
        <v>912</v>
      </c>
      <c r="F136" s="450" t="s">
        <v>63</v>
      </c>
      <c r="G136" s="450" t="s">
        <v>484</v>
      </c>
      <c r="H136" s="428" t="s">
        <v>882</v>
      </c>
      <c r="I136" s="480">
        <v>5000</v>
      </c>
      <c r="J136" s="480">
        <f t="shared" si="9"/>
        <v>143.5</v>
      </c>
      <c r="K136" s="480">
        <f t="shared" si="10"/>
        <v>152</v>
      </c>
      <c r="L136" s="480"/>
      <c r="M136" s="480"/>
      <c r="N136" s="480">
        <f t="shared" si="11"/>
        <v>4704.5</v>
      </c>
      <c r="O136" s="466">
        <v>44866</v>
      </c>
    </row>
    <row r="137" spans="1:15">
      <c r="A137" s="418">
        <f t="shared" si="8"/>
        <v>29</v>
      </c>
      <c r="B137" s="450" t="s">
        <v>918</v>
      </c>
      <c r="C137" s="428" t="s">
        <v>919</v>
      </c>
      <c r="D137" s="463" t="s">
        <v>920</v>
      </c>
      <c r="E137" s="488">
        <v>9605408903</v>
      </c>
      <c r="F137" s="450" t="s">
        <v>63</v>
      </c>
      <c r="G137" s="450" t="s">
        <v>484</v>
      </c>
      <c r="H137" s="437" t="s">
        <v>921</v>
      </c>
      <c r="I137" s="480">
        <v>5000</v>
      </c>
      <c r="J137" s="480">
        <f t="shared" si="9"/>
        <v>143.5</v>
      </c>
      <c r="K137" s="480">
        <f t="shared" si="10"/>
        <v>152</v>
      </c>
      <c r="L137" s="480"/>
      <c r="M137" s="480"/>
      <c r="N137" s="480">
        <f t="shared" si="11"/>
        <v>4704.5</v>
      </c>
      <c r="O137" s="466">
        <v>44896</v>
      </c>
    </row>
    <row r="138" spans="1:15">
      <c r="A138" s="418">
        <f t="shared" si="8"/>
        <v>30</v>
      </c>
      <c r="B138" s="450" t="s">
        <v>210</v>
      </c>
      <c r="C138" s="428" t="s">
        <v>976</v>
      </c>
      <c r="D138" s="463" t="s">
        <v>977</v>
      </c>
      <c r="E138" s="488">
        <v>9606157607</v>
      </c>
      <c r="F138" s="450" t="s">
        <v>415</v>
      </c>
      <c r="G138" s="450" t="s">
        <v>484</v>
      </c>
      <c r="H138" s="437" t="s">
        <v>882</v>
      </c>
      <c r="I138" s="480">
        <v>5000</v>
      </c>
      <c r="J138" s="480">
        <f t="shared" si="9"/>
        <v>143.5</v>
      </c>
      <c r="K138" s="480">
        <f t="shared" si="10"/>
        <v>152</v>
      </c>
      <c r="L138" s="480"/>
      <c r="M138" s="480"/>
      <c r="N138" s="480">
        <f t="shared" si="11"/>
        <v>4704.5</v>
      </c>
      <c r="O138" s="466">
        <v>45139</v>
      </c>
    </row>
    <row r="139" spans="1:15">
      <c r="A139" s="418">
        <f>A138+1</f>
        <v>31</v>
      </c>
      <c r="B139" s="450" t="s">
        <v>990</v>
      </c>
      <c r="C139" s="428" t="s">
        <v>991</v>
      </c>
      <c r="D139" s="463" t="s">
        <v>992</v>
      </c>
      <c r="E139" s="488">
        <v>9606781220</v>
      </c>
      <c r="F139" s="450" t="s">
        <v>63</v>
      </c>
      <c r="G139" s="450" t="s">
        <v>484</v>
      </c>
      <c r="H139" s="437" t="s">
        <v>993</v>
      </c>
      <c r="I139" s="480">
        <v>5000</v>
      </c>
      <c r="J139" s="480">
        <f t="shared" si="9"/>
        <v>143.5</v>
      </c>
      <c r="K139" s="480">
        <f t="shared" si="10"/>
        <v>152</v>
      </c>
      <c r="L139" s="480"/>
      <c r="M139" s="480"/>
      <c r="N139" s="480">
        <f t="shared" si="11"/>
        <v>4704.5</v>
      </c>
      <c r="O139" s="466">
        <v>45323</v>
      </c>
    </row>
    <row r="140" spans="1:15">
      <c r="B140" s="668" t="s">
        <v>493</v>
      </c>
      <c r="C140" s="668"/>
      <c r="D140" s="669"/>
      <c r="E140" s="670"/>
      <c r="F140" s="668"/>
      <c r="G140" s="668"/>
      <c r="H140" s="668"/>
      <c r="I140" s="671">
        <f>SUM(I109:I139)</f>
        <v>236872</v>
      </c>
      <c r="J140" s="671">
        <f>SUM(J109:J139)</f>
        <v>6740.8263999999999</v>
      </c>
      <c r="K140" s="671">
        <f>SUM(K109:K139)</f>
        <v>7140.1088000000009</v>
      </c>
      <c r="L140" s="672"/>
      <c r="M140" s="671">
        <f>SUM(M109:M138)</f>
        <v>1512.45</v>
      </c>
      <c r="N140" s="671">
        <f>SUM(N109:N139)</f>
        <v>221478.61479999998</v>
      </c>
      <c r="O140" s="428"/>
    </row>
    <row r="141" spans="1:15">
      <c r="B141" s="673"/>
      <c r="C141" s="673"/>
      <c r="D141" s="651"/>
      <c r="E141" s="678"/>
      <c r="F141" s="649"/>
      <c r="G141" s="649"/>
      <c r="H141" s="649"/>
      <c r="I141" s="677"/>
      <c r="J141" s="677"/>
      <c r="K141" s="677"/>
      <c r="L141" s="677"/>
      <c r="M141" s="677"/>
      <c r="N141" s="677"/>
      <c r="O141" s="650"/>
    </row>
    <row r="142" spans="1:15" ht="15.75" thickBot="1">
      <c r="B142" s="651"/>
      <c r="C142" s="652" t="s">
        <v>398</v>
      </c>
      <c r="D142" s="653"/>
      <c r="E142" s="79"/>
      <c r="F142" s="79"/>
      <c r="G142" s="751"/>
      <c r="H142" s="654" t="s">
        <v>841</v>
      </c>
      <c r="I142" s="679"/>
      <c r="J142" s="516"/>
      <c r="K142" s="649"/>
      <c r="L142" s="649"/>
      <c r="M142" s="649"/>
      <c r="N142" s="650"/>
      <c r="O142" s="650"/>
    </row>
    <row r="143" spans="1:15">
      <c r="B143" s="831" t="s">
        <v>1094</v>
      </c>
      <c r="C143" s="831"/>
      <c r="D143" s="79"/>
      <c r="E143" s="79"/>
      <c r="F143" s="79"/>
      <c r="G143" s="751"/>
      <c r="H143" s="618" t="s">
        <v>1034</v>
      </c>
      <c r="I143" s="751"/>
      <c r="J143" s="516"/>
      <c r="K143" s="649"/>
      <c r="L143" s="649"/>
      <c r="M143" s="649"/>
      <c r="N143" s="650"/>
      <c r="O143" s="650"/>
    </row>
    <row r="144" spans="1:15">
      <c r="B144" s="751"/>
      <c r="C144" s="751"/>
      <c r="D144" s="79"/>
      <c r="E144" s="79"/>
      <c r="F144" s="79"/>
      <c r="G144" s="751"/>
      <c r="H144" s="751"/>
      <c r="I144" s="751"/>
      <c r="J144" s="516"/>
      <c r="K144" s="649"/>
      <c r="L144" s="649"/>
      <c r="M144" s="649"/>
      <c r="N144" s="650"/>
      <c r="O144" s="650"/>
    </row>
    <row r="145" spans="1:15">
      <c r="B145" s="751"/>
      <c r="C145" s="751"/>
      <c r="D145" s="79"/>
      <c r="E145" s="79"/>
      <c r="F145" s="79"/>
      <c r="G145" s="751"/>
      <c r="H145" s="751"/>
      <c r="I145" s="751"/>
      <c r="J145" s="516"/>
      <c r="K145" s="649"/>
      <c r="L145" s="649"/>
      <c r="M145" s="649"/>
      <c r="N145" s="650"/>
      <c r="O145" s="650"/>
    </row>
    <row r="146" spans="1:15">
      <c r="B146" s="838" t="s">
        <v>1</v>
      </c>
      <c r="C146" s="838"/>
      <c r="D146" s="838"/>
      <c r="E146" s="838"/>
      <c r="F146" s="838"/>
      <c r="G146" s="838"/>
      <c r="H146" s="838"/>
      <c r="I146" s="838"/>
      <c r="J146" s="838"/>
      <c r="K146" s="838"/>
      <c r="L146" s="838"/>
      <c r="M146" s="838"/>
      <c r="N146" s="838"/>
      <c r="O146" s="650"/>
    </row>
    <row r="147" spans="1:15">
      <c r="B147" s="838" t="s">
        <v>2</v>
      </c>
      <c r="C147" s="838"/>
      <c r="D147" s="838"/>
      <c r="E147" s="838"/>
      <c r="F147" s="838"/>
      <c r="G147" s="838"/>
      <c r="H147" s="838"/>
      <c r="I147" s="838"/>
      <c r="J147" s="838"/>
      <c r="K147" s="838"/>
      <c r="L147" s="838"/>
      <c r="M147" s="838"/>
      <c r="N147" s="838"/>
      <c r="O147" s="650"/>
    </row>
    <row r="148" spans="1:15">
      <c r="B148" s="838" t="s">
        <v>401</v>
      </c>
      <c r="C148" s="838"/>
      <c r="D148" s="838"/>
      <c r="E148" s="838"/>
      <c r="F148" s="838"/>
      <c r="G148" s="838"/>
      <c r="H148" s="838"/>
      <c r="I148" s="838"/>
      <c r="J148" s="838"/>
      <c r="K148" s="838"/>
      <c r="L148" s="838"/>
      <c r="M148" s="838"/>
      <c r="N148" s="838"/>
      <c r="O148" s="650"/>
    </row>
    <row r="149" spans="1:15">
      <c r="B149" s="624" t="s">
        <v>1106</v>
      </c>
      <c r="C149" s="624"/>
      <c r="D149" s="624"/>
      <c r="E149" s="624"/>
      <c r="F149" s="736"/>
      <c r="G149" s="736"/>
      <c r="H149" s="736"/>
      <c r="I149" s="737"/>
      <c r="J149" s="660"/>
      <c r="K149" s="660"/>
      <c r="L149" s="660"/>
      <c r="M149" s="660"/>
      <c r="N149" s="660"/>
      <c r="O149" s="660"/>
    </row>
    <row r="150" spans="1:15">
      <c r="B150" s="624" t="s">
        <v>494</v>
      </c>
      <c r="C150" s="624"/>
      <c r="D150" s="682"/>
      <c r="E150" s="658"/>
      <c r="F150" s="660"/>
      <c r="G150" s="660"/>
      <c r="H150" s="660"/>
      <c r="I150" s="662"/>
      <c r="J150" s="662" t="s">
        <v>14</v>
      </c>
      <c r="K150" s="662" t="s">
        <v>15</v>
      </c>
      <c r="L150" s="662" t="s">
        <v>16</v>
      </c>
      <c r="M150" s="627" t="s">
        <v>941</v>
      </c>
      <c r="N150" s="662"/>
      <c r="O150" s="626"/>
    </row>
    <row r="151" spans="1:15">
      <c r="B151" s="624" t="s">
        <v>6</v>
      </c>
      <c r="C151" s="624" t="s">
        <v>7</v>
      </c>
      <c r="D151" s="624" t="s">
        <v>8</v>
      </c>
      <c r="E151" s="624" t="s">
        <v>9</v>
      </c>
      <c r="F151" s="624" t="s">
        <v>10</v>
      </c>
      <c r="G151" s="624" t="s">
        <v>11</v>
      </c>
      <c r="H151" s="624" t="s">
        <v>12</v>
      </c>
      <c r="I151" s="624" t="s">
        <v>13</v>
      </c>
      <c r="J151" s="624" t="s">
        <v>495</v>
      </c>
      <c r="K151" s="624"/>
      <c r="L151" s="624"/>
      <c r="M151" s="624"/>
      <c r="N151" s="683" t="s">
        <v>17</v>
      </c>
      <c r="O151" s="630" t="s">
        <v>18</v>
      </c>
    </row>
    <row r="152" spans="1:15">
      <c r="A152" s="418">
        <v>1</v>
      </c>
      <c r="B152" s="428" t="s">
        <v>499</v>
      </c>
      <c r="C152" s="428" t="s">
        <v>500</v>
      </c>
      <c r="D152" s="429" t="s">
        <v>501</v>
      </c>
      <c r="E152" s="445">
        <v>200011110179067</v>
      </c>
      <c r="F152" s="428" t="s">
        <v>27</v>
      </c>
      <c r="G152" s="450" t="s">
        <v>549</v>
      </c>
      <c r="H152" s="428" t="s">
        <v>502</v>
      </c>
      <c r="I152" s="447">
        <v>5000</v>
      </c>
      <c r="J152" s="447">
        <v>143.5</v>
      </c>
      <c r="K152" s="447">
        <v>152</v>
      </c>
      <c r="L152" s="470"/>
      <c r="M152" s="470"/>
      <c r="N152" s="447">
        <v>4704.5</v>
      </c>
      <c r="O152" s="448">
        <v>39234</v>
      </c>
    </row>
    <row r="153" spans="1:15">
      <c r="A153" s="418">
        <f>A152+1</f>
        <v>2</v>
      </c>
      <c r="B153" s="428" t="s">
        <v>503</v>
      </c>
      <c r="C153" s="428" t="s">
        <v>1111</v>
      </c>
      <c r="D153" s="429" t="s">
        <v>1112</v>
      </c>
      <c r="E153" s="445">
        <v>9607634259</v>
      </c>
      <c r="F153" s="428" t="s">
        <v>37</v>
      </c>
      <c r="G153" s="450" t="s">
        <v>549</v>
      </c>
      <c r="H153" s="428" t="s">
        <v>506</v>
      </c>
      <c r="I153" s="447">
        <v>5000</v>
      </c>
      <c r="J153" s="447">
        <v>143.5</v>
      </c>
      <c r="K153" s="447">
        <v>152</v>
      </c>
      <c r="L153" s="470"/>
      <c r="M153" s="470"/>
      <c r="N153" s="447">
        <v>4704.5</v>
      </c>
      <c r="O153" s="448">
        <v>45568</v>
      </c>
    </row>
    <row r="154" spans="1:15">
      <c r="A154" s="418">
        <f t="shared" ref="A154:A173" si="12">A153+1</f>
        <v>3</v>
      </c>
      <c r="B154" s="428" t="s">
        <v>512</v>
      </c>
      <c r="C154" s="428" t="s">
        <v>513</v>
      </c>
      <c r="D154" s="429" t="s">
        <v>514</v>
      </c>
      <c r="E154" s="445">
        <v>200011101294569</v>
      </c>
      <c r="F154" s="428" t="s">
        <v>27</v>
      </c>
      <c r="G154" s="450" t="s">
        <v>549</v>
      </c>
      <c r="H154" s="428" t="s">
        <v>515</v>
      </c>
      <c r="I154" s="447">
        <v>5000</v>
      </c>
      <c r="J154" s="447">
        <v>143.5</v>
      </c>
      <c r="K154" s="447">
        <v>152</v>
      </c>
      <c r="L154" s="470"/>
      <c r="M154" s="470"/>
      <c r="N154" s="447">
        <v>4704.5</v>
      </c>
      <c r="O154" s="448">
        <v>40039</v>
      </c>
    </row>
    <row r="155" spans="1:15">
      <c r="A155" s="418">
        <f t="shared" si="12"/>
        <v>4</v>
      </c>
      <c r="B155" s="428" t="s">
        <v>516</v>
      </c>
      <c r="C155" s="428" t="s">
        <v>517</v>
      </c>
      <c r="D155" s="429" t="s">
        <v>518</v>
      </c>
      <c r="E155" s="445">
        <v>200011101393486</v>
      </c>
      <c r="F155" s="428" t="s">
        <v>37</v>
      </c>
      <c r="G155" s="450" t="s">
        <v>549</v>
      </c>
      <c r="H155" s="428" t="s">
        <v>519</v>
      </c>
      <c r="I155" s="447">
        <v>5000</v>
      </c>
      <c r="J155" s="447">
        <v>143.5</v>
      </c>
      <c r="K155" s="447">
        <v>152</v>
      </c>
      <c r="L155" s="470"/>
      <c r="M155" s="470">
        <v>0</v>
      </c>
      <c r="N155" s="447">
        <v>4704.5</v>
      </c>
      <c r="O155" s="448">
        <v>40544</v>
      </c>
    </row>
    <row r="156" spans="1:15">
      <c r="A156" s="418">
        <f t="shared" si="12"/>
        <v>5</v>
      </c>
      <c r="B156" s="428" t="s">
        <v>520</v>
      </c>
      <c r="C156" s="428" t="s">
        <v>521</v>
      </c>
      <c r="D156" s="429" t="s">
        <v>522</v>
      </c>
      <c r="E156" s="445">
        <v>200011101393554</v>
      </c>
      <c r="F156" s="428" t="s">
        <v>27</v>
      </c>
      <c r="G156" s="450" t="s">
        <v>549</v>
      </c>
      <c r="H156" s="428" t="s">
        <v>523</v>
      </c>
      <c r="I156" s="447">
        <v>5000</v>
      </c>
      <c r="J156" s="447">
        <v>143.5</v>
      </c>
      <c r="K156" s="447">
        <v>152</v>
      </c>
      <c r="L156" s="470"/>
      <c r="M156" s="470"/>
      <c r="N156" s="447">
        <v>4704.5</v>
      </c>
      <c r="O156" s="448">
        <v>40544</v>
      </c>
    </row>
    <row r="157" spans="1:15">
      <c r="A157" s="418">
        <f t="shared" si="12"/>
        <v>6</v>
      </c>
      <c r="B157" s="428" t="s">
        <v>525</v>
      </c>
      <c r="C157" s="428" t="s">
        <v>526</v>
      </c>
      <c r="D157" s="429" t="s">
        <v>527</v>
      </c>
      <c r="E157" s="445">
        <v>200011101711741</v>
      </c>
      <c r="F157" s="428" t="s">
        <v>27</v>
      </c>
      <c r="G157" s="450" t="s">
        <v>549</v>
      </c>
      <c r="H157" s="428" t="s">
        <v>528</v>
      </c>
      <c r="I157" s="447">
        <v>5000</v>
      </c>
      <c r="J157" s="447">
        <v>143.5</v>
      </c>
      <c r="K157" s="447">
        <v>152</v>
      </c>
      <c r="L157" s="470"/>
      <c r="M157" s="470"/>
      <c r="N157" s="447">
        <v>4704.5</v>
      </c>
      <c r="O157" s="448">
        <v>42461</v>
      </c>
    </row>
    <row r="158" spans="1:15">
      <c r="A158" s="418">
        <f t="shared" si="12"/>
        <v>7</v>
      </c>
      <c r="B158" s="431" t="s">
        <v>529</v>
      </c>
      <c r="C158" s="431" t="s">
        <v>530</v>
      </c>
      <c r="D158" s="429" t="s">
        <v>531</v>
      </c>
      <c r="E158" s="445" t="s">
        <v>532</v>
      </c>
      <c r="F158" s="428" t="s">
        <v>27</v>
      </c>
      <c r="G158" s="450" t="s">
        <v>549</v>
      </c>
      <c r="H158" s="428" t="s">
        <v>528</v>
      </c>
      <c r="I158" s="451">
        <v>5000</v>
      </c>
      <c r="J158" s="435">
        <f t="shared" ref="J158:J173" si="13">I158*2.87%</f>
        <v>143.5</v>
      </c>
      <c r="K158" s="435">
        <f t="shared" ref="K158:K173" si="14">I158*3.04%</f>
        <v>152</v>
      </c>
      <c r="L158" s="684"/>
      <c r="M158" s="684"/>
      <c r="N158" s="435">
        <f>I158-J158-K158</f>
        <v>4704.5</v>
      </c>
      <c r="O158" s="448">
        <v>42614</v>
      </c>
    </row>
    <row r="159" spans="1:15">
      <c r="A159" s="418">
        <f t="shared" si="12"/>
        <v>8</v>
      </c>
      <c r="B159" s="446" t="s">
        <v>534</v>
      </c>
      <c r="C159" s="446" t="s">
        <v>535</v>
      </c>
      <c r="D159" s="463" t="s">
        <v>536</v>
      </c>
      <c r="E159" s="463" t="s">
        <v>537</v>
      </c>
      <c r="F159" s="464" t="s">
        <v>538</v>
      </c>
      <c r="G159" s="450" t="s">
        <v>549</v>
      </c>
      <c r="H159" s="450" t="s">
        <v>533</v>
      </c>
      <c r="I159" s="451">
        <v>28000</v>
      </c>
      <c r="J159" s="435">
        <f t="shared" si="13"/>
        <v>803.6</v>
      </c>
      <c r="K159" s="435">
        <f t="shared" si="14"/>
        <v>851.2</v>
      </c>
      <c r="L159" s="684"/>
      <c r="M159" s="684"/>
      <c r="N159" s="435">
        <f>I159-J159-K159</f>
        <v>26345.200000000001</v>
      </c>
      <c r="O159" s="463">
        <v>43132</v>
      </c>
    </row>
    <row r="160" spans="1:15">
      <c r="A160" s="418">
        <f t="shared" si="12"/>
        <v>9</v>
      </c>
      <c r="B160" s="446" t="s">
        <v>539</v>
      </c>
      <c r="C160" s="446" t="s">
        <v>540</v>
      </c>
      <c r="D160" s="463" t="s">
        <v>541</v>
      </c>
      <c r="E160" s="463" t="s">
        <v>542</v>
      </c>
      <c r="F160" s="464" t="s">
        <v>543</v>
      </c>
      <c r="G160" s="450" t="s">
        <v>549</v>
      </c>
      <c r="H160" s="685" t="s">
        <v>497</v>
      </c>
      <c r="I160" s="451">
        <v>9835</v>
      </c>
      <c r="J160" s="435">
        <f t="shared" si="13"/>
        <v>282.2645</v>
      </c>
      <c r="K160" s="435">
        <f t="shared" si="14"/>
        <v>298.98399999999998</v>
      </c>
      <c r="L160" s="684"/>
      <c r="M160" s="684"/>
      <c r="N160" s="435">
        <f>I160-J160-K160</f>
        <v>9253.7515000000003</v>
      </c>
      <c r="O160" s="463">
        <v>43191</v>
      </c>
    </row>
    <row r="161" spans="1:15" ht="15" customHeight="1">
      <c r="A161" s="418">
        <f t="shared" si="12"/>
        <v>10</v>
      </c>
      <c r="B161" s="686" t="s">
        <v>544</v>
      </c>
      <c r="C161" s="686" t="s">
        <v>545</v>
      </c>
      <c r="D161" s="478" t="s">
        <v>546</v>
      </c>
      <c r="E161" s="469" t="s">
        <v>547</v>
      </c>
      <c r="F161" s="450" t="s">
        <v>548</v>
      </c>
      <c r="G161" s="450" t="s">
        <v>549</v>
      </c>
      <c r="H161" s="450" t="s">
        <v>550</v>
      </c>
      <c r="I161" s="451">
        <v>5000</v>
      </c>
      <c r="J161" s="435">
        <f t="shared" si="13"/>
        <v>143.5</v>
      </c>
      <c r="K161" s="435">
        <f t="shared" si="14"/>
        <v>152</v>
      </c>
      <c r="L161" s="684"/>
      <c r="M161" s="684"/>
      <c r="N161" s="435">
        <f t="shared" ref="N161:N173" si="15">I161-J161-K161</f>
        <v>4704.5</v>
      </c>
      <c r="O161" s="463">
        <v>43839</v>
      </c>
    </row>
    <row r="162" spans="1:15" ht="16.5" customHeight="1">
      <c r="A162" s="418">
        <f t="shared" si="12"/>
        <v>11</v>
      </c>
      <c r="B162" s="686" t="s">
        <v>551</v>
      </c>
      <c r="C162" s="686" t="s">
        <v>552</v>
      </c>
      <c r="D162" s="687" t="s">
        <v>553</v>
      </c>
      <c r="E162" s="469" t="s">
        <v>554</v>
      </c>
      <c r="F162" s="450" t="s">
        <v>555</v>
      </c>
      <c r="G162" s="450" t="s">
        <v>549</v>
      </c>
      <c r="H162" s="450" t="s">
        <v>485</v>
      </c>
      <c r="I162" s="451">
        <v>30000</v>
      </c>
      <c r="J162" s="435">
        <f t="shared" si="13"/>
        <v>861</v>
      </c>
      <c r="K162" s="435">
        <f t="shared" si="14"/>
        <v>912</v>
      </c>
      <c r="L162" s="684"/>
      <c r="M162" s="684"/>
      <c r="N162" s="435">
        <f t="shared" si="15"/>
        <v>28227</v>
      </c>
      <c r="O162" s="463">
        <v>43841</v>
      </c>
    </row>
    <row r="163" spans="1:15" ht="13.5" customHeight="1">
      <c r="A163" s="418">
        <f t="shared" si="12"/>
        <v>12</v>
      </c>
      <c r="B163" s="686" t="s">
        <v>558</v>
      </c>
      <c r="C163" s="686" t="s">
        <v>559</v>
      </c>
      <c r="D163" s="687" t="s">
        <v>560</v>
      </c>
      <c r="E163" s="469" t="s">
        <v>561</v>
      </c>
      <c r="F163" s="450" t="s">
        <v>27</v>
      </c>
      <c r="G163" s="450" t="s">
        <v>549</v>
      </c>
      <c r="H163" s="450" t="s">
        <v>562</v>
      </c>
      <c r="I163" s="451">
        <v>5000</v>
      </c>
      <c r="J163" s="435">
        <f t="shared" si="13"/>
        <v>143.5</v>
      </c>
      <c r="K163" s="435">
        <f t="shared" si="14"/>
        <v>152</v>
      </c>
      <c r="L163" s="684"/>
      <c r="M163" s="684"/>
      <c r="N163" s="435">
        <f t="shared" si="15"/>
        <v>4704.5</v>
      </c>
      <c r="O163" s="463">
        <v>44199</v>
      </c>
    </row>
    <row r="164" spans="1:15" ht="18.75" customHeight="1">
      <c r="A164" s="418">
        <f t="shared" si="12"/>
        <v>13</v>
      </c>
      <c r="B164" s="686" t="s">
        <v>568</v>
      </c>
      <c r="C164" s="686" t="s">
        <v>569</v>
      </c>
      <c r="D164" s="687" t="s">
        <v>570</v>
      </c>
      <c r="E164" s="469" t="s">
        <v>571</v>
      </c>
      <c r="F164" s="450" t="s">
        <v>572</v>
      </c>
      <c r="G164" s="450" t="s">
        <v>549</v>
      </c>
      <c r="H164" s="437" t="s">
        <v>573</v>
      </c>
      <c r="I164" s="451">
        <v>10000</v>
      </c>
      <c r="J164" s="435">
        <f t="shared" si="13"/>
        <v>287</v>
      </c>
      <c r="K164" s="435">
        <f t="shared" si="14"/>
        <v>304</v>
      </c>
      <c r="L164" s="684"/>
      <c r="M164" s="684"/>
      <c r="N164" s="435">
        <f t="shared" si="15"/>
        <v>9409</v>
      </c>
      <c r="O164" s="463">
        <v>44203</v>
      </c>
    </row>
    <row r="165" spans="1:15" ht="15.75" customHeight="1">
      <c r="A165" s="418">
        <f t="shared" si="12"/>
        <v>14</v>
      </c>
      <c r="B165" s="686" t="s">
        <v>574</v>
      </c>
      <c r="C165" s="686" t="s">
        <v>244</v>
      </c>
      <c r="D165" s="687" t="s">
        <v>575</v>
      </c>
      <c r="E165" s="469" t="s">
        <v>576</v>
      </c>
      <c r="F165" s="450" t="s">
        <v>27</v>
      </c>
      <c r="G165" s="450" t="s">
        <v>549</v>
      </c>
      <c r="H165" s="450" t="s">
        <v>556</v>
      </c>
      <c r="I165" s="451">
        <v>5000</v>
      </c>
      <c r="J165" s="435">
        <f t="shared" si="13"/>
        <v>143.5</v>
      </c>
      <c r="K165" s="435">
        <f t="shared" si="14"/>
        <v>152</v>
      </c>
      <c r="L165" s="684"/>
      <c r="M165" s="684"/>
      <c r="N165" s="435">
        <f t="shared" si="15"/>
        <v>4704.5</v>
      </c>
      <c r="O165" s="463">
        <v>44440</v>
      </c>
    </row>
    <row r="166" spans="1:15" ht="12.75" customHeight="1">
      <c r="A166" s="418">
        <f t="shared" si="12"/>
        <v>15</v>
      </c>
      <c r="B166" s="686" t="s">
        <v>577</v>
      </c>
      <c r="C166" s="686" t="s">
        <v>578</v>
      </c>
      <c r="D166" s="687" t="s">
        <v>579</v>
      </c>
      <c r="E166" s="469" t="s">
        <v>580</v>
      </c>
      <c r="F166" s="450" t="s">
        <v>27</v>
      </c>
      <c r="G166" s="450" t="s">
        <v>549</v>
      </c>
      <c r="H166" s="450" t="s">
        <v>506</v>
      </c>
      <c r="I166" s="451">
        <v>5000</v>
      </c>
      <c r="J166" s="435">
        <f t="shared" si="13"/>
        <v>143.5</v>
      </c>
      <c r="K166" s="435">
        <f t="shared" si="14"/>
        <v>152</v>
      </c>
      <c r="L166" s="684"/>
      <c r="M166" s="684"/>
      <c r="N166" s="435">
        <f t="shared" si="15"/>
        <v>4704.5</v>
      </c>
      <c r="O166" s="463"/>
    </row>
    <row r="167" spans="1:15" ht="15" customHeight="1">
      <c r="A167" s="418">
        <f t="shared" si="12"/>
        <v>16</v>
      </c>
      <c r="B167" s="686" t="s">
        <v>833</v>
      </c>
      <c r="C167" s="686" t="s">
        <v>834</v>
      </c>
      <c r="D167" s="687" t="s">
        <v>835</v>
      </c>
      <c r="E167" s="488" t="s">
        <v>846</v>
      </c>
      <c r="F167" s="450" t="s">
        <v>836</v>
      </c>
      <c r="G167" s="450" t="s">
        <v>549</v>
      </c>
      <c r="H167" s="450" t="s">
        <v>485</v>
      </c>
      <c r="I167" s="621">
        <v>10000</v>
      </c>
      <c r="J167" s="444">
        <f t="shared" si="13"/>
        <v>287</v>
      </c>
      <c r="K167" s="444">
        <f t="shared" si="14"/>
        <v>304</v>
      </c>
      <c r="L167" s="688"/>
      <c r="M167" s="688"/>
      <c r="N167" s="444">
        <f t="shared" si="15"/>
        <v>9409</v>
      </c>
      <c r="O167" s="463">
        <v>44621</v>
      </c>
    </row>
    <row r="168" spans="1:15" ht="13.5" customHeight="1">
      <c r="A168" s="418">
        <f t="shared" si="12"/>
        <v>17</v>
      </c>
      <c r="B168" s="686" t="s">
        <v>842</v>
      </c>
      <c r="C168" s="686" t="s">
        <v>843</v>
      </c>
      <c r="D168" s="687" t="s">
        <v>844</v>
      </c>
      <c r="E168" s="488" t="s">
        <v>847</v>
      </c>
      <c r="F168" s="450" t="s">
        <v>27</v>
      </c>
      <c r="G168" s="450" t="s">
        <v>549</v>
      </c>
      <c r="H168" s="450" t="s">
        <v>845</v>
      </c>
      <c r="I168" s="621">
        <v>5000</v>
      </c>
      <c r="J168" s="444">
        <f t="shared" si="13"/>
        <v>143.5</v>
      </c>
      <c r="K168" s="444">
        <f t="shared" si="14"/>
        <v>152</v>
      </c>
      <c r="L168" s="688"/>
      <c r="M168" s="688"/>
      <c r="N168" s="444">
        <f t="shared" si="15"/>
        <v>4704.5</v>
      </c>
      <c r="O168" s="463">
        <v>44682</v>
      </c>
    </row>
    <row r="169" spans="1:15">
      <c r="A169" s="418">
        <f t="shared" si="12"/>
        <v>18</v>
      </c>
      <c r="B169" s="686" t="s">
        <v>849</v>
      </c>
      <c r="C169" s="686" t="s">
        <v>850</v>
      </c>
      <c r="D169" s="687" t="s">
        <v>851</v>
      </c>
      <c r="E169" s="488" t="s">
        <v>857</v>
      </c>
      <c r="F169" s="450" t="s">
        <v>37</v>
      </c>
      <c r="G169" s="450" t="s">
        <v>549</v>
      </c>
      <c r="H169" s="450" t="s">
        <v>507</v>
      </c>
      <c r="I169" s="621">
        <v>5000</v>
      </c>
      <c r="J169" s="444">
        <f t="shared" si="13"/>
        <v>143.5</v>
      </c>
      <c r="K169" s="444">
        <f t="shared" si="14"/>
        <v>152</v>
      </c>
      <c r="L169" s="688"/>
      <c r="M169" s="688"/>
      <c r="N169" s="444">
        <f t="shared" si="15"/>
        <v>4704.5</v>
      </c>
      <c r="O169" s="463">
        <v>44743</v>
      </c>
    </row>
    <row r="170" spans="1:15">
      <c r="A170" s="418">
        <f t="shared" si="12"/>
        <v>19</v>
      </c>
      <c r="B170" s="686" t="s">
        <v>942</v>
      </c>
      <c r="C170" s="686" t="s">
        <v>943</v>
      </c>
      <c r="D170" s="687" t="s">
        <v>944</v>
      </c>
      <c r="E170" s="488" t="s">
        <v>950</v>
      </c>
      <c r="F170" s="450" t="s">
        <v>945</v>
      </c>
      <c r="G170" s="450" t="s">
        <v>549</v>
      </c>
      <c r="H170" s="450" t="s">
        <v>946</v>
      </c>
      <c r="I170" s="621">
        <v>5000</v>
      </c>
      <c r="J170" s="444">
        <f t="shared" si="13"/>
        <v>143.5</v>
      </c>
      <c r="K170" s="444">
        <f t="shared" si="14"/>
        <v>152</v>
      </c>
      <c r="L170" s="688"/>
      <c r="M170" s="688"/>
      <c r="N170" s="444">
        <f t="shared" si="15"/>
        <v>4704.5</v>
      </c>
      <c r="O170" s="463">
        <v>44986</v>
      </c>
    </row>
    <row r="171" spans="1:15">
      <c r="A171" s="418">
        <f t="shared" si="12"/>
        <v>20</v>
      </c>
      <c r="B171" s="686" t="s">
        <v>958</v>
      </c>
      <c r="C171" s="686" t="s">
        <v>328</v>
      </c>
      <c r="D171" s="687" t="s">
        <v>959</v>
      </c>
      <c r="E171" s="488" t="s">
        <v>963</v>
      </c>
      <c r="F171" s="450" t="s">
        <v>945</v>
      </c>
      <c r="G171" s="450" t="s">
        <v>549</v>
      </c>
      <c r="H171" s="450" t="s">
        <v>960</v>
      </c>
      <c r="I171" s="621">
        <v>5000</v>
      </c>
      <c r="J171" s="444">
        <f t="shared" si="13"/>
        <v>143.5</v>
      </c>
      <c r="K171" s="444">
        <f t="shared" si="14"/>
        <v>152</v>
      </c>
      <c r="L171" s="688"/>
      <c r="M171" s="688"/>
      <c r="N171" s="444">
        <f t="shared" si="15"/>
        <v>4704.5</v>
      </c>
      <c r="O171" s="463">
        <v>45017</v>
      </c>
    </row>
    <row r="172" spans="1:15">
      <c r="A172" s="418">
        <f t="shared" si="12"/>
        <v>21</v>
      </c>
      <c r="B172" s="686" t="s">
        <v>1030</v>
      </c>
      <c r="C172" s="686" t="s">
        <v>1031</v>
      </c>
      <c r="D172" s="687" t="s">
        <v>1032</v>
      </c>
      <c r="E172" s="488"/>
      <c r="F172" s="450" t="s">
        <v>27</v>
      </c>
      <c r="G172" s="450" t="s">
        <v>549</v>
      </c>
      <c r="H172" s="450" t="s">
        <v>1033</v>
      </c>
      <c r="I172" s="621">
        <v>5000</v>
      </c>
      <c r="J172" s="444">
        <f t="shared" si="13"/>
        <v>143.5</v>
      </c>
      <c r="K172" s="444">
        <f t="shared" si="14"/>
        <v>152</v>
      </c>
      <c r="L172" s="688"/>
      <c r="M172" s="688"/>
      <c r="N172" s="444">
        <f t="shared" si="15"/>
        <v>4704.5</v>
      </c>
      <c r="O172" s="463">
        <v>45449</v>
      </c>
    </row>
    <row r="173" spans="1:15">
      <c r="A173" s="418">
        <f t="shared" si="12"/>
        <v>22</v>
      </c>
      <c r="B173" s="686" t="s">
        <v>998</v>
      </c>
      <c r="C173" s="686" t="s">
        <v>999</v>
      </c>
      <c r="D173" s="687" t="s">
        <v>1000</v>
      </c>
      <c r="E173" s="488"/>
      <c r="F173" s="450" t="s">
        <v>496</v>
      </c>
      <c r="G173" s="450" t="s">
        <v>549</v>
      </c>
      <c r="H173" s="450" t="s">
        <v>485</v>
      </c>
      <c r="I173" s="621">
        <v>10000</v>
      </c>
      <c r="J173" s="444">
        <f t="shared" si="13"/>
        <v>287</v>
      </c>
      <c r="K173" s="444">
        <f t="shared" si="14"/>
        <v>304</v>
      </c>
      <c r="L173" s="688"/>
      <c r="M173" s="688"/>
      <c r="N173" s="444">
        <f t="shared" si="15"/>
        <v>9409</v>
      </c>
      <c r="O173" s="463">
        <v>45352</v>
      </c>
    </row>
    <row r="174" spans="1:15">
      <c r="A174" s="453"/>
      <c r="B174" s="668" t="s">
        <v>585</v>
      </c>
      <c r="C174" s="668" t="s">
        <v>397</v>
      </c>
      <c r="D174" s="429"/>
      <c r="E174" s="445"/>
      <c r="F174" s="428"/>
      <c r="G174" s="428"/>
      <c r="H174" s="428"/>
      <c r="I174" s="671">
        <f t="shared" ref="I174:N174" si="16">SUM(I152:I173)</f>
        <v>177835</v>
      </c>
      <c r="J174" s="671">
        <f t="shared" si="16"/>
        <v>5103.8644999999997</v>
      </c>
      <c r="K174" s="671">
        <f t="shared" si="16"/>
        <v>5406.1840000000002</v>
      </c>
      <c r="L174" s="671">
        <f t="shared" si="16"/>
        <v>0</v>
      </c>
      <c r="M174" s="671">
        <f t="shared" si="16"/>
        <v>0</v>
      </c>
      <c r="N174" s="671">
        <f t="shared" si="16"/>
        <v>167324.9515</v>
      </c>
      <c r="O174" s="428"/>
    </row>
    <row r="175" spans="1:15">
      <c r="B175" s="673"/>
      <c r="C175" s="673"/>
      <c r="D175" s="651"/>
      <c r="E175" s="678"/>
      <c r="F175" s="649"/>
      <c r="G175" s="649"/>
      <c r="H175" s="649"/>
      <c r="I175" s="676"/>
      <c r="J175" s="676"/>
      <c r="K175" s="676"/>
      <c r="L175" s="677"/>
      <c r="M175" s="677"/>
      <c r="N175" s="676"/>
      <c r="O175" s="649"/>
    </row>
    <row r="176" spans="1:15">
      <c r="B176" s="679"/>
      <c r="C176" s="679"/>
      <c r="D176" s="651"/>
      <c r="E176" s="651"/>
      <c r="F176" s="680"/>
      <c r="G176" s="680"/>
      <c r="H176" s="680"/>
      <c r="I176" s="681"/>
      <c r="J176" s="649"/>
      <c r="K176" s="649"/>
      <c r="L176" s="649"/>
      <c r="M176" s="649"/>
      <c r="N176" s="650"/>
      <c r="O176" s="650"/>
    </row>
    <row r="177" spans="2:15" ht="15.75" thickBot="1">
      <c r="B177" s="651"/>
      <c r="C177" s="652" t="s">
        <v>398</v>
      </c>
      <c r="D177" s="653"/>
      <c r="E177" s="79"/>
      <c r="F177" s="79"/>
      <c r="G177" s="751"/>
      <c r="H177" s="654" t="s">
        <v>1018</v>
      </c>
      <c r="I177" s="654"/>
      <c r="J177" s="516"/>
      <c r="K177" s="649"/>
      <c r="M177" s="649"/>
      <c r="N177" s="650"/>
      <c r="O177" s="650"/>
    </row>
    <row r="178" spans="2:15">
      <c r="B178" s="831" t="s">
        <v>1040</v>
      </c>
      <c r="C178" s="831"/>
      <c r="D178" s="79"/>
      <c r="E178" s="79"/>
      <c r="F178" s="79"/>
      <c r="G178" s="751"/>
      <c r="H178" s="751" t="s">
        <v>1041</v>
      </c>
      <c r="I178" s="751"/>
      <c r="J178" s="516"/>
      <c r="K178" s="649"/>
      <c r="L178" s="649"/>
      <c r="M178" s="649"/>
      <c r="N178" s="650"/>
      <c r="O178" s="650"/>
    </row>
    <row r="179" spans="2:15">
      <c r="B179" s="756"/>
      <c r="C179" s="756"/>
      <c r="D179" s="79"/>
      <c r="E179" s="79"/>
      <c r="F179" s="79"/>
      <c r="G179" s="756"/>
      <c r="H179" s="756"/>
      <c r="I179" s="756"/>
      <c r="J179" s="516"/>
      <c r="K179" s="649"/>
      <c r="L179" s="649"/>
      <c r="M179" s="649"/>
      <c r="N179" s="650"/>
      <c r="O179" s="650"/>
    </row>
    <row r="180" spans="2:15">
      <c r="B180" s="756"/>
      <c r="C180" s="756"/>
      <c r="D180" s="79"/>
      <c r="E180" s="79"/>
      <c r="F180" s="79"/>
      <c r="G180" s="756"/>
      <c r="H180" s="756"/>
      <c r="I180" s="756"/>
      <c r="J180" s="516"/>
      <c r="K180" s="649"/>
      <c r="L180" s="649"/>
      <c r="M180" s="649"/>
      <c r="N180" s="650"/>
      <c r="O180" s="650"/>
    </row>
    <row r="181" spans="2:15">
      <c r="B181" s="756"/>
      <c r="C181" s="756"/>
      <c r="D181" s="79"/>
      <c r="E181" s="79"/>
      <c r="F181" s="79"/>
      <c r="G181" s="756"/>
      <c r="H181" s="756"/>
      <c r="I181" s="756"/>
      <c r="J181" s="516"/>
      <c r="K181" s="649"/>
      <c r="L181" s="649"/>
      <c r="M181" s="649"/>
      <c r="N181" s="650"/>
      <c r="O181" s="650"/>
    </row>
    <row r="182" spans="2:15">
      <c r="B182" s="756"/>
      <c r="C182" s="756"/>
      <c r="D182" s="79"/>
      <c r="E182" s="79"/>
      <c r="F182" s="79"/>
      <c r="G182" s="756"/>
      <c r="H182" s="756"/>
      <c r="I182" s="756"/>
      <c r="J182" s="516"/>
      <c r="K182" s="649"/>
      <c r="L182" s="649"/>
      <c r="M182" s="649"/>
      <c r="N182" s="650"/>
      <c r="O182" s="650"/>
    </row>
    <row r="183" spans="2:15">
      <c r="B183" s="756"/>
      <c r="C183" s="756"/>
      <c r="D183" s="79"/>
      <c r="E183" s="79"/>
      <c r="F183" s="79"/>
      <c r="G183" s="756"/>
      <c r="H183" s="756"/>
      <c r="I183" s="756"/>
      <c r="J183" s="516"/>
      <c r="K183" s="649"/>
      <c r="L183" s="649"/>
      <c r="M183" s="649"/>
      <c r="N183" s="650"/>
      <c r="O183" s="650"/>
    </row>
    <row r="184" spans="2:15">
      <c r="B184" s="756"/>
      <c r="C184" s="756"/>
      <c r="D184" s="79"/>
      <c r="E184" s="79"/>
      <c r="F184" s="79"/>
      <c r="G184" s="756"/>
      <c r="H184" s="756"/>
      <c r="I184" s="756"/>
      <c r="J184" s="516"/>
      <c r="K184" s="649"/>
      <c r="L184" s="649"/>
      <c r="M184" s="649"/>
      <c r="N184" s="650"/>
      <c r="O184" s="650"/>
    </row>
    <row r="185" spans="2:15">
      <c r="B185" s="756"/>
      <c r="C185" s="756"/>
      <c r="D185" s="79"/>
      <c r="E185" s="79"/>
      <c r="F185" s="79"/>
      <c r="G185" s="756"/>
      <c r="H185" s="756"/>
      <c r="I185" s="756"/>
      <c r="J185" s="516"/>
      <c r="K185" s="649"/>
      <c r="L185" s="649"/>
      <c r="M185" s="649"/>
      <c r="N185" s="650"/>
      <c r="O185" s="650"/>
    </row>
    <row r="186" spans="2:15">
      <c r="B186" s="751"/>
      <c r="C186" s="751"/>
      <c r="D186" s="79"/>
      <c r="E186" s="79"/>
      <c r="F186" s="79"/>
      <c r="G186" s="751"/>
      <c r="H186" s="751"/>
      <c r="I186" s="751"/>
      <c r="J186" s="516"/>
      <c r="K186" s="649"/>
      <c r="L186" s="649"/>
      <c r="M186" s="649"/>
      <c r="N186" s="650"/>
      <c r="O186" s="650"/>
    </row>
    <row r="187" spans="2:15">
      <c r="B187" s="838" t="s">
        <v>1</v>
      </c>
      <c r="C187" s="838"/>
      <c r="D187" s="838"/>
      <c r="E187" s="838"/>
      <c r="F187" s="838"/>
      <c r="G187" s="838"/>
      <c r="H187" s="838"/>
      <c r="I187" s="838"/>
      <c r="J187" s="838"/>
      <c r="K187" s="838"/>
      <c r="L187" s="838"/>
      <c r="M187" s="838"/>
      <c r="N187" s="838"/>
      <c r="O187" s="650"/>
    </row>
    <row r="188" spans="2:15">
      <c r="B188" s="838" t="s">
        <v>586</v>
      </c>
      <c r="C188" s="838"/>
      <c r="D188" s="838"/>
      <c r="E188" s="838"/>
      <c r="F188" s="838"/>
      <c r="G188" s="838"/>
      <c r="H188" s="838"/>
      <c r="I188" s="838"/>
      <c r="J188" s="838"/>
      <c r="K188" s="838"/>
      <c r="L188" s="838"/>
      <c r="M188" s="838"/>
      <c r="N188" s="838"/>
      <c r="O188" s="650"/>
    </row>
    <row r="189" spans="2:15">
      <c r="B189" s="838" t="s">
        <v>2</v>
      </c>
      <c r="C189" s="838"/>
      <c r="D189" s="838"/>
      <c r="E189" s="838"/>
      <c r="F189" s="838"/>
      <c r="G189" s="838"/>
      <c r="H189" s="838"/>
      <c r="I189" s="838"/>
      <c r="J189" s="838"/>
      <c r="K189" s="838"/>
      <c r="L189" s="838"/>
      <c r="M189" s="838"/>
      <c r="N189" s="838"/>
      <c r="O189" s="650"/>
    </row>
    <row r="190" spans="2:15">
      <c r="B190" s="838" t="s">
        <v>401</v>
      </c>
      <c r="C190" s="838"/>
      <c r="D190" s="838"/>
      <c r="E190" s="838"/>
      <c r="F190" s="838"/>
      <c r="G190" s="838"/>
      <c r="H190" s="838"/>
      <c r="I190" s="838"/>
      <c r="J190" s="838"/>
      <c r="K190" s="838"/>
      <c r="L190" s="838"/>
      <c r="M190" s="838"/>
      <c r="N190" s="838"/>
      <c r="O190" s="650"/>
    </row>
    <row r="191" spans="2:15">
      <c r="B191" s="752"/>
      <c r="C191" s="752"/>
      <c r="D191" s="752"/>
      <c r="E191" s="752"/>
      <c r="F191" s="752"/>
      <c r="G191" s="752"/>
      <c r="H191" s="752"/>
      <c r="I191" s="752"/>
      <c r="J191" s="752"/>
      <c r="K191" s="752"/>
      <c r="L191" s="752"/>
      <c r="M191" s="752"/>
      <c r="N191" s="752"/>
      <c r="O191" s="650"/>
    </row>
    <row r="192" spans="2:15">
      <c r="B192" s="624" t="s">
        <v>1105</v>
      </c>
      <c r="C192" s="624"/>
      <c r="D192" s="624"/>
      <c r="E192" s="624"/>
      <c r="F192" s="624"/>
      <c r="G192" s="624"/>
      <c r="H192" s="624"/>
      <c r="I192" s="624"/>
      <c r="J192" s="624"/>
      <c r="K192" s="624"/>
      <c r="L192" s="624"/>
      <c r="M192" s="624"/>
      <c r="N192" s="624"/>
      <c r="O192" s="624"/>
    </row>
    <row r="193" spans="1:15">
      <c r="B193" s="624" t="s">
        <v>587</v>
      </c>
      <c r="C193" s="624"/>
      <c r="D193" s="682"/>
      <c r="E193" s="658"/>
      <c r="F193" s="660"/>
      <c r="G193" s="660"/>
      <c r="H193" s="660"/>
      <c r="I193" s="662"/>
      <c r="J193" s="662" t="s">
        <v>14</v>
      </c>
      <c r="K193" s="662" t="s">
        <v>15</v>
      </c>
      <c r="L193" s="662" t="s">
        <v>16</v>
      </c>
      <c r="M193" s="627" t="s">
        <v>941</v>
      </c>
      <c r="N193" s="662">
        <v>0</v>
      </c>
      <c r="O193" s="626"/>
    </row>
    <row r="194" spans="1:15">
      <c r="B194" s="624" t="s">
        <v>6</v>
      </c>
      <c r="C194" s="624" t="s">
        <v>7</v>
      </c>
      <c r="D194" s="624" t="s">
        <v>8</v>
      </c>
      <c r="E194" s="624" t="s">
        <v>9</v>
      </c>
      <c r="F194" s="624" t="s">
        <v>10</v>
      </c>
      <c r="G194" s="624" t="s">
        <v>11</v>
      </c>
      <c r="H194" s="624" t="s">
        <v>12</v>
      </c>
      <c r="I194" s="624" t="s">
        <v>13</v>
      </c>
      <c r="J194" s="624" t="s">
        <v>495</v>
      </c>
      <c r="K194" s="624"/>
      <c r="L194" s="624"/>
      <c r="M194" s="689"/>
      <c r="N194" s="624" t="s">
        <v>17</v>
      </c>
      <c r="O194" s="630" t="s">
        <v>18</v>
      </c>
    </row>
    <row r="195" spans="1:15">
      <c r="A195" s="418">
        <v>1</v>
      </c>
      <c r="B195" s="685" t="s">
        <v>588</v>
      </c>
      <c r="C195" s="685" t="s">
        <v>589</v>
      </c>
      <c r="D195" s="690" t="s">
        <v>590</v>
      </c>
      <c r="E195" s="691">
        <v>200012700174020</v>
      </c>
      <c r="F195" s="685" t="s">
        <v>27</v>
      </c>
      <c r="G195" s="450" t="s">
        <v>702</v>
      </c>
      <c r="H195" s="685" t="s">
        <v>591</v>
      </c>
      <c r="I195" s="692">
        <v>5000</v>
      </c>
      <c r="J195" s="692">
        <v>143.5</v>
      </c>
      <c r="K195" s="692">
        <v>152</v>
      </c>
      <c r="L195" s="693"/>
      <c r="M195" s="692"/>
      <c r="N195" s="692">
        <v>4704.5</v>
      </c>
      <c r="O195" s="694">
        <v>39258</v>
      </c>
    </row>
    <row r="196" spans="1:15">
      <c r="A196" s="418">
        <f>A195+1</f>
        <v>2</v>
      </c>
      <c r="B196" s="428" t="s">
        <v>342</v>
      </c>
      <c r="C196" s="428" t="s">
        <v>592</v>
      </c>
      <c r="D196" s="429" t="s">
        <v>593</v>
      </c>
      <c r="E196" s="445">
        <v>200011101189535</v>
      </c>
      <c r="F196" s="428" t="s">
        <v>27</v>
      </c>
      <c r="G196" s="450" t="s">
        <v>702</v>
      </c>
      <c r="H196" s="428" t="s">
        <v>594</v>
      </c>
      <c r="I196" s="447">
        <v>5000</v>
      </c>
      <c r="J196" s="447">
        <v>143.5</v>
      </c>
      <c r="K196" s="447">
        <v>152</v>
      </c>
      <c r="L196" s="470"/>
      <c r="M196" s="447"/>
      <c r="N196" s="447">
        <v>4704.5</v>
      </c>
      <c r="O196" s="448">
        <v>39387</v>
      </c>
    </row>
    <row r="197" spans="1:15">
      <c r="A197" s="418">
        <f t="shared" ref="A197:A232" si="17">A196+1</f>
        <v>3</v>
      </c>
      <c r="B197" s="428" t="s">
        <v>43</v>
      </c>
      <c r="C197" s="428" t="s">
        <v>446</v>
      </c>
      <c r="D197" s="429" t="s">
        <v>595</v>
      </c>
      <c r="E197" s="445">
        <v>200011101209541</v>
      </c>
      <c r="F197" s="428" t="s">
        <v>27</v>
      </c>
      <c r="G197" s="450" t="s">
        <v>702</v>
      </c>
      <c r="H197" s="428" t="s">
        <v>596</v>
      </c>
      <c r="I197" s="447">
        <v>5000</v>
      </c>
      <c r="J197" s="447">
        <v>143.5</v>
      </c>
      <c r="K197" s="447">
        <v>152</v>
      </c>
      <c r="L197" s="470"/>
      <c r="M197" s="447"/>
      <c r="N197" s="447">
        <v>4704.5</v>
      </c>
      <c r="O197" s="448">
        <v>39479</v>
      </c>
    </row>
    <row r="198" spans="1:15">
      <c r="A198" s="418">
        <f t="shared" si="17"/>
        <v>4</v>
      </c>
      <c r="B198" s="428" t="s">
        <v>597</v>
      </c>
      <c r="C198" s="428" t="s">
        <v>598</v>
      </c>
      <c r="D198" s="429" t="s">
        <v>599</v>
      </c>
      <c r="E198" s="445">
        <v>200011101209567</v>
      </c>
      <c r="F198" s="428" t="s">
        <v>27</v>
      </c>
      <c r="G198" s="450" t="s">
        <v>702</v>
      </c>
      <c r="H198" s="428" t="s">
        <v>600</v>
      </c>
      <c r="I198" s="447">
        <v>5000</v>
      </c>
      <c r="J198" s="447">
        <v>143.5</v>
      </c>
      <c r="K198" s="447">
        <v>152</v>
      </c>
      <c r="L198" s="470"/>
      <c r="M198" s="447"/>
      <c r="N198" s="447">
        <v>4704.5</v>
      </c>
      <c r="O198" s="448">
        <v>39492</v>
      </c>
    </row>
    <row r="199" spans="1:15">
      <c r="A199" s="418">
        <f t="shared" si="17"/>
        <v>5</v>
      </c>
      <c r="B199" s="428" t="s">
        <v>601</v>
      </c>
      <c r="C199" s="428" t="s">
        <v>602</v>
      </c>
      <c r="D199" s="429" t="s">
        <v>603</v>
      </c>
      <c r="E199" s="445">
        <v>200011101253717</v>
      </c>
      <c r="F199" s="428" t="s">
        <v>37</v>
      </c>
      <c r="G199" s="450" t="s">
        <v>702</v>
      </c>
      <c r="H199" s="428" t="s">
        <v>604</v>
      </c>
      <c r="I199" s="447">
        <v>5000</v>
      </c>
      <c r="J199" s="447">
        <v>143.5</v>
      </c>
      <c r="K199" s="447">
        <v>152</v>
      </c>
      <c r="L199" s="470"/>
      <c r="M199" s="447"/>
      <c r="N199" s="447">
        <v>4704.5</v>
      </c>
      <c r="O199" s="448">
        <v>39722</v>
      </c>
    </row>
    <row r="200" spans="1:15">
      <c r="A200" s="418">
        <f t="shared" si="17"/>
        <v>6</v>
      </c>
      <c r="B200" s="428" t="s">
        <v>605</v>
      </c>
      <c r="C200" s="428" t="s">
        <v>606</v>
      </c>
      <c r="D200" s="429" t="s">
        <v>607</v>
      </c>
      <c r="E200" s="445">
        <v>200011101253720</v>
      </c>
      <c r="F200" s="428" t="s">
        <v>37</v>
      </c>
      <c r="G200" s="450" t="s">
        <v>702</v>
      </c>
      <c r="H200" s="428" t="s">
        <v>594</v>
      </c>
      <c r="I200" s="447">
        <v>5000</v>
      </c>
      <c r="J200" s="447">
        <v>143.5</v>
      </c>
      <c r="K200" s="447">
        <v>152</v>
      </c>
      <c r="L200" s="470"/>
      <c r="M200" s="447"/>
      <c r="N200" s="447">
        <v>4704.5</v>
      </c>
      <c r="O200" s="448">
        <v>39722</v>
      </c>
    </row>
    <row r="201" spans="1:15">
      <c r="A201" s="418">
        <f t="shared" si="17"/>
        <v>7</v>
      </c>
      <c r="B201" s="428" t="s">
        <v>1114</v>
      </c>
      <c r="C201" s="428" t="s">
        <v>609</v>
      </c>
      <c r="D201" s="429" t="s">
        <v>610</v>
      </c>
      <c r="E201" s="430">
        <v>200011101292147</v>
      </c>
      <c r="F201" s="428" t="s">
        <v>611</v>
      </c>
      <c r="G201" s="450" t="s">
        <v>702</v>
      </c>
      <c r="H201" s="428" t="s">
        <v>591</v>
      </c>
      <c r="I201" s="435">
        <v>10000</v>
      </c>
      <c r="J201" s="435">
        <f>I201*2.87%</f>
        <v>287</v>
      </c>
      <c r="K201" s="435">
        <f>I201*3.04%</f>
        <v>304</v>
      </c>
      <c r="L201" s="684"/>
      <c r="M201" s="695"/>
      <c r="N201" s="435">
        <f>I201-J201-K201</f>
        <v>9409</v>
      </c>
      <c r="O201" s="436">
        <v>40028</v>
      </c>
    </row>
    <row r="202" spans="1:15">
      <c r="A202" s="418">
        <f t="shared" si="17"/>
        <v>8</v>
      </c>
      <c r="B202" s="428" t="s">
        <v>617</v>
      </c>
      <c r="C202" s="428" t="s">
        <v>618</v>
      </c>
      <c r="D202" s="429" t="s">
        <v>619</v>
      </c>
      <c r="E202" s="445">
        <v>200011101318830</v>
      </c>
      <c r="F202" s="428" t="s">
        <v>620</v>
      </c>
      <c r="G202" s="450" t="s">
        <v>702</v>
      </c>
      <c r="H202" s="428" t="s">
        <v>616</v>
      </c>
      <c r="I202" s="447">
        <v>5000</v>
      </c>
      <c r="J202" s="447">
        <v>143.5</v>
      </c>
      <c r="K202" s="447">
        <v>152</v>
      </c>
      <c r="L202" s="470"/>
      <c r="M202" s="447"/>
      <c r="N202" s="447">
        <v>4704.5</v>
      </c>
      <c r="O202" s="448">
        <v>40210</v>
      </c>
    </row>
    <row r="203" spans="1:15">
      <c r="A203" s="418">
        <f t="shared" si="17"/>
        <v>9</v>
      </c>
      <c r="B203" s="428" t="s">
        <v>621</v>
      </c>
      <c r="C203" s="428" t="s">
        <v>622</v>
      </c>
      <c r="D203" s="429" t="s">
        <v>623</v>
      </c>
      <c r="E203" s="445">
        <v>200011101326055</v>
      </c>
      <c r="F203" s="428" t="s">
        <v>27</v>
      </c>
      <c r="G203" s="450" t="s">
        <v>702</v>
      </c>
      <c r="H203" s="428" t="s">
        <v>624</v>
      </c>
      <c r="I203" s="447">
        <v>5000</v>
      </c>
      <c r="J203" s="447">
        <v>143.5</v>
      </c>
      <c r="K203" s="447">
        <v>152</v>
      </c>
      <c r="L203" s="470"/>
      <c r="M203" s="447"/>
      <c r="N203" s="447">
        <v>4704.5</v>
      </c>
      <c r="O203" s="448">
        <v>40269</v>
      </c>
    </row>
    <row r="204" spans="1:15">
      <c r="A204" s="418">
        <f t="shared" si="17"/>
        <v>10</v>
      </c>
      <c r="B204" s="428" t="s">
        <v>625</v>
      </c>
      <c r="C204" s="428" t="s">
        <v>626</v>
      </c>
      <c r="D204" s="429" t="s">
        <v>627</v>
      </c>
      <c r="E204" s="445">
        <v>200011101479656</v>
      </c>
      <c r="F204" s="428" t="s">
        <v>37</v>
      </c>
      <c r="G204" s="450" t="s">
        <v>702</v>
      </c>
      <c r="H204" s="428" t="s">
        <v>628</v>
      </c>
      <c r="I204" s="447">
        <v>5000</v>
      </c>
      <c r="J204" s="447">
        <v>143.5</v>
      </c>
      <c r="K204" s="447">
        <v>152</v>
      </c>
      <c r="L204" s="470"/>
      <c r="M204" s="480">
        <v>1512.45</v>
      </c>
      <c r="N204" s="447">
        <f>I204-J204-K204-M204</f>
        <v>3192.05</v>
      </c>
      <c r="O204" s="448">
        <v>41091</v>
      </c>
    </row>
    <row r="205" spans="1:15">
      <c r="A205" s="418">
        <f t="shared" si="17"/>
        <v>11</v>
      </c>
      <c r="B205" s="428" t="s">
        <v>629</v>
      </c>
      <c r="C205" s="428" t="s">
        <v>630</v>
      </c>
      <c r="D205" s="429" t="s">
        <v>631</v>
      </c>
      <c r="E205" s="445">
        <v>200011101479481</v>
      </c>
      <c r="F205" s="428" t="s">
        <v>37</v>
      </c>
      <c r="G205" s="450" t="s">
        <v>702</v>
      </c>
      <c r="H205" s="428" t="s">
        <v>632</v>
      </c>
      <c r="I205" s="447">
        <v>5000</v>
      </c>
      <c r="J205" s="447">
        <v>143.5</v>
      </c>
      <c r="K205" s="447">
        <v>152</v>
      </c>
      <c r="L205" s="470"/>
      <c r="M205" s="447"/>
      <c r="N205" s="447">
        <v>4704.5</v>
      </c>
      <c r="O205" s="448">
        <v>41122</v>
      </c>
    </row>
    <row r="206" spans="1:15">
      <c r="A206" s="418">
        <f t="shared" si="17"/>
        <v>12</v>
      </c>
      <c r="B206" s="428" t="s">
        <v>633</v>
      </c>
      <c r="C206" s="428" t="s">
        <v>634</v>
      </c>
      <c r="D206" s="429" t="s">
        <v>635</v>
      </c>
      <c r="E206" s="445">
        <v>200011101561205</v>
      </c>
      <c r="F206" s="428" t="s">
        <v>636</v>
      </c>
      <c r="G206" s="450" t="s">
        <v>702</v>
      </c>
      <c r="H206" s="428" t="s">
        <v>637</v>
      </c>
      <c r="I206" s="451">
        <v>20400</v>
      </c>
      <c r="J206" s="435">
        <f>I206*2.87%</f>
        <v>585.48</v>
      </c>
      <c r="K206" s="435">
        <f>I206*3.04%</f>
        <v>620.16</v>
      </c>
      <c r="L206" s="684"/>
      <c r="M206" s="695">
        <v>0</v>
      </c>
      <c r="N206" s="435">
        <f>I206-J206-K206-M206</f>
        <v>19194.36</v>
      </c>
      <c r="O206" s="448">
        <v>41699</v>
      </c>
    </row>
    <row r="207" spans="1:15">
      <c r="A207" s="418">
        <f t="shared" si="17"/>
        <v>13</v>
      </c>
      <c r="B207" s="428" t="s">
        <v>638</v>
      </c>
      <c r="C207" s="428" t="s">
        <v>639</v>
      </c>
      <c r="D207" s="429" t="s">
        <v>640</v>
      </c>
      <c r="E207" s="445">
        <v>200011101561218</v>
      </c>
      <c r="F207" s="428" t="s">
        <v>37</v>
      </c>
      <c r="G207" s="450" t="s">
        <v>702</v>
      </c>
      <c r="H207" s="428" t="s">
        <v>616</v>
      </c>
      <c r="I207" s="447">
        <v>5000</v>
      </c>
      <c r="J207" s="447">
        <v>143.5</v>
      </c>
      <c r="K207" s="447">
        <v>152</v>
      </c>
      <c r="L207" s="470"/>
      <c r="M207" s="447"/>
      <c r="N207" s="447">
        <v>4704.5</v>
      </c>
      <c r="O207" s="448">
        <v>41699</v>
      </c>
    </row>
    <row r="208" spans="1:15">
      <c r="A208" s="418">
        <f t="shared" si="17"/>
        <v>14</v>
      </c>
      <c r="B208" s="428" t="s">
        <v>641</v>
      </c>
      <c r="C208" s="428" t="s">
        <v>642</v>
      </c>
      <c r="D208" s="429" t="s">
        <v>643</v>
      </c>
      <c r="E208" s="445">
        <v>200011101630699</v>
      </c>
      <c r="F208" s="428" t="s">
        <v>644</v>
      </c>
      <c r="G208" s="450" t="s">
        <v>702</v>
      </c>
      <c r="H208" s="431" t="s">
        <v>645</v>
      </c>
      <c r="I208" s="447">
        <v>7750</v>
      </c>
      <c r="J208" s="447">
        <v>222.42500000000001</v>
      </c>
      <c r="K208" s="447">
        <v>235.6</v>
      </c>
      <c r="L208" s="470"/>
      <c r="M208" s="447"/>
      <c r="N208" s="447">
        <v>7291.9749999999995</v>
      </c>
      <c r="O208" s="448">
        <v>41913</v>
      </c>
    </row>
    <row r="209" spans="1:15">
      <c r="A209" s="418">
        <f t="shared" si="17"/>
        <v>15</v>
      </c>
      <c r="B209" s="431" t="s">
        <v>646</v>
      </c>
      <c r="C209" s="431" t="s">
        <v>647</v>
      </c>
      <c r="D209" s="429" t="s">
        <v>648</v>
      </c>
      <c r="E209" s="445" t="s">
        <v>649</v>
      </c>
      <c r="F209" s="428" t="s">
        <v>150</v>
      </c>
      <c r="G209" s="450" t="s">
        <v>702</v>
      </c>
      <c r="H209" s="428" t="s">
        <v>650</v>
      </c>
      <c r="I209" s="447">
        <v>5000</v>
      </c>
      <c r="J209" s="447">
        <v>143.5</v>
      </c>
      <c r="K209" s="447">
        <v>152</v>
      </c>
      <c r="L209" s="470"/>
      <c r="M209" s="447"/>
      <c r="N209" s="447">
        <v>4704.5</v>
      </c>
      <c r="O209" s="458">
        <v>42644</v>
      </c>
    </row>
    <row r="210" spans="1:15">
      <c r="A210" s="418">
        <f t="shared" si="17"/>
        <v>16</v>
      </c>
      <c r="B210" s="431" t="s">
        <v>651</v>
      </c>
      <c r="C210" s="431" t="s">
        <v>652</v>
      </c>
      <c r="D210" s="429" t="s">
        <v>653</v>
      </c>
      <c r="E210" s="445" t="s">
        <v>654</v>
      </c>
      <c r="F210" s="428" t="s">
        <v>655</v>
      </c>
      <c r="G210" s="450" t="s">
        <v>702</v>
      </c>
      <c r="H210" s="428" t="s">
        <v>656</v>
      </c>
      <c r="I210" s="447">
        <v>5000</v>
      </c>
      <c r="J210" s="447">
        <v>143.5</v>
      </c>
      <c r="K210" s="447">
        <v>152</v>
      </c>
      <c r="L210" s="470"/>
      <c r="M210" s="447"/>
      <c r="N210" s="447">
        <v>4704.5</v>
      </c>
      <c r="O210" s="458">
        <v>42705</v>
      </c>
    </row>
    <row r="211" spans="1:15">
      <c r="A211" s="418">
        <f t="shared" si="17"/>
        <v>17</v>
      </c>
      <c r="B211" s="431" t="s">
        <v>657</v>
      </c>
      <c r="C211" s="431" t="s">
        <v>658</v>
      </c>
      <c r="D211" s="429" t="s">
        <v>659</v>
      </c>
      <c r="E211" s="445" t="s">
        <v>660</v>
      </c>
      <c r="F211" s="428" t="s">
        <v>37</v>
      </c>
      <c r="G211" s="450" t="s">
        <v>702</v>
      </c>
      <c r="H211" s="428" t="s">
        <v>661</v>
      </c>
      <c r="I211" s="447">
        <v>5000</v>
      </c>
      <c r="J211" s="447">
        <v>143.5</v>
      </c>
      <c r="K211" s="447">
        <v>152</v>
      </c>
      <c r="L211" s="470"/>
      <c r="M211" s="447"/>
      <c r="N211" s="447">
        <v>4704.5</v>
      </c>
      <c r="O211" s="458">
        <v>42309</v>
      </c>
    </row>
    <row r="212" spans="1:15">
      <c r="A212" s="418">
        <f t="shared" si="17"/>
        <v>18</v>
      </c>
      <c r="B212" s="446" t="s">
        <v>662</v>
      </c>
      <c r="C212" s="446" t="s">
        <v>663</v>
      </c>
      <c r="D212" s="463" t="s">
        <v>664</v>
      </c>
      <c r="E212" s="463" t="s">
        <v>665</v>
      </c>
      <c r="F212" s="450" t="s">
        <v>27</v>
      </c>
      <c r="G212" s="450" t="s">
        <v>702</v>
      </c>
      <c r="H212" s="450" t="s">
        <v>666</v>
      </c>
      <c r="I212" s="451">
        <v>5000</v>
      </c>
      <c r="J212" s="435">
        <f t="shared" ref="J212:J232" si="18">I212*2.87%</f>
        <v>143.5</v>
      </c>
      <c r="K212" s="435">
        <f t="shared" ref="K212:K232" si="19">I212*3.04%</f>
        <v>152</v>
      </c>
      <c r="L212" s="684"/>
      <c r="M212" s="695"/>
      <c r="N212" s="435">
        <f t="shared" ref="N212:N218" si="20">I212-J212-K212</f>
        <v>4704.5</v>
      </c>
      <c r="O212" s="463">
        <v>42948</v>
      </c>
    </row>
    <row r="213" spans="1:15">
      <c r="A213" s="418">
        <f t="shared" si="17"/>
        <v>19</v>
      </c>
      <c r="B213" s="446" t="s">
        <v>667</v>
      </c>
      <c r="C213" s="446" t="s">
        <v>668</v>
      </c>
      <c r="D213" s="463" t="s">
        <v>669</v>
      </c>
      <c r="E213" s="463" t="s">
        <v>670</v>
      </c>
      <c r="F213" s="464" t="s">
        <v>470</v>
      </c>
      <c r="G213" s="450" t="s">
        <v>702</v>
      </c>
      <c r="H213" s="431" t="s">
        <v>637</v>
      </c>
      <c r="I213" s="451">
        <v>5000</v>
      </c>
      <c r="J213" s="435">
        <f t="shared" si="18"/>
        <v>143.5</v>
      </c>
      <c r="K213" s="435">
        <f t="shared" si="19"/>
        <v>152</v>
      </c>
      <c r="L213" s="684"/>
      <c r="M213" s="695"/>
      <c r="N213" s="435">
        <f t="shared" si="20"/>
        <v>4704.5</v>
      </c>
      <c r="O213" s="463">
        <v>43040</v>
      </c>
    </row>
    <row r="214" spans="1:15">
      <c r="A214" s="418">
        <f t="shared" si="17"/>
        <v>20</v>
      </c>
      <c r="B214" s="446" t="s">
        <v>671</v>
      </c>
      <c r="C214" s="446" t="s">
        <v>672</v>
      </c>
      <c r="D214" s="463" t="s">
        <v>673</v>
      </c>
      <c r="E214" s="463" t="s">
        <v>674</v>
      </c>
      <c r="F214" s="464" t="s">
        <v>27</v>
      </c>
      <c r="G214" s="450" t="s">
        <v>702</v>
      </c>
      <c r="H214" s="431" t="s">
        <v>637</v>
      </c>
      <c r="I214" s="451">
        <v>5000</v>
      </c>
      <c r="J214" s="435">
        <f t="shared" si="18"/>
        <v>143.5</v>
      </c>
      <c r="K214" s="435">
        <f t="shared" si="19"/>
        <v>152</v>
      </c>
      <c r="L214" s="684"/>
      <c r="M214" s="695"/>
      <c r="N214" s="435">
        <f t="shared" si="20"/>
        <v>4704.5</v>
      </c>
      <c r="O214" s="463">
        <v>43040</v>
      </c>
    </row>
    <row r="215" spans="1:15">
      <c r="A215" s="418">
        <f t="shared" si="17"/>
        <v>21</v>
      </c>
      <c r="B215" s="446" t="s">
        <v>678</v>
      </c>
      <c r="C215" s="446" t="s">
        <v>679</v>
      </c>
      <c r="D215" s="463" t="s">
        <v>680</v>
      </c>
      <c r="E215" s="463" t="s">
        <v>681</v>
      </c>
      <c r="F215" s="464" t="s">
        <v>188</v>
      </c>
      <c r="G215" s="450" t="s">
        <v>702</v>
      </c>
      <c r="H215" s="464" t="s">
        <v>682</v>
      </c>
      <c r="I215" s="451">
        <v>7000</v>
      </c>
      <c r="J215" s="435">
        <f t="shared" si="18"/>
        <v>200.9</v>
      </c>
      <c r="K215" s="435">
        <f t="shared" si="19"/>
        <v>212.8</v>
      </c>
      <c r="L215" s="684"/>
      <c r="M215" s="695"/>
      <c r="N215" s="435">
        <f>I215-J215-K215</f>
        <v>6586.3</v>
      </c>
      <c r="O215" s="463">
        <v>43160</v>
      </c>
    </row>
    <row r="216" spans="1:15" ht="16.5" customHeight="1">
      <c r="A216" s="418">
        <f t="shared" si="17"/>
        <v>22</v>
      </c>
      <c r="B216" s="696" t="s">
        <v>683</v>
      </c>
      <c r="C216" s="696" t="s">
        <v>684</v>
      </c>
      <c r="D216" s="488" t="s">
        <v>685</v>
      </c>
      <c r="E216" s="488" t="s">
        <v>686</v>
      </c>
      <c r="F216" s="696" t="s">
        <v>63</v>
      </c>
      <c r="G216" s="450" t="s">
        <v>702</v>
      </c>
      <c r="H216" s="696" t="s">
        <v>687</v>
      </c>
      <c r="I216" s="451">
        <v>5000</v>
      </c>
      <c r="J216" s="435">
        <f t="shared" si="18"/>
        <v>143.5</v>
      </c>
      <c r="K216" s="435">
        <f t="shared" si="19"/>
        <v>152</v>
      </c>
      <c r="L216" s="684"/>
      <c r="M216" s="695"/>
      <c r="N216" s="435">
        <f t="shared" si="20"/>
        <v>4704.5</v>
      </c>
      <c r="O216" s="436">
        <v>43770</v>
      </c>
    </row>
    <row r="217" spans="1:15" ht="15" customHeight="1">
      <c r="A217" s="418">
        <f t="shared" si="17"/>
        <v>23</v>
      </c>
      <c r="B217" s="697" t="s">
        <v>688</v>
      </c>
      <c r="C217" s="468" t="s">
        <v>689</v>
      </c>
      <c r="D217" s="469" t="s">
        <v>690</v>
      </c>
      <c r="E217" s="469" t="s">
        <v>691</v>
      </c>
      <c r="F217" s="468" t="s">
        <v>150</v>
      </c>
      <c r="G217" s="450" t="s">
        <v>702</v>
      </c>
      <c r="H217" s="468" t="s">
        <v>687</v>
      </c>
      <c r="I217" s="451">
        <v>5000</v>
      </c>
      <c r="J217" s="435">
        <f t="shared" si="18"/>
        <v>143.5</v>
      </c>
      <c r="K217" s="435">
        <f t="shared" si="19"/>
        <v>152</v>
      </c>
      <c r="L217" s="684"/>
      <c r="M217" s="695"/>
      <c r="N217" s="435">
        <f t="shared" si="20"/>
        <v>4704.5</v>
      </c>
      <c r="O217" s="436">
        <v>43466</v>
      </c>
    </row>
    <row r="218" spans="1:15" ht="15" customHeight="1">
      <c r="A218" s="418">
        <f t="shared" si="17"/>
        <v>24</v>
      </c>
      <c r="B218" s="468" t="s">
        <v>1113</v>
      </c>
      <c r="C218" s="468" t="s">
        <v>693</v>
      </c>
      <c r="D218" s="469" t="s">
        <v>694</v>
      </c>
      <c r="E218" s="469" t="s">
        <v>695</v>
      </c>
      <c r="F218" s="468" t="s">
        <v>264</v>
      </c>
      <c r="G218" s="450" t="s">
        <v>702</v>
      </c>
      <c r="H218" s="468" t="s">
        <v>696</v>
      </c>
      <c r="I218" s="451">
        <v>11000</v>
      </c>
      <c r="J218" s="435">
        <f t="shared" si="18"/>
        <v>315.7</v>
      </c>
      <c r="K218" s="435">
        <f t="shared" si="19"/>
        <v>334.4</v>
      </c>
      <c r="L218" s="684"/>
      <c r="M218" s="695"/>
      <c r="N218" s="435">
        <f t="shared" si="20"/>
        <v>10349.9</v>
      </c>
      <c r="O218" s="436">
        <v>43497</v>
      </c>
    </row>
    <row r="219" spans="1:15" ht="15.75" customHeight="1">
      <c r="A219" s="418">
        <f t="shared" si="17"/>
        <v>25</v>
      </c>
      <c r="B219" s="450" t="s">
        <v>697</v>
      </c>
      <c r="C219" s="450" t="s">
        <v>698</v>
      </c>
      <c r="D219" s="463" t="s">
        <v>699</v>
      </c>
      <c r="E219" s="469" t="s">
        <v>700</v>
      </c>
      <c r="F219" s="450" t="s">
        <v>701</v>
      </c>
      <c r="G219" s="450" t="s">
        <v>702</v>
      </c>
      <c r="H219" s="450" t="s">
        <v>703</v>
      </c>
      <c r="I219" s="480">
        <v>5000</v>
      </c>
      <c r="J219" s="480">
        <f t="shared" si="18"/>
        <v>143.5</v>
      </c>
      <c r="K219" s="480">
        <f t="shared" si="19"/>
        <v>152</v>
      </c>
      <c r="L219" s="480"/>
      <c r="M219" s="480"/>
      <c r="N219" s="480">
        <f t="shared" ref="N219:N232" si="21">SUM(I219-J219-K219)</f>
        <v>4704.5</v>
      </c>
      <c r="O219" s="443">
        <v>43647</v>
      </c>
    </row>
    <row r="220" spans="1:15" ht="13.5" customHeight="1">
      <c r="A220" s="418">
        <f t="shared" si="17"/>
        <v>26</v>
      </c>
      <c r="B220" s="453" t="s">
        <v>704</v>
      </c>
      <c r="C220" s="453" t="s">
        <v>705</v>
      </c>
      <c r="D220" s="698" t="s">
        <v>706</v>
      </c>
      <c r="E220" s="469" t="s">
        <v>707</v>
      </c>
      <c r="F220" s="465" t="s">
        <v>37</v>
      </c>
      <c r="G220" s="450" t="s">
        <v>702</v>
      </c>
      <c r="H220" s="465" t="s">
        <v>708</v>
      </c>
      <c r="I220" s="480">
        <v>10000</v>
      </c>
      <c r="J220" s="480">
        <f t="shared" si="18"/>
        <v>287</v>
      </c>
      <c r="K220" s="480">
        <f t="shared" si="19"/>
        <v>304</v>
      </c>
      <c r="L220" s="480"/>
      <c r="M220" s="480"/>
      <c r="N220" s="480">
        <f t="shared" si="21"/>
        <v>9409</v>
      </c>
      <c r="O220" s="458">
        <v>43739</v>
      </c>
    </row>
    <row r="221" spans="1:15" ht="13.5" customHeight="1">
      <c r="A221" s="418">
        <f t="shared" si="17"/>
        <v>27</v>
      </c>
      <c r="B221" s="453" t="s">
        <v>709</v>
      </c>
      <c r="C221" s="453" t="s">
        <v>710</v>
      </c>
      <c r="D221" s="698" t="s">
        <v>711</v>
      </c>
      <c r="E221" s="469" t="s">
        <v>712</v>
      </c>
      <c r="F221" s="465" t="s">
        <v>37</v>
      </c>
      <c r="G221" s="450" t="s">
        <v>702</v>
      </c>
      <c r="H221" s="465" t="s">
        <v>713</v>
      </c>
      <c r="I221" s="480">
        <v>10000</v>
      </c>
      <c r="J221" s="480">
        <f t="shared" si="18"/>
        <v>287</v>
      </c>
      <c r="K221" s="480">
        <f t="shared" si="19"/>
        <v>304</v>
      </c>
      <c r="L221" s="480"/>
      <c r="M221" s="480"/>
      <c r="N221" s="480">
        <f t="shared" si="21"/>
        <v>9409</v>
      </c>
      <c r="O221" s="458">
        <v>43739</v>
      </c>
    </row>
    <row r="222" spans="1:15" ht="12.75" customHeight="1">
      <c r="A222" s="418">
        <f t="shared" si="17"/>
        <v>28</v>
      </c>
      <c r="B222" s="453" t="s">
        <v>714</v>
      </c>
      <c r="C222" s="453" t="s">
        <v>715</v>
      </c>
      <c r="D222" s="698" t="s">
        <v>716</v>
      </c>
      <c r="E222" s="469" t="s">
        <v>717</v>
      </c>
      <c r="F222" s="465" t="s">
        <v>188</v>
      </c>
      <c r="G222" s="450" t="s">
        <v>702</v>
      </c>
      <c r="H222" s="465" t="s">
        <v>718</v>
      </c>
      <c r="I222" s="480">
        <v>17936</v>
      </c>
      <c r="J222" s="480">
        <f t="shared" si="18"/>
        <v>514.76319999999998</v>
      </c>
      <c r="K222" s="480">
        <f t="shared" si="19"/>
        <v>545.25440000000003</v>
      </c>
      <c r="L222" s="480"/>
      <c r="M222" s="480"/>
      <c r="N222" s="480">
        <f t="shared" si="21"/>
        <v>16875.982399999997</v>
      </c>
      <c r="O222" s="458">
        <v>43739</v>
      </c>
    </row>
    <row r="223" spans="1:15">
      <c r="A223" s="418">
        <f t="shared" si="17"/>
        <v>29</v>
      </c>
      <c r="B223" s="699" t="s">
        <v>719</v>
      </c>
      <c r="C223" s="450" t="s">
        <v>720</v>
      </c>
      <c r="D223" s="700" t="s">
        <v>721</v>
      </c>
      <c r="E223" s="478" t="s">
        <v>722</v>
      </c>
      <c r="F223" s="699" t="s">
        <v>63</v>
      </c>
      <c r="G223" s="450" t="s">
        <v>702</v>
      </c>
      <c r="H223" s="450" t="s">
        <v>723</v>
      </c>
      <c r="I223" s="701">
        <v>5000</v>
      </c>
      <c r="J223" s="701">
        <f t="shared" si="18"/>
        <v>143.5</v>
      </c>
      <c r="K223" s="701">
        <f t="shared" si="19"/>
        <v>152</v>
      </c>
      <c r="L223" s="701"/>
      <c r="M223" s="701"/>
      <c r="N223" s="701">
        <f t="shared" si="21"/>
        <v>4704.5</v>
      </c>
      <c r="O223" s="702">
        <v>44228</v>
      </c>
    </row>
    <row r="224" spans="1:15">
      <c r="A224" s="418">
        <f t="shared" si="17"/>
        <v>30</v>
      </c>
      <c r="B224" s="467" t="s">
        <v>724</v>
      </c>
      <c r="C224" s="467" t="s">
        <v>725</v>
      </c>
      <c r="D224" s="466" t="s">
        <v>726</v>
      </c>
      <c r="E224" s="687" t="s">
        <v>727</v>
      </c>
      <c r="F224" s="699" t="s">
        <v>63</v>
      </c>
      <c r="G224" s="450" t="s">
        <v>702</v>
      </c>
      <c r="H224" s="468" t="s">
        <v>728</v>
      </c>
      <c r="I224" s="701">
        <v>10000</v>
      </c>
      <c r="J224" s="701">
        <f t="shared" si="18"/>
        <v>287</v>
      </c>
      <c r="K224" s="701">
        <f t="shared" si="19"/>
        <v>304</v>
      </c>
      <c r="L224" s="701"/>
      <c r="M224" s="701"/>
      <c r="N224" s="701">
        <f>SUM(I224-J224-K224)</f>
        <v>9409</v>
      </c>
      <c r="O224" s="463">
        <v>44200</v>
      </c>
    </row>
    <row r="225" spans="1:15">
      <c r="A225" s="418">
        <f t="shared" si="17"/>
        <v>31</v>
      </c>
      <c r="B225" s="467" t="s">
        <v>730</v>
      </c>
      <c r="C225" s="467" t="s">
        <v>652</v>
      </c>
      <c r="D225" s="466" t="s">
        <v>731</v>
      </c>
      <c r="E225" s="687" t="s">
        <v>732</v>
      </c>
      <c r="F225" s="699" t="s">
        <v>150</v>
      </c>
      <c r="G225" s="450" t="s">
        <v>702</v>
      </c>
      <c r="H225" s="468" t="s">
        <v>733</v>
      </c>
      <c r="I225" s="701">
        <v>5000</v>
      </c>
      <c r="J225" s="701">
        <f t="shared" si="18"/>
        <v>143.5</v>
      </c>
      <c r="K225" s="701">
        <f t="shared" si="19"/>
        <v>152</v>
      </c>
      <c r="L225" s="701"/>
      <c r="M225" s="701"/>
      <c r="N225" s="701">
        <f t="shared" si="21"/>
        <v>4704.5</v>
      </c>
      <c r="O225" s="463">
        <v>44202</v>
      </c>
    </row>
    <row r="226" spans="1:15">
      <c r="A226" s="418">
        <f t="shared" si="17"/>
        <v>32</v>
      </c>
      <c r="B226" s="467" t="s">
        <v>734</v>
      </c>
      <c r="C226" s="467" t="s">
        <v>735</v>
      </c>
      <c r="D226" s="466" t="s">
        <v>736</v>
      </c>
      <c r="E226" s="687" t="s">
        <v>848</v>
      </c>
      <c r="F226" s="699" t="s">
        <v>737</v>
      </c>
      <c r="G226" s="450" t="s">
        <v>702</v>
      </c>
      <c r="H226" s="468" t="s">
        <v>600</v>
      </c>
      <c r="I226" s="701">
        <v>5000</v>
      </c>
      <c r="J226" s="701">
        <f t="shared" si="18"/>
        <v>143.5</v>
      </c>
      <c r="K226" s="701">
        <f t="shared" si="19"/>
        <v>152</v>
      </c>
      <c r="L226" s="701"/>
      <c r="M226" s="701"/>
      <c r="N226" s="701">
        <f t="shared" si="21"/>
        <v>4704.5</v>
      </c>
      <c r="O226" s="463">
        <v>44501</v>
      </c>
    </row>
    <row r="227" spans="1:15">
      <c r="A227" s="418">
        <f t="shared" si="17"/>
        <v>33</v>
      </c>
      <c r="B227" s="467" t="s">
        <v>865</v>
      </c>
      <c r="C227" s="467" t="s">
        <v>866</v>
      </c>
      <c r="D227" s="466" t="s">
        <v>867</v>
      </c>
      <c r="E227" s="687" t="s">
        <v>893</v>
      </c>
      <c r="F227" s="699" t="s">
        <v>63</v>
      </c>
      <c r="G227" s="450" t="s">
        <v>702</v>
      </c>
      <c r="H227" s="468" t="s">
        <v>868</v>
      </c>
      <c r="I227" s="701">
        <v>5000</v>
      </c>
      <c r="J227" s="701">
        <f t="shared" si="18"/>
        <v>143.5</v>
      </c>
      <c r="K227" s="701">
        <f t="shared" si="19"/>
        <v>152</v>
      </c>
      <c r="L227" s="701"/>
      <c r="M227" s="701"/>
      <c r="N227" s="701">
        <f t="shared" si="21"/>
        <v>4704.5</v>
      </c>
      <c r="O227" s="463">
        <v>44835</v>
      </c>
    </row>
    <row r="228" spans="1:15">
      <c r="A228" s="418">
        <f t="shared" si="17"/>
        <v>34</v>
      </c>
      <c r="B228" s="467" t="s">
        <v>869</v>
      </c>
      <c r="C228" s="467" t="s">
        <v>517</v>
      </c>
      <c r="D228" s="466" t="s">
        <v>870</v>
      </c>
      <c r="E228" s="687" t="s">
        <v>894</v>
      </c>
      <c r="F228" s="699" t="s">
        <v>871</v>
      </c>
      <c r="G228" s="450" t="s">
        <v>702</v>
      </c>
      <c r="H228" s="696" t="s">
        <v>728</v>
      </c>
      <c r="I228" s="701">
        <v>10000</v>
      </c>
      <c r="J228" s="701">
        <f t="shared" si="18"/>
        <v>287</v>
      </c>
      <c r="K228" s="701">
        <f t="shared" si="19"/>
        <v>304</v>
      </c>
      <c r="L228" s="701"/>
      <c r="M228" s="701"/>
      <c r="N228" s="701">
        <f t="shared" si="21"/>
        <v>9409</v>
      </c>
      <c r="O228" s="463">
        <v>44835</v>
      </c>
    </row>
    <row r="229" spans="1:15">
      <c r="A229" s="418">
        <f t="shared" si="17"/>
        <v>35</v>
      </c>
      <c r="B229" s="467" t="s">
        <v>934</v>
      </c>
      <c r="C229" s="467" t="s">
        <v>935</v>
      </c>
      <c r="D229" s="466" t="s">
        <v>936</v>
      </c>
      <c r="E229" s="687" t="s">
        <v>939</v>
      </c>
      <c r="F229" s="699" t="s">
        <v>150</v>
      </c>
      <c r="G229" s="450" t="s">
        <v>702</v>
      </c>
      <c r="H229" s="696" t="s">
        <v>937</v>
      </c>
      <c r="I229" s="701">
        <v>5000</v>
      </c>
      <c r="J229" s="701">
        <f t="shared" si="18"/>
        <v>143.5</v>
      </c>
      <c r="K229" s="701">
        <f t="shared" si="19"/>
        <v>152</v>
      </c>
      <c r="L229" s="701"/>
      <c r="M229" s="701"/>
      <c r="N229" s="701">
        <f>SUM(I229-J229-K229)</f>
        <v>4704.5</v>
      </c>
      <c r="O229" s="463">
        <v>44958</v>
      </c>
    </row>
    <row r="230" spans="1:15">
      <c r="A230" s="418">
        <f t="shared" si="17"/>
        <v>36</v>
      </c>
      <c r="B230" s="467" t="s">
        <v>931</v>
      </c>
      <c r="C230" s="467" t="s">
        <v>932</v>
      </c>
      <c r="D230" s="466" t="s">
        <v>933</v>
      </c>
      <c r="E230" s="687" t="s">
        <v>940</v>
      </c>
      <c r="F230" s="699" t="s">
        <v>557</v>
      </c>
      <c r="G230" s="450" t="s">
        <v>702</v>
      </c>
      <c r="H230" s="431" t="s">
        <v>637</v>
      </c>
      <c r="I230" s="701">
        <v>8000</v>
      </c>
      <c r="J230" s="701">
        <f t="shared" si="18"/>
        <v>229.6</v>
      </c>
      <c r="K230" s="701">
        <f t="shared" si="19"/>
        <v>243.2</v>
      </c>
      <c r="L230" s="701"/>
      <c r="M230" s="701"/>
      <c r="N230" s="701">
        <f t="shared" si="21"/>
        <v>7527.2</v>
      </c>
      <c r="O230" s="463">
        <v>44958</v>
      </c>
    </row>
    <row r="231" spans="1:15">
      <c r="A231" s="418">
        <f t="shared" si="17"/>
        <v>37</v>
      </c>
      <c r="B231" s="467" t="s">
        <v>985</v>
      </c>
      <c r="C231" s="467" t="s">
        <v>215</v>
      </c>
      <c r="D231" s="466" t="s">
        <v>986</v>
      </c>
      <c r="E231" s="687" t="s">
        <v>987</v>
      </c>
      <c r="F231" s="699" t="s">
        <v>737</v>
      </c>
      <c r="G231" s="450" t="s">
        <v>702</v>
      </c>
      <c r="H231" s="431" t="s">
        <v>151</v>
      </c>
      <c r="I231" s="701">
        <v>10000</v>
      </c>
      <c r="J231" s="701">
        <f t="shared" si="18"/>
        <v>287</v>
      </c>
      <c r="K231" s="701">
        <f t="shared" si="19"/>
        <v>304</v>
      </c>
      <c r="L231" s="701"/>
      <c r="M231" s="701"/>
      <c r="N231" s="701">
        <f t="shared" si="21"/>
        <v>9409</v>
      </c>
      <c r="O231" s="463">
        <v>45200</v>
      </c>
    </row>
    <row r="232" spans="1:15">
      <c r="A232" s="418">
        <f t="shared" si="17"/>
        <v>38</v>
      </c>
      <c r="B232" s="467" t="s">
        <v>982</v>
      </c>
      <c r="C232" s="467" t="s">
        <v>983</v>
      </c>
      <c r="D232" s="466" t="s">
        <v>984</v>
      </c>
      <c r="E232" s="687" t="s">
        <v>988</v>
      </c>
      <c r="F232" s="699" t="s">
        <v>737</v>
      </c>
      <c r="G232" s="450" t="s">
        <v>702</v>
      </c>
      <c r="H232" s="431" t="s">
        <v>151</v>
      </c>
      <c r="I232" s="701">
        <v>10000</v>
      </c>
      <c r="J232" s="701">
        <f t="shared" si="18"/>
        <v>287</v>
      </c>
      <c r="K232" s="701">
        <f t="shared" si="19"/>
        <v>304</v>
      </c>
      <c r="L232" s="701"/>
      <c r="M232" s="701"/>
      <c r="N232" s="701">
        <f t="shared" si="21"/>
        <v>9409</v>
      </c>
      <c r="O232" s="463">
        <v>45200</v>
      </c>
    </row>
    <row r="233" spans="1:15">
      <c r="B233" s="668" t="s">
        <v>738</v>
      </c>
      <c r="C233" s="467"/>
      <c r="D233" s="429"/>
      <c r="E233" s="445"/>
      <c r="F233" s="428"/>
      <c r="G233" s="428"/>
      <c r="H233" s="428"/>
      <c r="I233" s="671">
        <f>SUM(I195:I232)</f>
        <v>267086</v>
      </c>
      <c r="J233" s="671">
        <f>SUM(J195:J232)</f>
        <v>7665.3682000000008</v>
      </c>
      <c r="K233" s="671">
        <f>SUM(K195:K232)</f>
        <v>8119.4143999999987</v>
      </c>
      <c r="L233" s="672"/>
      <c r="M233" s="671">
        <f>SUM(M195:M223)</f>
        <v>1512.45</v>
      </c>
      <c r="N233" s="671">
        <f>SUM(N195:N232)</f>
        <v>249788.76740000004</v>
      </c>
      <c r="O233" s="428"/>
    </row>
    <row r="234" spans="1:15">
      <c r="B234" s="752"/>
      <c r="C234" s="752"/>
      <c r="D234" s="752"/>
      <c r="E234" s="752"/>
      <c r="F234" s="752"/>
      <c r="G234" s="752"/>
      <c r="H234" s="752"/>
      <c r="I234" s="752"/>
      <c r="J234" s="752"/>
      <c r="K234" s="752"/>
      <c r="L234" s="752"/>
      <c r="M234" s="752"/>
      <c r="N234" s="752"/>
      <c r="O234" s="650"/>
    </row>
    <row r="235" spans="1:15" ht="15.75" thickBot="1">
      <c r="B235" s="651"/>
      <c r="C235" s="652" t="s">
        <v>398</v>
      </c>
      <c r="D235" s="653"/>
      <c r="E235" s="79"/>
      <c r="F235" s="79"/>
      <c r="G235" s="751"/>
      <c r="H235" s="654" t="s">
        <v>841</v>
      </c>
      <c r="I235" s="679"/>
      <c r="J235" s="516"/>
      <c r="K235" s="752"/>
      <c r="L235" s="752"/>
      <c r="M235" s="752"/>
      <c r="N235" s="752"/>
      <c r="O235" s="650"/>
    </row>
    <row r="236" spans="1:15">
      <c r="B236" s="831" t="s">
        <v>1039</v>
      </c>
      <c r="C236" s="831"/>
      <c r="D236" s="79"/>
      <c r="E236" s="79"/>
      <c r="F236" s="79"/>
      <c r="G236" s="751"/>
      <c r="H236" s="751" t="s">
        <v>1020</v>
      </c>
      <c r="I236" s="751"/>
      <c r="J236" s="516"/>
      <c r="K236" s="752"/>
      <c r="L236" s="752"/>
      <c r="M236" s="752"/>
      <c r="N236" s="752"/>
      <c r="O236" s="650"/>
    </row>
    <row r="237" spans="1:15">
      <c r="B237" s="751"/>
      <c r="C237" s="751"/>
      <c r="D237" s="79"/>
      <c r="E237" s="79"/>
      <c r="F237" s="79"/>
      <c r="G237" s="751"/>
      <c r="H237" s="751"/>
      <c r="I237" s="751"/>
      <c r="J237" s="516"/>
      <c r="K237" s="752"/>
      <c r="L237" s="752"/>
      <c r="M237" s="752"/>
      <c r="N237" s="752"/>
      <c r="O237" s="650"/>
    </row>
    <row r="238" spans="1:15">
      <c r="B238" s="679"/>
      <c r="C238" s="679"/>
      <c r="D238" s="651"/>
      <c r="E238" s="651"/>
      <c r="F238" s="680"/>
      <c r="H238" s="752" t="s">
        <v>0</v>
      </c>
      <c r="I238" s="679"/>
      <c r="J238" s="649"/>
      <c r="K238" s="649"/>
      <c r="L238" s="649"/>
      <c r="M238" s="649"/>
      <c r="N238" s="650"/>
      <c r="O238" s="650"/>
    </row>
    <row r="239" spans="1:15">
      <c r="B239" s="752"/>
      <c r="C239" s="679"/>
      <c r="D239" s="651"/>
      <c r="E239" s="651"/>
      <c r="F239" s="680"/>
      <c r="H239" s="752" t="s">
        <v>1</v>
      </c>
      <c r="I239" s="752"/>
      <c r="J239" s="649"/>
      <c r="K239" s="649"/>
      <c r="L239" s="649"/>
      <c r="M239" s="649"/>
      <c r="N239" s="650"/>
      <c r="O239" s="650"/>
    </row>
    <row r="240" spans="1:15">
      <c r="B240" s="752"/>
      <c r="C240" s="752"/>
      <c r="D240" s="752"/>
      <c r="E240" s="752"/>
      <c r="F240" s="752"/>
      <c r="H240" s="752" t="s">
        <v>2</v>
      </c>
      <c r="I240" s="752"/>
      <c r="J240" s="752"/>
      <c r="K240" s="752"/>
      <c r="L240" s="752"/>
      <c r="M240" s="752"/>
      <c r="N240" s="752"/>
      <c r="O240" s="650"/>
    </row>
    <row r="241" spans="1:15">
      <c r="B241" s="752"/>
      <c r="C241" s="752"/>
      <c r="D241" s="752"/>
      <c r="E241" s="752"/>
      <c r="F241" s="752"/>
      <c r="H241" s="752" t="s">
        <v>401</v>
      </c>
      <c r="I241" s="752"/>
      <c r="J241" s="752"/>
      <c r="K241" s="752"/>
      <c r="L241" s="752"/>
      <c r="M241" s="752"/>
      <c r="N241" s="752"/>
      <c r="O241" s="650"/>
    </row>
    <row r="242" spans="1:15">
      <c r="B242" s="624" t="s">
        <v>1105</v>
      </c>
      <c r="C242" s="624"/>
      <c r="D242" s="624"/>
      <c r="E242" s="624"/>
      <c r="F242" s="624"/>
      <c r="G242" s="624"/>
      <c r="H242" s="624"/>
      <c r="I242" s="624"/>
      <c r="J242" s="624"/>
      <c r="K242" s="624"/>
      <c r="L242" s="624"/>
      <c r="M242" s="624"/>
      <c r="N242" s="624"/>
      <c r="O242" s="624"/>
    </row>
    <row r="243" spans="1:15">
      <c r="B243" s="624" t="s">
        <v>740</v>
      </c>
      <c r="C243" s="624"/>
      <c r="D243" s="682"/>
      <c r="E243" s="658"/>
      <c r="F243" s="660"/>
      <c r="G243" s="660"/>
      <c r="H243" s="660"/>
      <c r="I243" s="662"/>
      <c r="J243" s="662" t="s">
        <v>741</v>
      </c>
      <c r="K243" s="662" t="s">
        <v>15</v>
      </c>
      <c r="L243" s="662" t="s">
        <v>16</v>
      </c>
      <c r="M243" s="627" t="s">
        <v>941</v>
      </c>
      <c r="N243" s="662"/>
      <c r="O243" s="626"/>
    </row>
    <row r="244" spans="1:15" ht="30">
      <c r="B244" s="627" t="s">
        <v>6</v>
      </c>
      <c r="C244" s="627" t="s">
        <v>7</v>
      </c>
      <c r="D244" s="627" t="s">
        <v>8</v>
      </c>
      <c r="E244" s="627" t="s">
        <v>9</v>
      </c>
      <c r="F244" s="627" t="s">
        <v>10</v>
      </c>
      <c r="G244" s="627" t="s">
        <v>11</v>
      </c>
      <c r="H244" s="624" t="s">
        <v>12</v>
      </c>
      <c r="I244" s="703" t="s">
        <v>13</v>
      </c>
      <c r="J244" s="703" t="s">
        <v>495</v>
      </c>
      <c r="K244" s="627"/>
      <c r="L244" s="627"/>
      <c r="M244" s="627"/>
      <c r="N244" s="704" t="s">
        <v>17</v>
      </c>
      <c r="O244" s="630" t="s">
        <v>18</v>
      </c>
    </row>
    <row r="245" spans="1:15" ht="22.5" customHeight="1">
      <c r="A245" s="418">
        <v>1</v>
      </c>
      <c r="B245" s="428" t="s">
        <v>742</v>
      </c>
      <c r="C245" s="428" t="s">
        <v>98</v>
      </c>
      <c r="D245" s="429" t="s">
        <v>743</v>
      </c>
      <c r="E245" s="445">
        <v>200012700173872</v>
      </c>
      <c r="F245" s="428" t="s">
        <v>27</v>
      </c>
      <c r="G245" s="705" t="s">
        <v>797</v>
      </c>
      <c r="H245" s="428" t="s">
        <v>744</v>
      </c>
      <c r="I245" s="706">
        <v>5000</v>
      </c>
      <c r="J245" s="706">
        <v>143.5</v>
      </c>
      <c r="K245" s="706">
        <v>152</v>
      </c>
      <c r="L245" s="470"/>
      <c r="M245" s="447"/>
      <c r="N245" s="447">
        <v>4704.5</v>
      </c>
      <c r="O245" s="448">
        <v>39234</v>
      </c>
    </row>
    <row r="246" spans="1:15" ht="20.25" customHeight="1">
      <c r="A246" s="418">
        <f>A245+1</f>
        <v>2</v>
      </c>
      <c r="B246" s="428" t="s">
        <v>745</v>
      </c>
      <c r="C246" s="428" t="s">
        <v>746</v>
      </c>
      <c r="D246" s="429" t="s">
        <v>747</v>
      </c>
      <c r="E246" s="445">
        <v>200012700174004</v>
      </c>
      <c r="F246" s="428" t="s">
        <v>748</v>
      </c>
      <c r="G246" s="705" t="s">
        <v>797</v>
      </c>
      <c r="H246" s="428" t="s">
        <v>749</v>
      </c>
      <c r="I246" s="706">
        <v>5000</v>
      </c>
      <c r="J246" s="706">
        <v>143.5</v>
      </c>
      <c r="K246" s="706">
        <v>152</v>
      </c>
      <c r="L246" s="470"/>
      <c r="M246" s="447"/>
      <c r="N246" s="447">
        <v>4704.5</v>
      </c>
      <c r="O246" s="448">
        <v>39265</v>
      </c>
    </row>
    <row r="247" spans="1:15" ht="17.25" customHeight="1">
      <c r="A247" s="418">
        <f t="shared" ref="A247:A265" si="22">A246+1</f>
        <v>3</v>
      </c>
      <c r="B247" s="428" t="s">
        <v>750</v>
      </c>
      <c r="C247" s="428" t="s">
        <v>751</v>
      </c>
      <c r="D247" s="429" t="s">
        <v>752</v>
      </c>
      <c r="E247" s="445">
        <v>200012700173982</v>
      </c>
      <c r="F247" s="428" t="s">
        <v>150</v>
      </c>
      <c r="G247" s="705" t="s">
        <v>797</v>
      </c>
      <c r="H247" s="428" t="s">
        <v>753</v>
      </c>
      <c r="I247" s="706">
        <v>5000</v>
      </c>
      <c r="J247" s="706">
        <v>143.5</v>
      </c>
      <c r="K247" s="706">
        <v>152</v>
      </c>
      <c r="L247" s="470"/>
      <c r="M247" s="447"/>
      <c r="N247" s="447">
        <v>4704.5</v>
      </c>
      <c r="O247" s="448">
        <v>39279</v>
      </c>
    </row>
    <row r="248" spans="1:15" ht="17.25" customHeight="1">
      <c r="A248" s="418">
        <f t="shared" si="22"/>
        <v>4</v>
      </c>
      <c r="B248" s="428" t="s">
        <v>221</v>
      </c>
      <c r="C248" s="428" t="s">
        <v>754</v>
      </c>
      <c r="D248" s="429" t="s">
        <v>755</v>
      </c>
      <c r="E248" s="445">
        <v>200012700173924</v>
      </c>
      <c r="F248" s="428" t="s">
        <v>27</v>
      </c>
      <c r="G248" s="705" t="s">
        <v>797</v>
      </c>
      <c r="H248" s="428" t="s">
        <v>756</v>
      </c>
      <c r="I248" s="706">
        <v>5000</v>
      </c>
      <c r="J248" s="706">
        <v>143.5</v>
      </c>
      <c r="K248" s="706">
        <v>152</v>
      </c>
      <c r="L248" s="470"/>
      <c r="M248" s="447"/>
      <c r="N248" s="447">
        <v>4704.5</v>
      </c>
      <c r="O248" s="448">
        <v>39295</v>
      </c>
    </row>
    <row r="249" spans="1:15" ht="18" customHeight="1">
      <c r="A249" s="418">
        <f t="shared" si="22"/>
        <v>5</v>
      </c>
      <c r="B249" s="428" t="s">
        <v>757</v>
      </c>
      <c r="C249" s="428" t="s">
        <v>758</v>
      </c>
      <c r="D249" s="429" t="s">
        <v>759</v>
      </c>
      <c r="E249" s="445">
        <v>200011101326563</v>
      </c>
      <c r="F249" s="428" t="s">
        <v>219</v>
      </c>
      <c r="G249" s="705" t="s">
        <v>797</v>
      </c>
      <c r="H249" s="428" t="s">
        <v>760</v>
      </c>
      <c r="I249" s="706">
        <v>12000</v>
      </c>
      <c r="J249" s="706">
        <v>344.4</v>
      </c>
      <c r="K249" s="706">
        <v>364.8</v>
      </c>
      <c r="L249" s="470"/>
      <c r="M249" s="447"/>
      <c r="N249" s="447">
        <v>11290.8</v>
      </c>
      <c r="O249" s="448">
        <v>40210</v>
      </c>
    </row>
    <row r="250" spans="1:15" ht="16.5" customHeight="1">
      <c r="A250" s="418">
        <f t="shared" si="22"/>
        <v>6</v>
      </c>
      <c r="B250" s="428" t="s">
        <v>761</v>
      </c>
      <c r="C250" s="428" t="s">
        <v>762</v>
      </c>
      <c r="D250" s="429" t="s">
        <v>763</v>
      </c>
      <c r="E250" s="445">
        <v>200011101420003</v>
      </c>
      <c r="F250" s="428" t="s">
        <v>27</v>
      </c>
      <c r="G250" s="705" t="s">
        <v>797</v>
      </c>
      <c r="H250" s="428" t="s">
        <v>764</v>
      </c>
      <c r="I250" s="706">
        <v>5000</v>
      </c>
      <c r="J250" s="706">
        <v>143.5</v>
      </c>
      <c r="K250" s="706">
        <v>152</v>
      </c>
      <c r="L250" s="470"/>
      <c r="M250" s="447"/>
      <c r="N250" s="447">
        <f>I250-J250-K250-M250</f>
        <v>4704.5</v>
      </c>
      <c r="O250" s="448">
        <v>40483</v>
      </c>
    </row>
    <row r="251" spans="1:15" ht="17.25" customHeight="1">
      <c r="A251" s="418">
        <f t="shared" si="22"/>
        <v>7</v>
      </c>
      <c r="B251" s="428" t="s">
        <v>769</v>
      </c>
      <c r="C251" s="428" t="s">
        <v>770</v>
      </c>
      <c r="D251" s="429" t="s">
        <v>771</v>
      </c>
      <c r="E251" s="445">
        <v>200011101479614</v>
      </c>
      <c r="F251" s="428" t="s">
        <v>27</v>
      </c>
      <c r="G251" s="705" t="s">
        <v>797</v>
      </c>
      <c r="H251" s="428" t="s">
        <v>772</v>
      </c>
      <c r="I251" s="706">
        <v>5000</v>
      </c>
      <c r="J251" s="706">
        <v>143.5</v>
      </c>
      <c r="K251" s="706">
        <v>152</v>
      </c>
      <c r="L251" s="470"/>
      <c r="M251" s="447"/>
      <c r="N251" s="447">
        <v>4704.5</v>
      </c>
      <c r="O251" s="448">
        <v>41122</v>
      </c>
    </row>
    <row r="252" spans="1:15" ht="19.5" customHeight="1">
      <c r="A252" s="418">
        <f t="shared" si="22"/>
        <v>8</v>
      </c>
      <c r="B252" s="428" t="s">
        <v>773</v>
      </c>
      <c r="C252" s="428" t="s">
        <v>774</v>
      </c>
      <c r="D252" s="429" t="s">
        <v>775</v>
      </c>
      <c r="E252" s="445">
        <v>200011101479591</v>
      </c>
      <c r="F252" s="428" t="s">
        <v>37</v>
      </c>
      <c r="G252" s="705" t="s">
        <v>797</v>
      </c>
      <c r="H252" s="428" t="s">
        <v>772</v>
      </c>
      <c r="I252" s="706">
        <v>5000</v>
      </c>
      <c r="J252" s="706">
        <v>143.5</v>
      </c>
      <c r="K252" s="706">
        <v>152</v>
      </c>
      <c r="L252" s="470"/>
      <c r="M252" s="447"/>
      <c r="N252" s="447">
        <v>4704.5</v>
      </c>
      <c r="O252" s="448">
        <v>41122</v>
      </c>
    </row>
    <row r="253" spans="1:15" ht="15.75" customHeight="1">
      <c r="A253" s="418">
        <f t="shared" si="22"/>
        <v>9</v>
      </c>
      <c r="B253" s="428" t="s">
        <v>776</v>
      </c>
      <c r="C253" s="428" t="s">
        <v>777</v>
      </c>
      <c r="D253" s="429" t="s">
        <v>778</v>
      </c>
      <c r="E253" s="445">
        <v>200011101561276</v>
      </c>
      <c r="F253" s="428" t="s">
        <v>779</v>
      </c>
      <c r="G253" s="705" t="s">
        <v>797</v>
      </c>
      <c r="H253" s="428" t="s">
        <v>498</v>
      </c>
      <c r="I253" s="706">
        <v>6000</v>
      </c>
      <c r="J253" s="706">
        <v>172.2</v>
      </c>
      <c r="K253" s="706">
        <v>182.4</v>
      </c>
      <c r="L253" s="470"/>
      <c r="M253" s="447"/>
      <c r="N253" s="447">
        <v>5645.4000000000005</v>
      </c>
      <c r="O253" s="448">
        <v>40909</v>
      </c>
    </row>
    <row r="254" spans="1:15" ht="16.5" customHeight="1">
      <c r="A254" s="418">
        <f t="shared" si="22"/>
        <v>10</v>
      </c>
      <c r="B254" s="428" t="s">
        <v>780</v>
      </c>
      <c r="C254" s="428" t="s">
        <v>781</v>
      </c>
      <c r="D254" s="429" t="s">
        <v>782</v>
      </c>
      <c r="E254" s="445">
        <v>200011101619571</v>
      </c>
      <c r="F254" s="428" t="s">
        <v>783</v>
      </c>
      <c r="G254" s="705" t="s">
        <v>797</v>
      </c>
      <c r="H254" s="428" t="s">
        <v>498</v>
      </c>
      <c r="I254" s="706">
        <v>18000</v>
      </c>
      <c r="J254" s="706">
        <v>516.6</v>
      </c>
      <c r="K254" s="706">
        <v>547.20000000000005</v>
      </c>
      <c r="L254" s="470"/>
      <c r="M254" s="447"/>
      <c r="N254" s="447">
        <v>16936.2</v>
      </c>
      <c r="O254" s="448">
        <v>41760</v>
      </c>
    </row>
    <row r="255" spans="1:15" ht="15.75" customHeight="1">
      <c r="A255" s="418">
        <f t="shared" si="22"/>
        <v>11</v>
      </c>
      <c r="B255" s="446" t="s">
        <v>784</v>
      </c>
      <c r="C255" s="446" t="s">
        <v>278</v>
      </c>
      <c r="D255" s="463" t="s">
        <v>785</v>
      </c>
      <c r="E255" s="463" t="s">
        <v>786</v>
      </c>
      <c r="F255" s="450" t="s">
        <v>27</v>
      </c>
      <c r="G255" s="705" t="s">
        <v>797</v>
      </c>
      <c r="H255" s="450" t="s">
        <v>787</v>
      </c>
      <c r="I255" s="707">
        <v>5000</v>
      </c>
      <c r="J255" s="708">
        <f>I255*2.87%</f>
        <v>143.5</v>
      </c>
      <c r="K255" s="708">
        <f>I255*3.04%</f>
        <v>152</v>
      </c>
      <c r="L255" s="684"/>
      <c r="M255" s="695"/>
      <c r="N255" s="435">
        <f>I255-J255-K255</f>
        <v>4704.5</v>
      </c>
      <c r="O255" s="463">
        <v>42856</v>
      </c>
    </row>
    <row r="256" spans="1:15" ht="15.75" customHeight="1">
      <c r="A256" s="418">
        <f t="shared" si="22"/>
        <v>12</v>
      </c>
      <c r="B256" s="446" t="s">
        <v>788</v>
      </c>
      <c r="C256" s="446" t="s">
        <v>789</v>
      </c>
      <c r="D256" s="463" t="s">
        <v>790</v>
      </c>
      <c r="E256" s="463" t="s">
        <v>791</v>
      </c>
      <c r="F256" s="450" t="s">
        <v>792</v>
      </c>
      <c r="G256" s="705" t="s">
        <v>797</v>
      </c>
      <c r="H256" s="450" t="s">
        <v>793</v>
      </c>
      <c r="I256" s="707">
        <v>5000</v>
      </c>
      <c r="J256" s="708">
        <f>I256*2.87%</f>
        <v>143.5</v>
      </c>
      <c r="K256" s="708">
        <f>I256*3.04%</f>
        <v>152</v>
      </c>
      <c r="L256" s="684"/>
      <c r="M256" s="695"/>
      <c r="N256" s="435">
        <f>I256-J256-K256</f>
        <v>4704.5</v>
      </c>
      <c r="O256" s="463">
        <v>43191</v>
      </c>
    </row>
    <row r="257" spans="1:15" ht="18" customHeight="1">
      <c r="A257" s="418">
        <f t="shared" si="22"/>
        <v>13</v>
      </c>
      <c r="B257" s="705" t="s">
        <v>688</v>
      </c>
      <c r="C257" s="705" t="s">
        <v>794</v>
      </c>
      <c r="D257" s="709" t="s">
        <v>795</v>
      </c>
      <c r="E257" s="709" t="s">
        <v>796</v>
      </c>
      <c r="F257" s="705" t="s">
        <v>150</v>
      </c>
      <c r="G257" s="705" t="s">
        <v>797</v>
      </c>
      <c r="H257" s="705" t="s">
        <v>798</v>
      </c>
      <c r="I257" s="707">
        <v>5000</v>
      </c>
      <c r="J257" s="708">
        <f t="shared" ref="J257:J267" si="23">I257*2.87%</f>
        <v>143.5</v>
      </c>
      <c r="K257" s="708">
        <f t="shared" ref="K257:K267" si="24">I257*3.04%</f>
        <v>152</v>
      </c>
      <c r="L257" s="684"/>
      <c r="M257" s="695"/>
      <c r="N257" s="435">
        <f>I257-J257-K257</f>
        <v>4704.5</v>
      </c>
      <c r="O257" s="436">
        <v>43497</v>
      </c>
    </row>
    <row r="258" spans="1:15" ht="15.75" customHeight="1">
      <c r="A258" s="418">
        <f t="shared" si="22"/>
        <v>14</v>
      </c>
      <c r="B258" s="446" t="s">
        <v>288</v>
      </c>
      <c r="C258" s="446" t="s">
        <v>799</v>
      </c>
      <c r="D258" s="463" t="s">
        <v>800</v>
      </c>
      <c r="E258" s="469" t="s">
        <v>801</v>
      </c>
      <c r="F258" s="450" t="s">
        <v>701</v>
      </c>
      <c r="G258" s="450" t="s">
        <v>802</v>
      </c>
      <c r="H258" s="450" t="s">
        <v>803</v>
      </c>
      <c r="I258" s="480">
        <v>5000</v>
      </c>
      <c r="J258" s="480">
        <f t="shared" si="23"/>
        <v>143.5</v>
      </c>
      <c r="K258" s="480">
        <f t="shared" si="24"/>
        <v>152</v>
      </c>
      <c r="L258" s="480"/>
      <c r="M258" s="480"/>
      <c r="N258" s="480">
        <f t="shared" ref="N258:N267" si="25">SUM(I258-J258-K258)</f>
        <v>4704.5</v>
      </c>
      <c r="O258" s="667">
        <v>43221</v>
      </c>
    </row>
    <row r="259" spans="1:15" ht="17.25" customHeight="1">
      <c r="A259" s="418">
        <f t="shared" si="22"/>
        <v>15</v>
      </c>
      <c r="B259" s="446" t="s">
        <v>804</v>
      </c>
      <c r="C259" s="446" t="s">
        <v>805</v>
      </c>
      <c r="D259" s="463" t="s">
        <v>806</v>
      </c>
      <c r="E259" s="469" t="s">
        <v>807</v>
      </c>
      <c r="F259" s="450" t="s">
        <v>27</v>
      </c>
      <c r="G259" s="450" t="s">
        <v>802</v>
      </c>
      <c r="H259" s="450" t="s">
        <v>808</v>
      </c>
      <c r="I259" s="480">
        <v>5000</v>
      </c>
      <c r="J259" s="480">
        <f t="shared" si="23"/>
        <v>143.5</v>
      </c>
      <c r="K259" s="480">
        <f t="shared" si="24"/>
        <v>152</v>
      </c>
      <c r="L259" s="480"/>
      <c r="M259" s="480"/>
      <c r="N259" s="480">
        <f t="shared" si="25"/>
        <v>4704.5</v>
      </c>
      <c r="O259" s="667">
        <v>43221</v>
      </c>
    </row>
    <row r="260" spans="1:15" ht="15.75" customHeight="1">
      <c r="A260" s="418">
        <f t="shared" si="22"/>
        <v>16</v>
      </c>
      <c r="B260" s="446" t="s">
        <v>809</v>
      </c>
      <c r="C260" s="446" t="s">
        <v>810</v>
      </c>
      <c r="D260" s="463" t="s">
        <v>811</v>
      </c>
      <c r="E260" s="469" t="s">
        <v>812</v>
      </c>
      <c r="F260" s="450" t="s">
        <v>219</v>
      </c>
      <c r="G260" s="450" t="s">
        <v>802</v>
      </c>
      <c r="H260" s="450" t="s">
        <v>813</v>
      </c>
      <c r="I260" s="480">
        <v>14000</v>
      </c>
      <c r="J260" s="480">
        <f t="shared" si="23"/>
        <v>401.8</v>
      </c>
      <c r="K260" s="480">
        <f t="shared" si="24"/>
        <v>425.6</v>
      </c>
      <c r="L260" s="480"/>
      <c r="M260" s="480"/>
      <c r="N260" s="480">
        <f t="shared" si="25"/>
        <v>13172.6</v>
      </c>
      <c r="O260" s="463">
        <v>43836</v>
      </c>
    </row>
    <row r="261" spans="1:15" ht="12.75" customHeight="1">
      <c r="A261" s="418">
        <f t="shared" si="22"/>
        <v>17</v>
      </c>
      <c r="B261" s="450" t="s">
        <v>814</v>
      </c>
      <c r="C261" s="450" t="s">
        <v>815</v>
      </c>
      <c r="D261" s="463" t="s">
        <v>816</v>
      </c>
      <c r="E261" s="469" t="s">
        <v>817</v>
      </c>
      <c r="F261" s="450" t="s">
        <v>27</v>
      </c>
      <c r="G261" s="450" t="s">
        <v>802</v>
      </c>
      <c r="H261" s="428" t="s">
        <v>818</v>
      </c>
      <c r="I261" s="480">
        <v>5000</v>
      </c>
      <c r="J261" s="480">
        <f t="shared" si="23"/>
        <v>143.5</v>
      </c>
      <c r="K261" s="480">
        <f t="shared" si="24"/>
        <v>152</v>
      </c>
      <c r="L261" s="480"/>
      <c r="M261" s="480"/>
      <c r="N261" s="480">
        <f t="shared" si="25"/>
        <v>4704.5</v>
      </c>
      <c r="O261" s="463">
        <v>44203</v>
      </c>
    </row>
    <row r="262" spans="1:15" ht="18.75" customHeight="1">
      <c r="A262" s="418">
        <f t="shared" si="22"/>
        <v>18</v>
      </c>
      <c r="B262" s="450" t="s">
        <v>852</v>
      </c>
      <c r="C262" s="450" t="s">
        <v>853</v>
      </c>
      <c r="D262" s="463" t="s">
        <v>855</v>
      </c>
      <c r="E262" s="469" t="s">
        <v>856</v>
      </c>
      <c r="F262" s="450" t="s">
        <v>150</v>
      </c>
      <c r="G262" s="450" t="s">
        <v>802</v>
      </c>
      <c r="H262" s="450" t="s">
        <v>854</v>
      </c>
      <c r="I262" s="480">
        <v>5000</v>
      </c>
      <c r="J262" s="480">
        <f t="shared" si="23"/>
        <v>143.5</v>
      </c>
      <c r="K262" s="480">
        <f t="shared" si="24"/>
        <v>152</v>
      </c>
      <c r="L262" s="480"/>
      <c r="M262" s="480"/>
      <c r="N262" s="480">
        <f t="shared" si="25"/>
        <v>4704.5</v>
      </c>
      <c r="O262" s="463">
        <v>44805</v>
      </c>
    </row>
    <row r="263" spans="1:15">
      <c r="A263" s="418">
        <f t="shared" si="22"/>
        <v>19</v>
      </c>
      <c r="B263" s="450" t="s">
        <v>906</v>
      </c>
      <c r="C263" s="450" t="s">
        <v>907</v>
      </c>
      <c r="D263" s="463" t="s">
        <v>908</v>
      </c>
      <c r="E263" s="469" t="s">
        <v>913</v>
      </c>
      <c r="F263" s="450" t="s">
        <v>737</v>
      </c>
      <c r="G263" s="450" t="s">
        <v>802</v>
      </c>
      <c r="H263" s="450" t="s">
        <v>909</v>
      </c>
      <c r="I263" s="480">
        <v>5000</v>
      </c>
      <c r="J263" s="480">
        <f t="shared" si="23"/>
        <v>143.5</v>
      </c>
      <c r="K263" s="480">
        <f t="shared" si="24"/>
        <v>152</v>
      </c>
      <c r="L263" s="480"/>
      <c r="M263" s="480"/>
      <c r="N263" s="480">
        <f t="shared" si="25"/>
        <v>4704.5</v>
      </c>
      <c r="O263" s="463">
        <v>44866</v>
      </c>
    </row>
    <row r="264" spans="1:15">
      <c r="A264" s="418">
        <f t="shared" si="22"/>
        <v>20</v>
      </c>
      <c r="B264" s="450" t="s">
        <v>922</v>
      </c>
      <c r="C264" s="450" t="s">
        <v>923</v>
      </c>
      <c r="D264" s="463" t="s">
        <v>924</v>
      </c>
      <c r="E264" s="469" t="s">
        <v>929</v>
      </c>
      <c r="F264" s="450" t="s">
        <v>737</v>
      </c>
      <c r="G264" s="450" t="s">
        <v>802</v>
      </c>
      <c r="H264" s="450" t="s">
        <v>925</v>
      </c>
      <c r="I264" s="480">
        <v>5000</v>
      </c>
      <c r="J264" s="480">
        <f t="shared" si="23"/>
        <v>143.5</v>
      </c>
      <c r="K264" s="480">
        <f t="shared" si="24"/>
        <v>152</v>
      </c>
      <c r="L264" s="480"/>
      <c r="M264" s="480"/>
      <c r="N264" s="480">
        <f t="shared" si="25"/>
        <v>4704.5</v>
      </c>
      <c r="O264" s="463">
        <v>44928</v>
      </c>
    </row>
    <row r="265" spans="1:15">
      <c r="A265" s="418">
        <f t="shared" si="22"/>
        <v>21</v>
      </c>
      <c r="B265" s="450" t="s">
        <v>926</v>
      </c>
      <c r="C265" s="450" t="s">
        <v>210</v>
      </c>
      <c r="D265" s="463" t="s">
        <v>927</v>
      </c>
      <c r="E265" s="469" t="s">
        <v>930</v>
      </c>
      <c r="F265" s="450" t="s">
        <v>150</v>
      </c>
      <c r="G265" s="450" t="s">
        <v>802</v>
      </c>
      <c r="H265" s="450" t="s">
        <v>798</v>
      </c>
      <c r="I265" s="480">
        <v>5000</v>
      </c>
      <c r="J265" s="480">
        <f t="shared" si="23"/>
        <v>143.5</v>
      </c>
      <c r="K265" s="480">
        <f t="shared" si="24"/>
        <v>152</v>
      </c>
      <c r="L265" s="480"/>
      <c r="M265" s="480"/>
      <c r="N265" s="480">
        <f t="shared" si="25"/>
        <v>4704.5</v>
      </c>
      <c r="O265" s="463" t="s">
        <v>928</v>
      </c>
    </row>
    <row r="266" spans="1:15">
      <c r="A266" s="418">
        <f>A265+1</f>
        <v>22</v>
      </c>
      <c r="B266" s="686" t="s">
        <v>969</v>
      </c>
      <c r="C266" s="686" t="s">
        <v>970</v>
      </c>
      <c r="D266" s="687" t="s">
        <v>971</v>
      </c>
      <c r="E266" s="488" t="s">
        <v>973</v>
      </c>
      <c r="F266" s="450" t="s">
        <v>27</v>
      </c>
      <c r="G266" s="450" t="s">
        <v>802</v>
      </c>
      <c r="H266" s="450" t="s">
        <v>972</v>
      </c>
      <c r="I266" s="480">
        <v>5000</v>
      </c>
      <c r="J266" s="480">
        <f t="shared" si="23"/>
        <v>143.5</v>
      </c>
      <c r="K266" s="480">
        <f t="shared" si="24"/>
        <v>152</v>
      </c>
      <c r="L266" s="480"/>
      <c r="M266" s="480"/>
      <c r="N266" s="480">
        <f t="shared" si="25"/>
        <v>4704.5</v>
      </c>
      <c r="O266" s="463">
        <v>45047</v>
      </c>
    </row>
    <row r="267" spans="1:15">
      <c r="A267" s="418">
        <f>A266+1</f>
        <v>23</v>
      </c>
      <c r="B267" s="686" t="s">
        <v>1015</v>
      </c>
      <c r="C267" s="686" t="s">
        <v>1013</v>
      </c>
      <c r="D267" s="687" t="s">
        <v>1014</v>
      </c>
      <c r="E267" s="488" t="s">
        <v>1016</v>
      </c>
      <c r="F267" s="450" t="s">
        <v>150</v>
      </c>
      <c r="G267" s="450" t="s">
        <v>802</v>
      </c>
      <c r="H267" s="450" t="s">
        <v>1017</v>
      </c>
      <c r="I267" s="480">
        <v>5000</v>
      </c>
      <c r="J267" s="480">
        <f t="shared" si="23"/>
        <v>143.5</v>
      </c>
      <c r="K267" s="480">
        <f t="shared" si="24"/>
        <v>152</v>
      </c>
      <c r="L267" s="480"/>
      <c r="M267" s="480"/>
      <c r="N267" s="480">
        <f t="shared" si="25"/>
        <v>4704.5</v>
      </c>
      <c r="O267" s="463">
        <v>45421</v>
      </c>
    </row>
    <row r="268" spans="1:15">
      <c r="B268" s="668" t="s">
        <v>819</v>
      </c>
      <c r="C268" s="668"/>
      <c r="D268" s="428"/>
      <c r="E268" s="445"/>
      <c r="F268" s="428"/>
      <c r="G268" s="428"/>
      <c r="H268" s="428"/>
      <c r="I268" s="710">
        <f>SUM(I245:I267)</f>
        <v>145000</v>
      </c>
      <c r="J268" s="710">
        <f>SUM(J245:J267)</f>
        <v>4161.5</v>
      </c>
      <c r="K268" s="710">
        <f>SUM(K245:K267)</f>
        <v>4408</v>
      </c>
      <c r="L268" s="672">
        <f>SUM(L253:L260)</f>
        <v>0</v>
      </c>
      <c r="M268" s="671">
        <f>SUM(M245:M259)</f>
        <v>0</v>
      </c>
      <c r="N268" s="671">
        <f>SUM(N245:N267)</f>
        <v>136430.5</v>
      </c>
      <c r="O268" s="428"/>
    </row>
    <row r="269" spans="1:15">
      <c r="B269" s="673"/>
      <c r="C269" s="673"/>
      <c r="D269" s="649"/>
      <c r="E269" s="678"/>
      <c r="F269" s="649"/>
      <c r="G269" s="649"/>
      <c r="H269" s="649"/>
      <c r="I269" s="711"/>
      <c r="J269" s="711"/>
      <c r="K269" s="711"/>
      <c r="L269" s="677"/>
      <c r="M269" s="676"/>
      <c r="N269" s="676"/>
      <c r="O269" s="649"/>
    </row>
    <row r="270" spans="1:15">
      <c r="A270" s="418">
        <f>A97+A139+A173+A232+A267</f>
        <v>202</v>
      </c>
      <c r="B270" s="673"/>
      <c r="C270" s="673"/>
      <c r="D270" s="649"/>
      <c r="E270" s="678"/>
      <c r="F270" s="649"/>
      <c r="G270" s="649"/>
      <c r="H270" s="649"/>
      <c r="I270" s="711"/>
      <c r="J270" s="711"/>
      <c r="K270" s="711"/>
      <c r="L270" s="677"/>
      <c r="M270" s="676"/>
      <c r="N270" s="676"/>
      <c r="O270" s="649"/>
    </row>
    <row r="271" spans="1:15" ht="15.75" thickBot="1">
      <c r="B271" s="650"/>
      <c r="C271" s="651"/>
      <c r="D271" s="652" t="s">
        <v>398</v>
      </c>
      <c r="E271" s="712"/>
      <c r="F271" s="650"/>
      <c r="G271" s="654" t="s">
        <v>1095</v>
      </c>
      <c r="H271" s="654"/>
      <c r="I271" s="713">
        <f>I98+I140+I174+I233+I268</f>
        <v>1524138.65</v>
      </c>
      <c r="J271" s="650"/>
      <c r="K271" s="765" t="s">
        <v>821</v>
      </c>
      <c r="L271" s="714"/>
      <c r="M271" s="714"/>
      <c r="N271" s="713">
        <f>N98+N140+N174+N233+N268</f>
        <v>1428662.3557850004</v>
      </c>
    </row>
    <row r="272" spans="1:15">
      <c r="C272" s="831" t="s">
        <v>1100</v>
      </c>
      <c r="D272" s="831"/>
      <c r="G272" s="751" t="s">
        <v>1099</v>
      </c>
      <c r="H272" s="751"/>
    </row>
    <row r="273" spans="2:12">
      <c r="B273" s="651"/>
      <c r="C273" s="653"/>
      <c r="D273" s="653"/>
      <c r="E273" s="79"/>
      <c r="F273" s="79"/>
      <c r="G273" s="751"/>
      <c r="H273" s="679"/>
      <c r="I273" s="679"/>
      <c r="J273" s="516"/>
      <c r="L273" s="613"/>
    </row>
    <row r="274" spans="2:12">
      <c r="B274" s="831"/>
      <c r="C274" s="831"/>
      <c r="D274" s="79"/>
      <c r="E274" s="79"/>
      <c r="F274" s="79"/>
      <c r="G274" s="751"/>
      <c r="H274" s="751"/>
      <c r="I274" s="751"/>
      <c r="J274" s="516"/>
    </row>
  </sheetData>
  <protectedRanges>
    <protectedRange sqref="D96:D97" name="Rango1_1_1"/>
  </protectedRanges>
  <mergeCells count="25">
    <mergeCell ref="B2:H2"/>
    <mergeCell ref="I2:N2"/>
    <mergeCell ref="B3:H3"/>
    <mergeCell ref="I3:N3"/>
    <mergeCell ref="B4:H4"/>
    <mergeCell ref="I4:N4"/>
    <mergeCell ref="B178:C178"/>
    <mergeCell ref="B5:H5"/>
    <mergeCell ref="I5:N5"/>
    <mergeCell ref="E6:Q6"/>
    <mergeCell ref="C101:D101"/>
    <mergeCell ref="B103:N103"/>
    <mergeCell ref="B104:N104"/>
    <mergeCell ref="B105:N105"/>
    <mergeCell ref="B143:C143"/>
    <mergeCell ref="B146:N146"/>
    <mergeCell ref="B147:N147"/>
    <mergeCell ref="B148:N148"/>
    <mergeCell ref="B274:C274"/>
    <mergeCell ref="B187:N187"/>
    <mergeCell ref="B188:N188"/>
    <mergeCell ref="B189:N189"/>
    <mergeCell ref="B190:N190"/>
    <mergeCell ref="B236:C236"/>
    <mergeCell ref="C272:D272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verticalDpi="0" r:id="rId1"/>
  <rowBreaks count="4" manualBreakCount="4">
    <brk id="102" max="16383" man="1"/>
    <brk id="143" max="16383" man="1"/>
    <brk id="185" max="16383" man="1"/>
    <brk id="236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7"/>
  <sheetViews>
    <sheetView zoomScaleNormal="100" workbookViewId="0">
      <selection activeCell="B78" sqref="B78"/>
    </sheetView>
  </sheetViews>
  <sheetFormatPr baseColWidth="10" defaultRowHeight="15"/>
  <cols>
    <col min="1" max="1" width="5.7109375" style="418" customWidth="1"/>
    <col min="2" max="2" width="15" style="418" customWidth="1"/>
    <col min="3" max="3" width="21.5703125" style="418" customWidth="1"/>
    <col min="4" max="4" width="16.28515625" style="418" customWidth="1"/>
    <col min="5" max="5" width="17.42578125" style="418" customWidth="1"/>
    <col min="6" max="6" width="13.28515625" style="418" customWidth="1"/>
    <col min="7" max="7" width="14.5703125" style="418" customWidth="1"/>
    <col min="8" max="8" width="27.42578125" style="418" customWidth="1"/>
    <col min="9" max="9" width="14.7109375" style="418" customWidth="1"/>
    <col min="10" max="10" width="9.42578125" style="418" customWidth="1"/>
    <col min="11" max="11" width="9" style="418" customWidth="1"/>
    <col min="12" max="12" width="5.5703125" style="418" customWidth="1"/>
    <col min="13" max="13" width="8.85546875" style="418" customWidth="1"/>
    <col min="14" max="14" width="13.28515625" style="418" bestFit="1" customWidth="1"/>
    <col min="15" max="15" width="12.7109375" style="418" customWidth="1"/>
    <col min="16" max="16384" width="11.42578125" style="418"/>
  </cols>
  <sheetData>
    <row r="1" spans="1:17" ht="7.5" customHeight="1"/>
    <row r="2" spans="1:17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7">
      <c r="B3" s="838" t="s">
        <v>1035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1119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1120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A6" s="419"/>
      <c r="B6" s="622" t="s">
        <v>1093</v>
      </c>
      <c r="C6" s="622"/>
      <c r="D6" s="768"/>
      <c r="E6" s="839" t="s">
        <v>1121</v>
      </c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</row>
    <row r="7" spans="1:17" ht="14.25" customHeight="1">
      <c r="B7" s="624" t="s">
        <v>1116</v>
      </c>
      <c r="C7" s="624"/>
      <c r="D7" s="624"/>
      <c r="E7" s="624"/>
      <c r="F7" s="625"/>
      <c r="G7" s="625"/>
      <c r="H7" s="625"/>
      <c r="I7" s="625"/>
      <c r="J7" s="624"/>
      <c r="K7" s="625"/>
      <c r="L7" s="625"/>
      <c r="M7" s="625"/>
      <c r="N7" s="625"/>
      <c r="O7" s="625"/>
    </row>
    <row r="8" spans="1:17">
      <c r="B8" s="624" t="s">
        <v>5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6"/>
      <c r="O8" s="626"/>
    </row>
    <row r="9" spans="1:17">
      <c r="B9" s="624" t="s">
        <v>6</v>
      </c>
      <c r="C9" s="624" t="s">
        <v>7</v>
      </c>
      <c r="D9" s="624" t="s">
        <v>8</v>
      </c>
      <c r="E9" s="624"/>
      <c r="F9" s="624" t="s">
        <v>10</v>
      </c>
      <c r="G9" s="624" t="s">
        <v>11</v>
      </c>
      <c r="H9" s="627" t="s">
        <v>12</v>
      </c>
      <c r="I9" s="624" t="s">
        <v>13</v>
      </c>
      <c r="J9" s="628" t="s">
        <v>14</v>
      </c>
      <c r="K9" s="628" t="s">
        <v>15</v>
      </c>
      <c r="L9" s="628" t="s">
        <v>16</v>
      </c>
      <c r="M9" s="627" t="s">
        <v>941</v>
      </c>
      <c r="N9" s="629" t="s">
        <v>17</v>
      </c>
      <c r="O9" s="630" t="s">
        <v>18</v>
      </c>
    </row>
    <row r="10" spans="1:17">
      <c r="A10" s="418">
        <v>1</v>
      </c>
      <c r="B10" s="428" t="s">
        <v>19</v>
      </c>
      <c r="C10" s="428" t="s">
        <v>20</v>
      </c>
      <c r="D10" s="429" t="s">
        <v>21</v>
      </c>
      <c r="E10" s="430">
        <v>200011101179105</v>
      </c>
      <c r="F10" s="428" t="s">
        <v>22</v>
      </c>
      <c r="G10" s="431" t="s">
        <v>281</v>
      </c>
      <c r="H10" s="631" t="s">
        <v>23</v>
      </c>
      <c r="I10" s="447">
        <v>5000</v>
      </c>
      <c r="J10" s="632">
        <f>I10*2.87%</f>
        <v>143.5</v>
      </c>
      <c r="K10" s="435">
        <f>I10*3.04%</f>
        <v>152</v>
      </c>
      <c r="L10" s="435"/>
      <c r="M10" s="435"/>
      <c r="N10" s="435">
        <f t="shared" ref="N10:N73" si="0">I10-J10-K10-M10</f>
        <v>4704.5</v>
      </c>
      <c r="O10" s="436">
        <v>39210</v>
      </c>
    </row>
    <row r="11" spans="1:17">
      <c r="A11" s="418">
        <f>A10+1</f>
        <v>2</v>
      </c>
      <c r="B11" s="437" t="s">
        <v>24</v>
      </c>
      <c r="C11" s="437" t="s">
        <v>25</v>
      </c>
      <c r="D11" s="438" t="s">
        <v>26</v>
      </c>
      <c r="E11" s="439">
        <v>200011101178533</v>
      </c>
      <c r="F11" s="437" t="s">
        <v>27</v>
      </c>
      <c r="G11" s="431" t="s">
        <v>281</v>
      </c>
      <c r="H11" s="633" t="s">
        <v>28</v>
      </c>
      <c r="I11" s="447">
        <v>5000</v>
      </c>
      <c r="J11" s="632">
        <v>0</v>
      </c>
      <c r="K11" s="435">
        <v>0</v>
      </c>
      <c r="L11" s="442"/>
      <c r="M11" s="442">
        <v>0</v>
      </c>
      <c r="N11" s="435">
        <f t="shared" si="0"/>
        <v>5000</v>
      </c>
      <c r="O11" s="443">
        <v>39084</v>
      </c>
    </row>
    <row r="12" spans="1:17">
      <c r="A12" s="418">
        <f t="shared" ref="A12:A75" si="1">A11+1</f>
        <v>3</v>
      </c>
      <c r="B12" s="437" t="s">
        <v>29</v>
      </c>
      <c r="C12" s="437" t="s">
        <v>30</v>
      </c>
      <c r="D12" s="438" t="s">
        <v>31</v>
      </c>
      <c r="E12" s="439">
        <v>200011101179118</v>
      </c>
      <c r="F12" s="437" t="s">
        <v>32</v>
      </c>
      <c r="G12" s="431" t="s">
        <v>281</v>
      </c>
      <c r="H12" s="633" t="s">
        <v>33</v>
      </c>
      <c r="I12" s="447">
        <v>18400</v>
      </c>
      <c r="J12" s="447">
        <f>I12*2.87%</f>
        <v>528.08000000000004</v>
      </c>
      <c r="K12" s="444">
        <f>I12*3.04%</f>
        <v>559.36</v>
      </c>
      <c r="L12" s="444"/>
      <c r="M12" s="444">
        <v>0</v>
      </c>
      <c r="N12" s="435">
        <f t="shared" si="0"/>
        <v>17312.559999999998</v>
      </c>
      <c r="O12" s="443">
        <v>39142</v>
      </c>
    </row>
    <row r="13" spans="1:17">
      <c r="A13" s="418">
        <f t="shared" si="1"/>
        <v>4</v>
      </c>
      <c r="B13" s="428" t="s">
        <v>34</v>
      </c>
      <c r="C13" s="428" t="s">
        <v>35</v>
      </c>
      <c r="D13" s="429" t="s">
        <v>36</v>
      </c>
      <c r="E13" s="445">
        <v>200011101179079</v>
      </c>
      <c r="F13" s="428" t="s">
        <v>37</v>
      </c>
      <c r="G13" s="431" t="s">
        <v>281</v>
      </c>
      <c r="H13" s="446" t="s">
        <v>38</v>
      </c>
      <c r="I13" s="447">
        <v>5000</v>
      </c>
      <c r="J13" s="447">
        <v>143.5</v>
      </c>
      <c r="K13" s="447">
        <v>152</v>
      </c>
      <c r="L13" s="447"/>
      <c r="M13" s="447"/>
      <c r="N13" s="435">
        <f t="shared" si="0"/>
        <v>4704.5</v>
      </c>
      <c r="O13" s="448">
        <v>39258</v>
      </c>
    </row>
    <row r="14" spans="1:17">
      <c r="A14" s="418">
        <f t="shared" si="1"/>
        <v>5</v>
      </c>
      <c r="B14" s="428" t="s">
        <v>39</v>
      </c>
      <c r="C14" s="428" t="s">
        <v>40</v>
      </c>
      <c r="D14" s="429" t="s">
        <v>41</v>
      </c>
      <c r="E14" s="445">
        <v>200011101178630</v>
      </c>
      <c r="F14" s="428" t="s">
        <v>27</v>
      </c>
      <c r="G14" s="431" t="s">
        <v>281</v>
      </c>
      <c r="H14" s="446" t="s">
        <v>42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39234</v>
      </c>
    </row>
    <row r="15" spans="1:17">
      <c r="A15" s="418">
        <f t="shared" si="1"/>
        <v>6</v>
      </c>
      <c r="B15" s="437" t="s">
        <v>43</v>
      </c>
      <c r="C15" s="437" t="s">
        <v>44</v>
      </c>
      <c r="D15" s="438" t="s">
        <v>45</v>
      </c>
      <c r="E15" s="449">
        <v>200011101179095</v>
      </c>
      <c r="F15" s="437" t="s">
        <v>27</v>
      </c>
      <c r="G15" s="431" t="s">
        <v>281</v>
      </c>
      <c r="H15" s="450" t="s">
        <v>46</v>
      </c>
      <c r="I15" s="444">
        <v>5000</v>
      </c>
      <c r="J15" s="444">
        <f>I15*2.87%</f>
        <v>143.5</v>
      </c>
      <c r="K15" s="444">
        <f>I15*3.04%</f>
        <v>152</v>
      </c>
      <c r="L15" s="444"/>
      <c r="M15" s="444"/>
      <c r="N15" s="435">
        <f t="shared" si="0"/>
        <v>4704.5</v>
      </c>
      <c r="O15" s="436">
        <v>39265</v>
      </c>
    </row>
    <row r="16" spans="1:17">
      <c r="A16" s="418">
        <f t="shared" si="1"/>
        <v>7</v>
      </c>
      <c r="B16" s="428" t="s">
        <v>47</v>
      </c>
      <c r="C16" s="428" t="s">
        <v>48</v>
      </c>
      <c r="D16" s="429" t="s">
        <v>49</v>
      </c>
      <c r="E16" s="445">
        <v>200011101179134</v>
      </c>
      <c r="F16" s="428" t="s">
        <v>27</v>
      </c>
      <c r="G16" s="431" t="s">
        <v>281</v>
      </c>
      <c r="H16" s="446" t="s">
        <v>50</v>
      </c>
      <c r="I16" s="447">
        <v>5000</v>
      </c>
      <c r="J16" s="447">
        <v>143.5</v>
      </c>
      <c r="K16" s="447">
        <v>152</v>
      </c>
      <c r="L16" s="447"/>
      <c r="M16" s="447"/>
      <c r="N16" s="435">
        <f t="shared" si="0"/>
        <v>4704.5</v>
      </c>
      <c r="O16" s="448">
        <v>39265</v>
      </c>
    </row>
    <row r="17" spans="1:15">
      <c r="A17" s="418">
        <f t="shared" si="1"/>
        <v>8</v>
      </c>
      <c r="B17" s="428" t="s">
        <v>56</v>
      </c>
      <c r="C17" s="428" t="s">
        <v>57</v>
      </c>
      <c r="D17" s="429" t="s">
        <v>58</v>
      </c>
      <c r="E17" s="445">
        <v>200011101179150</v>
      </c>
      <c r="F17" s="428" t="s">
        <v>37</v>
      </c>
      <c r="G17" s="431" t="s">
        <v>281</v>
      </c>
      <c r="H17" s="446" t="s">
        <v>59</v>
      </c>
      <c r="I17" s="447">
        <v>5000</v>
      </c>
      <c r="J17" s="447">
        <v>143.5</v>
      </c>
      <c r="K17" s="447">
        <v>152</v>
      </c>
      <c r="L17" s="447"/>
      <c r="M17" s="447"/>
      <c r="N17" s="435">
        <f>I17-J17-K17-M17</f>
        <v>4704.5</v>
      </c>
      <c r="O17" s="448">
        <v>39265</v>
      </c>
    </row>
    <row r="18" spans="1:15">
      <c r="A18" s="418">
        <f t="shared" si="1"/>
        <v>9</v>
      </c>
      <c r="B18" s="428" t="s">
        <v>60</v>
      </c>
      <c r="C18" s="428" t="s">
        <v>61</v>
      </c>
      <c r="D18" s="429" t="s">
        <v>62</v>
      </c>
      <c r="E18" s="445">
        <v>200011101179053</v>
      </c>
      <c r="F18" s="428" t="s">
        <v>63</v>
      </c>
      <c r="G18" s="431" t="s">
        <v>281</v>
      </c>
      <c r="H18" s="446" t="s">
        <v>64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39281</v>
      </c>
    </row>
    <row r="19" spans="1:15">
      <c r="A19" s="418">
        <f t="shared" si="1"/>
        <v>10</v>
      </c>
      <c r="B19" s="428" t="s">
        <v>65</v>
      </c>
      <c r="C19" s="428" t="s">
        <v>66</v>
      </c>
      <c r="D19" s="429" t="s">
        <v>67</v>
      </c>
      <c r="E19" s="445">
        <v>200011101178591</v>
      </c>
      <c r="F19" s="428" t="s">
        <v>37</v>
      </c>
      <c r="G19" s="431" t="s">
        <v>281</v>
      </c>
      <c r="H19" s="446" t="s">
        <v>68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39286</v>
      </c>
    </row>
    <row r="20" spans="1:15">
      <c r="A20" s="418">
        <f t="shared" si="1"/>
        <v>11</v>
      </c>
      <c r="B20" s="437" t="s">
        <v>69</v>
      </c>
      <c r="C20" s="437" t="s">
        <v>70</v>
      </c>
      <c r="D20" s="438" t="s">
        <v>71</v>
      </c>
      <c r="E20" s="439">
        <v>200011101180686</v>
      </c>
      <c r="F20" s="437" t="s">
        <v>72</v>
      </c>
      <c r="G20" s="431" t="s">
        <v>281</v>
      </c>
      <c r="H20" s="450" t="s">
        <v>73</v>
      </c>
      <c r="I20" s="442">
        <v>7000</v>
      </c>
      <c r="J20" s="442">
        <v>200.9</v>
      </c>
      <c r="K20" s="442">
        <v>212.8</v>
      </c>
      <c r="L20" s="442"/>
      <c r="M20" s="442"/>
      <c r="N20" s="435">
        <f t="shared" si="0"/>
        <v>6586.3</v>
      </c>
      <c r="O20" s="443">
        <v>39295</v>
      </c>
    </row>
    <row r="21" spans="1:15">
      <c r="A21" s="418">
        <f t="shared" si="1"/>
        <v>12</v>
      </c>
      <c r="B21" s="428" t="s">
        <v>74</v>
      </c>
      <c r="C21" s="428" t="s">
        <v>75</v>
      </c>
      <c r="D21" s="429" t="s">
        <v>76</v>
      </c>
      <c r="E21" s="445">
        <v>200011101180709</v>
      </c>
      <c r="F21" s="428" t="s">
        <v>37</v>
      </c>
      <c r="G21" s="431" t="s">
        <v>281</v>
      </c>
      <c r="H21" s="446" t="s">
        <v>77</v>
      </c>
      <c r="I21" s="447">
        <v>8318.0400000000009</v>
      </c>
      <c r="J21" s="447">
        <f>I21*2.87%</f>
        <v>238.72774800000002</v>
      </c>
      <c r="K21" s="447">
        <f>I21*3.04%</f>
        <v>252.86841600000002</v>
      </c>
      <c r="L21" s="447"/>
      <c r="M21" s="447"/>
      <c r="N21" s="435">
        <f t="shared" si="0"/>
        <v>7826.4438360000004</v>
      </c>
      <c r="O21" s="448">
        <v>39338</v>
      </c>
    </row>
    <row r="22" spans="1:15">
      <c r="A22" s="418">
        <f>A21+1</f>
        <v>13</v>
      </c>
      <c r="B22" s="428" t="s">
        <v>78</v>
      </c>
      <c r="C22" s="428" t="s">
        <v>79</v>
      </c>
      <c r="D22" s="429" t="s">
        <v>80</v>
      </c>
      <c r="E22" s="445">
        <v>200011101253636</v>
      </c>
      <c r="F22" s="428" t="s">
        <v>54</v>
      </c>
      <c r="G22" s="431" t="s">
        <v>281</v>
      </c>
      <c r="H22" s="446" t="s">
        <v>81</v>
      </c>
      <c r="I22" s="451">
        <v>18312</v>
      </c>
      <c r="J22" s="435">
        <f>I22*2.87%</f>
        <v>525.55439999999999</v>
      </c>
      <c r="K22" s="435">
        <f>I22*3.04%</f>
        <v>556.6848</v>
      </c>
      <c r="L22" s="435">
        <v>0</v>
      </c>
      <c r="M22" s="435">
        <v>0</v>
      </c>
      <c r="N22" s="435">
        <f t="shared" si="0"/>
        <v>17229.7608</v>
      </c>
      <c r="O22" s="448">
        <v>39702</v>
      </c>
    </row>
    <row r="23" spans="1:15">
      <c r="A23" s="418">
        <f t="shared" si="1"/>
        <v>14</v>
      </c>
      <c r="B23" s="428" t="s">
        <v>82</v>
      </c>
      <c r="C23" s="428" t="s">
        <v>83</v>
      </c>
      <c r="D23" s="429" t="s">
        <v>84</v>
      </c>
      <c r="E23" s="445">
        <v>200012700173856</v>
      </c>
      <c r="F23" s="428" t="s">
        <v>85</v>
      </c>
      <c r="G23" s="431" t="s">
        <v>281</v>
      </c>
      <c r="H23" s="446" t="s">
        <v>86</v>
      </c>
      <c r="I23" s="451">
        <v>28657.01</v>
      </c>
      <c r="J23" s="435">
        <v>822.456187</v>
      </c>
      <c r="K23" s="435">
        <v>871.17310399999997</v>
      </c>
      <c r="L23" s="452"/>
      <c r="M23" s="452">
        <v>0</v>
      </c>
      <c r="N23" s="435">
        <f t="shared" si="0"/>
        <v>26963.380708999997</v>
      </c>
      <c r="O23" s="448">
        <v>39302</v>
      </c>
    </row>
    <row r="24" spans="1:15">
      <c r="A24" s="418">
        <f t="shared" si="1"/>
        <v>15</v>
      </c>
      <c r="B24" s="428" t="s">
        <v>89</v>
      </c>
      <c r="C24" s="428" t="s">
        <v>90</v>
      </c>
      <c r="D24" s="429" t="s">
        <v>91</v>
      </c>
      <c r="E24" s="445">
        <v>200011101209570</v>
      </c>
      <c r="F24" s="428" t="s">
        <v>37</v>
      </c>
      <c r="G24" s="431" t="s">
        <v>281</v>
      </c>
      <c r="H24" s="437" t="s">
        <v>92</v>
      </c>
      <c r="I24" s="447">
        <v>5000</v>
      </c>
      <c r="J24" s="447">
        <v>143.5</v>
      </c>
      <c r="K24" s="447">
        <v>152</v>
      </c>
      <c r="L24" s="447"/>
      <c r="M24" s="447"/>
      <c r="N24" s="435">
        <f t="shared" si="0"/>
        <v>4704.5</v>
      </c>
      <c r="O24" s="448">
        <v>39499</v>
      </c>
    </row>
    <row r="25" spans="1:15">
      <c r="A25" s="418">
        <f t="shared" si="1"/>
        <v>16</v>
      </c>
      <c r="B25" s="766" t="s">
        <v>93</v>
      </c>
      <c r="C25" s="437" t="s">
        <v>94</v>
      </c>
      <c r="D25" s="429" t="s">
        <v>95</v>
      </c>
      <c r="E25" s="445">
        <v>200011101224225</v>
      </c>
      <c r="F25" s="428" t="s">
        <v>87</v>
      </c>
      <c r="G25" s="431" t="s">
        <v>281</v>
      </c>
      <c r="H25" s="450" t="s">
        <v>96</v>
      </c>
      <c r="I25" s="447">
        <v>24000</v>
      </c>
      <c r="J25" s="447">
        <f>I25*2.87%</f>
        <v>688.8</v>
      </c>
      <c r="K25" s="447">
        <f>I25*3.04%</f>
        <v>729.6</v>
      </c>
      <c r="L25" s="447"/>
      <c r="M25" s="447">
        <v>0</v>
      </c>
      <c r="N25" s="435">
        <f t="shared" si="0"/>
        <v>22581.600000000002</v>
      </c>
      <c r="O25" s="448">
        <v>39524</v>
      </c>
    </row>
    <row r="26" spans="1:15">
      <c r="A26" s="418">
        <f t="shared" si="1"/>
        <v>17</v>
      </c>
      <c r="B26" s="437" t="s">
        <v>97</v>
      </c>
      <c r="C26" s="437" t="s">
        <v>98</v>
      </c>
      <c r="D26" s="429" t="s">
        <v>99</v>
      </c>
      <c r="E26" s="430">
        <v>200011101224209</v>
      </c>
      <c r="F26" s="446" t="s">
        <v>100</v>
      </c>
      <c r="G26" s="431" t="s">
        <v>281</v>
      </c>
      <c r="H26" s="450" t="s">
        <v>101</v>
      </c>
      <c r="I26" s="435">
        <v>11596.6</v>
      </c>
      <c r="J26" s="435">
        <f>I26*2.87%</f>
        <v>332.82242000000002</v>
      </c>
      <c r="K26" s="435">
        <f>I26*3.04%</f>
        <v>352.53664000000003</v>
      </c>
      <c r="L26" s="435"/>
      <c r="M26" s="435">
        <v>0</v>
      </c>
      <c r="N26" s="435">
        <f t="shared" si="0"/>
        <v>10911.24094</v>
      </c>
      <c r="O26" s="436">
        <v>39539</v>
      </c>
    </row>
    <row r="27" spans="1:15">
      <c r="A27" s="418">
        <f t="shared" si="1"/>
        <v>18</v>
      </c>
      <c r="B27" s="437" t="s">
        <v>102</v>
      </c>
      <c r="C27" s="437" t="s">
        <v>103</v>
      </c>
      <c r="D27" s="429" t="s">
        <v>104</v>
      </c>
      <c r="E27" s="430">
        <v>200011101231865</v>
      </c>
      <c r="F27" s="446" t="s">
        <v>105</v>
      </c>
      <c r="G27" s="431" t="s">
        <v>281</v>
      </c>
      <c r="H27" s="437" t="s">
        <v>96</v>
      </c>
      <c r="I27" s="435">
        <v>5000</v>
      </c>
      <c r="J27" s="435">
        <f>I27*2.87%</f>
        <v>143.5</v>
      </c>
      <c r="K27" s="435">
        <f>I27*3.04%</f>
        <v>152</v>
      </c>
      <c r="L27" s="435"/>
      <c r="M27" s="435"/>
      <c r="N27" s="435">
        <f t="shared" si="0"/>
        <v>4704.5</v>
      </c>
      <c r="O27" s="436">
        <v>39568</v>
      </c>
    </row>
    <row r="28" spans="1:15">
      <c r="A28" s="418">
        <f t="shared" si="1"/>
        <v>19</v>
      </c>
      <c r="B28" s="437" t="s">
        <v>106</v>
      </c>
      <c r="C28" s="437" t="s">
        <v>107</v>
      </c>
      <c r="D28" s="429" t="s">
        <v>108</v>
      </c>
      <c r="E28" s="430">
        <v>200011101245945</v>
      </c>
      <c r="F28" s="446" t="s">
        <v>109</v>
      </c>
      <c r="G28" s="431" t="s">
        <v>281</v>
      </c>
      <c r="H28" s="450" t="s">
        <v>110</v>
      </c>
      <c r="I28" s="435">
        <v>9600</v>
      </c>
      <c r="J28" s="435">
        <f>I28*2.87%</f>
        <v>275.52</v>
      </c>
      <c r="K28" s="435">
        <f>I28*3.04%</f>
        <v>291.83999999999997</v>
      </c>
      <c r="L28" s="435"/>
      <c r="M28" s="435"/>
      <c r="N28" s="435">
        <f t="shared" si="0"/>
        <v>9032.64</v>
      </c>
      <c r="O28" s="436">
        <v>39661</v>
      </c>
    </row>
    <row r="29" spans="1:15">
      <c r="A29" s="418">
        <f t="shared" si="1"/>
        <v>20</v>
      </c>
      <c r="B29" s="453" t="s">
        <v>111</v>
      </c>
      <c r="C29" s="453" t="s">
        <v>112</v>
      </c>
      <c r="D29" s="454" t="s">
        <v>113</v>
      </c>
      <c r="E29" s="455">
        <v>200011101253597</v>
      </c>
      <c r="F29" s="431" t="s">
        <v>114</v>
      </c>
      <c r="G29" s="431" t="s">
        <v>281</v>
      </c>
      <c r="H29" s="453" t="s">
        <v>115</v>
      </c>
      <c r="I29" s="456">
        <v>22000</v>
      </c>
      <c r="J29" s="457">
        <f>I29*2.87%</f>
        <v>631.4</v>
      </c>
      <c r="K29" s="457">
        <f>I29*3.04%</f>
        <v>668.8</v>
      </c>
      <c r="L29" s="457"/>
      <c r="M29" s="452">
        <v>1512.45</v>
      </c>
      <c r="N29" s="435">
        <f t="shared" si="0"/>
        <v>19187.349999999999</v>
      </c>
      <c r="O29" s="458">
        <v>39692</v>
      </c>
    </row>
    <row r="30" spans="1:15">
      <c r="A30" s="418">
        <f t="shared" si="1"/>
        <v>21</v>
      </c>
      <c r="B30" s="453" t="s">
        <v>116</v>
      </c>
      <c r="C30" s="453" t="s">
        <v>117</v>
      </c>
      <c r="D30" s="454" t="s">
        <v>118</v>
      </c>
      <c r="E30" s="455">
        <v>200011101253733</v>
      </c>
      <c r="F30" s="431" t="s">
        <v>119</v>
      </c>
      <c r="G30" s="431" t="s">
        <v>281</v>
      </c>
      <c r="H30" s="453" t="s">
        <v>120</v>
      </c>
      <c r="I30" s="456">
        <v>5000</v>
      </c>
      <c r="J30" s="457">
        <v>143.5</v>
      </c>
      <c r="K30" s="457">
        <v>152</v>
      </c>
      <c r="L30" s="457"/>
      <c r="M30" s="457"/>
      <c r="N30" s="435">
        <f t="shared" si="0"/>
        <v>4704.5</v>
      </c>
      <c r="O30" s="458">
        <v>39692</v>
      </c>
    </row>
    <row r="31" spans="1:15">
      <c r="A31" s="418">
        <f t="shared" si="1"/>
        <v>22</v>
      </c>
      <c r="B31" s="453" t="s">
        <v>121</v>
      </c>
      <c r="C31" s="453" t="s">
        <v>122</v>
      </c>
      <c r="D31" s="454" t="s">
        <v>123</v>
      </c>
      <c r="E31" s="455">
        <v>200011101253568</v>
      </c>
      <c r="F31" s="431" t="s">
        <v>124</v>
      </c>
      <c r="G31" s="431" t="s">
        <v>281</v>
      </c>
      <c r="H31" s="453" t="s">
        <v>125</v>
      </c>
      <c r="I31" s="459">
        <v>13000</v>
      </c>
      <c r="J31" s="459">
        <f>I31*2.87%</f>
        <v>373.1</v>
      </c>
      <c r="K31" s="459">
        <f>I31*3.04%</f>
        <v>395.2</v>
      </c>
      <c r="L31" s="459">
        <v>0</v>
      </c>
      <c r="M31" s="459">
        <v>0</v>
      </c>
      <c r="N31" s="435">
        <f t="shared" si="0"/>
        <v>12231.699999999999</v>
      </c>
      <c r="O31" s="458">
        <v>39729</v>
      </c>
    </row>
    <row r="32" spans="1:15">
      <c r="A32" s="418">
        <f t="shared" si="1"/>
        <v>23</v>
      </c>
      <c r="B32" s="453" t="s">
        <v>126</v>
      </c>
      <c r="C32" s="453" t="s">
        <v>127</v>
      </c>
      <c r="D32" s="454" t="s">
        <v>128</v>
      </c>
      <c r="E32" s="455">
        <v>200011101278064</v>
      </c>
      <c r="F32" s="431" t="s">
        <v>27</v>
      </c>
      <c r="G32" s="431" t="s">
        <v>129</v>
      </c>
      <c r="H32" s="450" t="s">
        <v>130</v>
      </c>
      <c r="I32" s="451">
        <v>8050</v>
      </c>
      <c r="J32" s="435">
        <f>I32*2.87%</f>
        <v>231.035</v>
      </c>
      <c r="K32" s="435">
        <f>I32*3.04%</f>
        <v>244.72</v>
      </c>
      <c r="L32" s="452">
        <v>0</v>
      </c>
      <c r="M32" s="452">
        <v>1512.45</v>
      </c>
      <c r="N32" s="435">
        <f t="shared" si="0"/>
        <v>6061.7950000000001</v>
      </c>
      <c r="O32" s="458">
        <v>39832</v>
      </c>
    </row>
    <row r="33" spans="1:15">
      <c r="A33" s="418">
        <f t="shared" si="1"/>
        <v>24</v>
      </c>
      <c r="B33" s="453" t="s">
        <v>132</v>
      </c>
      <c r="C33" s="453" t="s">
        <v>133</v>
      </c>
      <c r="D33" s="460" t="s">
        <v>134</v>
      </c>
      <c r="E33" s="461">
        <v>200011101272633</v>
      </c>
      <c r="F33" s="431" t="s">
        <v>37</v>
      </c>
      <c r="G33" s="431" t="s">
        <v>281</v>
      </c>
      <c r="H33" s="431" t="s">
        <v>131</v>
      </c>
      <c r="I33" s="451">
        <v>5000</v>
      </c>
      <c r="J33" s="435">
        <v>143.5</v>
      </c>
      <c r="K33" s="435">
        <v>152</v>
      </c>
      <c r="L33" s="452"/>
      <c r="M33" s="447"/>
      <c r="N33" s="435">
        <f t="shared" si="0"/>
        <v>4704.5</v>
      </c>
      <c r="O33" s="458">
        <v>39845</v>
      </c>
    </row>
    <row r="34" spans="1:15">
      <c r="A34" s="418">
        <f t="shared" si="1"/>
        <v>25</v>
      </c>
      <c r="B34" s="428" t="s">
        <v>135</v>
      </c>
      <c r="C34" s="428" t="s">
        <v>136</v>
      </c>
      <c r="D34" s="429" t="s">
        <v>137</v>
      </c>
      <c r="E34" s="445">
        <v>200011101272688</v>
      </c>
      <c r="F34" s="428" t="s">
        <v>109</v>
      </c>
      <c r="G34" s="431" t="s">
        <v>129</v>
      </c>
      <c r="H34" s="428" t="s">
        <v>110</v>
      </c>
      <c r="I34" s="447">
        <v>9600</v>
      </c>
      <c r="J34" s="447">
        <f>I34*2.87%</f>
        <v>275.52</v>
      </c>
      <c r="K34" s="447">
        <f>I34*3.04%</f>
        <v>291.83999999999997</v>
      </c>
      <c r="L34" s="447"/>
      <c r="M34" s="447"/>
      <c r="N34" s="435">
        <f t="shared" si="0"/>
        <v>9032.64</v>
      </c>
      <c r="O34" s="448">
        <v>39845</v>
      </c>
    </row>
    <row r="35" spans="1:15">
      <c r="A35" s="418">
        <f t="shared" si="1"/>
        <v>26</v>
      </c>
      <c r="B35" s="428" t="s">
        <v>138</v>
      </c>
      <c r="C35" s="428" t="s">
        <v>139</v>
      </c>
      <c r="D35" s="429" t="s">
        <v>140</v>
      </c>
      <c r="E35" s="445">
        <v>200011101294556</v>
      </c>
      <c r="F35" s="428" t="s">
        <v>141</v>
      </c>
      <c r="G35" s="431" t="s">
        <v>281</v>
      </c>
      <c r="H35" s="428" t="s">
        <v>142</v>
      </c>
      <c r="I35" s="451">
        <v>8000</v>
      </c>
      <c r="J35" s="435">
        <v>229.6</v>
      </c>
      <c r="K35" s="435">
        <v>243.2</v>
      </c>
      <c r="L35" s="435"/>
      <c r="M35" s="435"/>
      <c r="N35" s="435">
        <f t="shared" si="0"/>
        <v>7527.2</v>
      </c>
      <c r="O35" s="448">
        <v>40028</v>
      </c>
    </row>
    <row r="36" spans="1:15">
      <c r="A36" s="418">
        <f t="shared" si="1"/>
        <v>27</v>
      </c>
      <c r="B36" s="462" t="s">
        <v>143</v>
      </c>
      <c r="C36" s="428" t="s">
        <v>144</v>
      </c>
      <c r="D36" s="429" t="s">
        <v>145</v>
      </c>
      <c r="E36" s="445">
        <v>200011101310155</v>
      </c>
      <c r="F36" s="428" t="s">
        <v>63</v>
      </c>
      <c r="G36" s="431" t="s">
        <v>281</v>
      </c>
      <c r="H36" s="428" t="s">
        <v>146</v>
      </c>
      <c r="I36" s="447">
        <v>5000</v>
      </c>
      <c r="J36" s="447">
        <v>143.5</v>
      </c>
      <c r="K36" s="447">
        <v>152</v>
      </c>
      <c r="L36" s="447"/>
      <c r="M36" s="447"/>
      <c r="N36" s="435">
        <f t="shared" si="0"/>
        <v>4704.5</v>
      </c>
      <c r="O36" s="448">
        <v>40148</v>
      </c>
    </row>
    <row r="37" spans="1:15">
      <c r="A37" s="418">
        <f t="shared" si="1"/>
        <v>28</v>
      </c>
      <c r="B37" s="428" t="s">
        <v>147</v>
      </c>
      <c r="C37" s="428" t="s">
        <v>148</v>
      </c>
      <c r="D37" s="429" t="s">
        <v>149</v>
      </c>
      <c r="E37" s="445">
        <v>200011101318759</v>
      </c>
      <c r="F37" s="428" t="s">
        <v>150</v>
      </c>
      <c r="G37" s="431" t="s">
        <v>281</v>
      </c>
      <c r="H37" s="446" t="s">
        <v>73</v>
      </c>
      <c r="I37" s="447">
        <v>8000</v>
      </c>
      <c r="J37" s="447">
        <v>229.6</v>
      </c>
      <c r="K37" s="447">
        <v>243.2</v>
      </c>
      <c r="L37" s="447"/>
      <c r="M37" s="447"/>
      <c r="N37" s="435">
        <f t="shared" si="0"/>
        <v>7527.2</v>
      </c>
      <c r="O37" s="448">
        <v>40210</v>
      </c>
    </row>
    <row r="38" spans="1:15">
      <c r="A38" s="418">
        <f t="shared" si="1"/>
        <v>29</v>
      </c>
      <c r="B38" s="437" t="s">
        <v>156</v>
      </c>
      <c r="C38" s="437" t="s">
        <v>157</v>
      </c>
      <c r="D38" s="429" t="s">
        <v>158</v>
      </c>
      <c r="E38" s="445">
        <v>200011101358201</v>
      </c>
      <c r="F38" s="428" t="s">
        <v>159</v>
      </c>
      <c r="G38" s="431" t="s">
        <v>129</v>
      </c>
      <c r="H38" s="437" t="s">
        <v>160</v>
      </c>
      <c r="I38" s="447">
        <v>6000</v>
      </c>
      <c r="J38" s="447">
        <v>172.2</v>
      </c>
      <c r="K38" s="447">
        <v>182.4</v>
      </c>
      <c r="L38" s="447"/>
      <c r="M38" s="447">
        <v>0</v>
      </c>
      <c r="N38" s="435">
        <f t="shared" si="0"/>
        <v>5645.4000000000005</v>
      </c>
      <c r="O38" s="448">
        <v>40422</v>
      </c>
    </row>
    <row r="39" spans="1:15">
      <c r="A39" s="418">
        <f t="shared" si="1"/>
        <v>30</v>
      </c>
      <c r="B39" s="428" t="s">
        <v>161</v>
      </c>
      <c r="C39" s="428" t="s">
        <v>162</v>
      </c>
      <c r="D39" s="429" t="s">
        <v>163</v>
      </c>
      <c r="E39" s="445">
        <v>200011101393460</v>
      </c>
      <c r="F39" s="428" t="s">
        <v>63</v>
      </c>
      <c r="G39" s="431" t="s">
        <v>281</v>
      </c>
      <c r="H39" s="428" t="s">
        <v>164</v>
      </c>
      <c r="I39" s="447">
        <v>5000</v>
      </c>
      <c r="J39" s="447">
        <v>143.5</v>
      </c>
      <c r="K39" s="447">
        <v>152</v>
      </c>
      <c r="L39" s="447"/>
      <c r="M39" s="447"/>
      <c r="N39" s="435">
        <f t="shared" si="0"/>
        <v>4704.5</v>
      </c>
      <c r="O39" s="448">
        <v>40603</v>
      </c>
    </row>
    <row r="40" spans="1:15">
      <c r="A40" s="418">
        <f t="shared" si="1"/>
        <v>31</v>
      </c>
      <c r="B40" s="428" t="s">
        <v>170</v>
      </c>
      <c r="C40" s="428" t="s">
        <v>171</v>
      </c>
      <c r="D40" s="429" t="s">
        <v>172</v>
      </c>
      <c r="E40" s="445">
        <v>200011101419959</v>
      </c>
      <c r="F40" s="428" t="s">
        <v>173</v>
      </c>
      <c r="G40" s="431" t="s">
        <v>281</v>
      </c>
      <c r="H40" s="428" t="s">
        <v>174</v>
      </c>
      <c r="I40" s="447">
        <v>13312</v>
      </c>
      <c r="J40" s="447">
        <v>382.05439999999999</v>
      </c>
      <c r="K40" s="447">
        <v>404.6848</v>
      </c>
      <c r="L40" s="447"/>
      <c r="M40" s="447"/>
      <c r="N40" s="435">
        <f t="shared" si="0"/>
        <v>12525.2608</v>
      </c>
      <c r="O40" s="448">
        <v>41187</v>
      </c>
    </row>
    <row r="41" spans="1:15">
      <c r="A41" s="418">
        <f t="shared" si="1"/>
        <v>32</v>
      </c>
      <c r="B41" s="437" t="s">
        <v>175</v>
      </c>
      <c r="C41" s="437" t="s">
        <v>176</v>
      </c>
      <c r="D41" s="429" t="s">
        <v>177</v>
      </c>
      <c r="E41" s="445">
        <v>200011101479562</v>
      </c>
      <c r="F41" s="428" t="s">
        <v>27</v>
      </c>
      <c r="G41" s="431" t="s">
        <v>281</v>
      </c>
      <c r="H41" s="428" t="s">
        <v>101</v>
      </c>
      <c r="I41" s="447">
        <v>5000</v>
      </c>
      <c r="J41" s="447">
        <v>143.5</v>
      </c>
      <c r="K41" s="447">
        <v>152</v>
      </c>
      <c r="L41" s="447"/>
      <c r="M41" s="447"/>
      <c r="N41" s="435">
        <f t="shared" si="0"/>
        <v>4704.5</v>
      </c>
      <c r="O41" s="448">
        <v>41000</v>
      </c>
    </row>
    <row r="42" spans="1:15">
      <c r="A42" s="418">
        <f t="shared" si="1"/>
        <v>33</v>
      </c>
      <c r="B42" s="428" t="s">
        <v>178</v>
      </c>
      <c r="C42" s="428" t="s">
        <v>179</v>
      </c>
      <c r="D42" s="429" t="s">
        <v>180</v>
      </c>
      <c r="E42" s="445">
        <v>200011101571020</v>
      </c>
      <c r="F42" s="428" t="s">
        <v>181</v>
      </c>
      <c r="G42" s="431" t="s">
        <v>281</v>
      </c>
      <c r="H42" s="428" t="s">
        <v>151</v>
      </c>
      <c r="I42" s="447">
        <v>30000</v>
      </c>
      <c r="J42" s="447">
        <v>861</v>
      </c>
      <c r="K42" s="447">
        <v>912</v>
      </c>
      <c r="L42" s="447"/>
      <c r="M42" s="447"/>
      <c r="N42" s="435">
        <f t="shared" si="0"/>
        <v>28227</v>
      </c>
      <c r="O42" s="448">
        <v>41276</v>
      </c>
    </row>
    <row r="43" spans="1:15">
      <c r="A43" s="418">
        <f t="shared" si="1"/>
        <v>34</v>
      </c>
      <c r="B43" s="428" t="s">
        <v>185</v>
      </c>
      <c r="C43" s="428" t="s">
        <v>186</v>
      </c>
      <c r="D43" s="429" t="s">
        <v>187</v>
      </c>
      <c r="E43" s="445">
        <v>200011101632914</v>
      </c>
      <c r="F43" s="428" t="s">
        <v>188</v>
      </c>
      <c r="G43" s="431" t="s">
        <v>281</v>
      </c>
      <c r="H43" s="428" t="s">
        <v>189</v>
      </c>
      <c r="I43" s="447">
        <v>8000</v>
      </c>
      <c r="J43" s="447">
        <v>229.6</v>
      </c>
      <c r="K43" s="447">
        <v>243.2</v>
      </c>
      <c r="L43" s="447"/>
      <c r="M43" s="447"/>
      <c r="N43" s="435">
        <f t="shared" si="0"/>
        <v>7527.2</v>
      </c>
      <c r="O43" s="448">
        <v>42095</v>
      </c>
    </row>
    <row r="44" spans="1:15">
      <c r="A44" s="418">
        <f t="shared" si="1"/>
        <v>35</v>
      </c>
      <c r="B44" s="428" t="s">
        <v>190</v>
      </c>
      <c r="C44" s="428" t="s">
        <v>191</v>
      </c>
      <c r="D44" s="429" t="s">
        <v>192</v>
      </c>
      <c r="E44" s="445">
        <v>200011101711644</v>
      </c>
      <c r="F44" s="428" t="s">
        <v>37</v>
      </c>
      <c r="G44" s="431" t="s">
        <v>281</v>
      </c>
      <c r="H44" s="428" t="s">
        <v>193</v>
      </c>
      <c r="I44" s="447">
        <v>6000</v>
      </c>
      <c r="J44" s="447">
        <v>172.2</v>
      </c>
      <c r="K44" s="447">
        <v>182.4</v>
      </c>
      <c r="L44" s="447"/>
      <c r="M44" s="447"/>
      <c r="N44" s="435">
        <f t="shared" si="0"/>
        <v>5645.4000000000005</v>
      </c>
      <c r="O44" s="448">
        <v>41640</v>
      </c>
    </row>
    <row r="45" spans="1:15">
      <c r="A45" s="418">
        <f t="shared" si="1"/>
        <v>36</v>
      </c>
      <c r="B45" s="428" t="s">
        <v>194</v>
      </c>
      <c r="C45" s="428" t="s">
        <v>195</v>
      </c>
      <c r="D45" s="429" t="s">
        <v>196</v>
      </c>
      <c r="E45" s="445">
        <v>200011101711592</v>
      </c>
      <c r="F45" s="428" t="s">
        <v>27</v>
      </c>
      <c r="G45" s="431" t="s">
        <v>281</v>
      </c>
      <c r="H45" s="428" t="s">
        <v>197</v>
      </c>
      <c r="I45" s="447">
        <v>5000</v>
      </c>
      <c r="J45" s="447">
        <v>143.5</v>
      </c>
      <c r="K45" s="447">
        <v>152</v>
      </c>
      <c r="L45" s="447"/>
      <c r="M45" s="447"/>
      <c r="N45" s="435">
        <f t="shared" si="0"/>
        <v>4704.5</v>
      </c>
      <c r="O45" s="448">
        <v>41883</v>
      </c>
    </row>
    <row r="46" spans="1:15">
      <c r="A46" s="418">
        <f t="shared" si="1"/>
        <v>37</v>
      </c>
      <c r="B46" s="428" t="s">
        <v>198</v>
      </c>
      <c r="C46" s="428" t="s">
        <v>199</v>
      </c>
      <c r="D46" s="429" t="s">
        <v>200</v>
      </c>
      <c r="E46" s="445">
        <v>200011101711903</v>
      </c>
      <c r="F46" s="428" t="s">
        <v>27</v>
      </c>
      <c r="G46" s="431" t="s">
        <v>281</v>
      </c>
      <c r="H46" s="428" t="s">
        <v>201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41944</v>
      </c>
    </row>
    <row r="47" spans="1:15">
      <c r="A47" s="418">
        <f t="shared" si="1"/>
        <v>38</v>
      </c>
      <c r="B47" s="437" t="s">
        <v>202</v>
      </c>
      <c r="C47" s="437" t="s">
        <v>203</v>
      </c>
      <c r="D47" s="429" t="s">
        <v>204</v>
      </c>
      <c r="E47" s="445">
        <v>200011101711628</v>
      </c>
      <c r="F47" s="428" t="s">
        <v>27</v>
      </c>
      <c r="G47" s="431" t="s">
        <v>281</v>
      </c>
      <c r="H47" s="428" t="s">
        <v>205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42125</v>
      </c>
    </row>
    <row r="48" spans="1:15">
      <c r="A48" s="418">
        <f t="shared" si="1"/>
        <v>39</v>
      </c>
      <c r="B48" s="428" t="s">
        <v>206</v>
      </c>
      <c r="C48" s="428" t="s">
        <v>207</v>
      </c>
      <c r="D48" s="429" t="s">
        <v>208</v>
      </c>
      <c r="E48" s="445">
        <v>200011101711796</v>
      </c>
      <c r="F48" s="428" t="s">
        <v>27</v>
      </c>
      <c r="G48" s="431" t="s">
        <v>281</v>
      </c>
      <c r="H48" s="428" t="s">
        <v>209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42156</v>
      </c>
    </row>
    <row r="49" spans="1:15">
      <c r="A49" s="418">
        <f t="shared" si="1"/>
        <v>40</v>
      </c>
      <c r="B49" s="428" t="s">
        <v>212</v>
      </c>
      <c r="C49" s="428" t="s">
        <v>213</v>
      </c>
      <c r="D49" s="429" t="s">
        <v>214</v>
      </c>
      <c r="E49" s="445">
        <v>200011101711631</v>
      </c>
      <c r="F49" s="428" t="s">
        <v>37</v>
      </c>
      <c r="G49" s="431" t="s">
        <v>281</v>
      </c>
      <c r="H49" s="428" t="s">
        <v>88</v>
      </c>
      <c r="I49" s="447">
        <v>5000</v>
      </c>
      <c r="J49" s="447" t="s">
        <v>1130</v>
      </c>
      <c r="K49" s="447">
        <v>152</v>
      </c>
      <c r="L49" s="447"/>
      <c r="M49" s="447"/>
      <c r="N49" s="435" t="e">
        <f t="shared" si="0"/>
        <v>#VALUE!</v>
      </c>
      <c r="O49" s="448">
        <v>42402</v>
      </c>
    </row>
    <row r="50" spans="1:15">
      <c r="A50" s="418">
        <f t="shared" si="1"/>
        <v>41</v>
      </c>
      <c r="B50" s="428" t="s">
        <v>216</v>
      </c>
      <c r="C50" s="428" t="s">
        <v>217</v>
      </c>
      <c r="D50" s="429" t="s">
        <v>218</v>
      </c>
      <c r="E50" s="445">
        <v>200011101711851</v>
      </c>
      <c r="F50" s="428" t="s">
        <v>219</v>
      </c>
      <c r="G50" s="431" t="s">
        <v>281</v>
      </c>
      <c r="H50" s="428" t="s">
        <v>220</v>
      </c>
      <c r="I50" s="447">
        <v>8000</v>
      </c>
      <c r="J50" s="447">
        <v>229.6</v>
      </c>
      <c r="K50" s="447">
        <v>243.2</v>
      </c>
      <c r="L50" s="447"/>
      <c r="M50" s="447"/>
      <c r="N50" s="435">
        <f t="shared" si="0"/>
        <v>7527.2</v>
      </c>
      <c r="O50" s="448">
        <v>42370</v>
      </c>
    </row>
    <row r="51" spans="1:15">
      <c r="A51" s="418">
        <f t="shared" si="1"/>
        <v>42</v>
      </c>
      <c r="B51" s="428" t="s">
        <v>221</v>
      </c>
      <c r="C51" s="428" t="s">
        <v>222</v>
      </c>
      <c r="D51" s="429" t="s">
        <v>938</v>
      </c>
      <c r="E51" s="445">
        <v>200011101711848</v>
      </c>
      <c r="F51" s="428" t="s">
        <v>27</v>
      </c>
      <c r="G51" s="431" t="s">
        <v>281</v>
      </c>
      <c r="H51" s="428" t="s">
        <v>223</v>
      </c>
      <c r="I51" s="447">
        <v>5000</v>
      </c>
      <c r="J51" s="447">
        <v>143.5</v>
      </c>
      <c r="K51" s="447">
        <v>152</v>
      </c>
      <c r="L51" s="447"/>
      <c r="M51" s="447"/>
      <c r="N51" s="435">
        <f t="shared" si="0"/>
        <v>4704.5</v>
      </c>
      <c r="O51" s="448">
        <v>41730</v>
      </c>
    </row>
    <row r="52" spans="1:15">
      <c r="A52" s="418">
        <f t="shared" si="1"/>
        <v>43</v>
      </c>
      <c r="B52" s="428" t="s">
        <v>224</v>
      </c>
      <c r="C52" s="428" t="s">
        <v>225</v>
      </c>
      <c r="D52" s="429" t="s">
        <v>226</v>
      </c>
      <c r="E52" s="445" t="s">
        <v>227</v>
      </c>
      <c r="F52" s="428" t="s">
        <v>27</v>
      </c>
      <c r="G52" s="431" t="s">
        <v>281</v>
      </c>
      <c r="H52" s="428" t="s">
        <v>228</v>
      </c>
      <c r="I52" s="447">
        <v>5000</v>
      </c>
      <c r="J52" s="447">
        <f t="shared" ref="J52:J58" si="2">I52*2.87%</f>
        <v>143.5</v>
      </c>
      <c r="K52" s="447">
        <f t="shared" ref="K52:K58" si="3">I52*3.04%</f>
        <v>152</v>
      </c>
      <c r="L52" s="447"/>
      <c r="M52" s="447">
        <v>0</v>
      </c>
      <c r="N52" s="435">
        <f t="shared" si="0"/>
        <v>4704.5</v>
      </c>
      <c r="O52" s="448">
        <v>41791</v>
      </c>
    </row>
    <row r="53" spans="1:15">
      <c r="A53" s="418">
        <f t="shared" si="1"/>
        <v>44</v>
      </c>
      <c r="B53" s="428" t="s">
        <v>229</v>
      </c>
      <c r="C53" s="428" t="s">
        <v>230</v>
      </c>
      <c r="D53" s="429" t="s">
        <v>231</v>
      </c>
      <c r="E53" s="445" t="s">
        <v>232</v>
      </c>
      <c r="F53" s="428" t="s">
        <v>37</v>
      </c>
      <c r="G53" s="431" t="s">
        <v>281</v>
      </c>
      <c r="H53" s="428" t="s">
        <v>233</v>
      </c>
      <c r="I53" s="447">
        <v>5000</v>
      </c>
      <c r="J53" s="447">
        <f t="shared" si="2"/>
        <v>143.5</v>
      </c>
      <c r="K53" s="447">
        <f t="shared" si="3"/>
        <v>152</v>
      </c>
      <c r="L53" s="447"/>
      <c r="M53" s="447"/>
      <c r="N53" s="435">
        <f t="shared" si="0"/>
        <v>4704.5</v>
      </c>
      <c r="O53" s="448">
        <v>42552</v>
      </c>
    </row>
    <row r="54" spans="1:15">
      <c r="A54" s="418">
        <f t="shared" si="1"/>
        <v>45</v>
      </c>
      <c r="B54" s="428" t="s">
        <v>234</v>
      </c>
      <c r="C54" s="428" t="s">
        <v>235</v>
      </c>
      <c r="D54" s="429" t="s">
        <v>236</v>
      </c>
      <c r="E54" s="445" t="s">
        <v>237</v>
      </c>
      <c r="F54" s="428" t="s">
        <v>27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46</v>
      </c>
      <c r="B55" s="428" t="s">
        <v>238</v>
      </c>
      <c r="C55" s="428" t="s">
        <v>239</v>
      </c>
      <c r="D55" s="429" t="s">
        <v>240</v>
      </c>
      <c r="E55" s="445" t="s">
        <v>241</v>
      </c>
      <c r="F55" s="428" t="s">
        <v>27</v>
      </c>
      <c r="G55" s="431" t="s">
        <v>281</v>
      </c>
      <c r="H55" s="428" t="s">
        <v>242</v>
      </c>
      <c r="I55" s="451">
        <v>5000</v>
      </c>
      <c r="J55" s="435">
        <f t="shared" si="2"/>
        <v>143.5</v>
      </c>
      <c r="K55" s="435">
        <f t="shared" si="3"/>
        <v>152</v>
      </c>
      <c r="L55" s="435"/>
      <c r="M55" s="435"/>
      <c r="N55" s="435">
        <f t="shared" si="0"/>
        <v>4704.5</v>
      </c>
      <c r="O55" s="448">
        <v>42736</v>
      </c>
    </row>
    <row r="56" spans="1:15">
      <c r="A56" s="418">
        <f t="shared" si="1"/>
        <v>47</v>
      </c>
      <c r="B56" s="428" t="s">
        <v>243</v>
      </c>
      <c r="C56" s="428" t="s">
        <v>244</v>
      </c>
      <c r="D56" s="429" t="s">
        <v>245</v>
      </c>
      <c r="E56" s="430" t="s">
        <v>246</v>
      </c>
      <c r="F56" s="428" t="s">
        <v>37</v>
      </c>
      <c r="G56" s="431" t="s">
        <v>281</v>
      </c>
      <c r="H56" s="428" t="s">
        <v>247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42917</v>
      </c>
    </row>
    <row r="57" spans="1:15">
      <c r="A57" s="418">
        <f t="shared" si="1"/>
        <v>48</v>
      </c>
      <c r="B57" s="428" t="s">
        <v>248</v>
      </c>
      <c r="C57" s="428" t="s">
        <v>249</v>
      </c>
      <c r="D57" s="429" t="s">
        <v>250</v>
      </c>
      <c r="E57" s="430" t="s">
        <v>251</v>
      </c>
      <c r="F57" s="428" t="s">
        <v>252</v>
      </c>
      <c r="G57" s="431" t="s">
        <v>281</v>
      </c>
      <c r="H57" s="428" t="s">
        <v>253</v>
      </c>
      <c r="I57" s="451">
        <v>6000</v>
      </c>
      <c r="J57" s="435">
        <f t="shared" si="2"/>
        <v>172.2</v>
      </c>
      <c r="K57" s="435">
        <f t="shared" si="3"/>
        <v>182.4</v>
      </c>
      <c r="L57" s="435"/>
      <c r="M57" s="435"/>
      <c r="N57" s="435">
        <f t="shared" si="0"/>
        <v>5645.4000000000005</v>
      </c>
      <c r="O57" s="448">
        <v>43191</v>
      </c>
    </row>
    <row r="58" spans="1:15">
      <c r="A58" s="418">
        <f t="shared" si="1"/>
        <v>49</v>
      </c>
      <c r="B58" s="428" t="s">
        <v>254</v>
      </c>
      <c r="C58" s="428" t="s">
        <v>255</v>
      </c>
      <c r="D58" s="429" t="s">
        <v>256</v>
      </c>
      <c r="E58" s="430" t="s">
        <v>257</v>
      </c>
      <c r="F58" s="428" t="s">
        <v>258</v>
      </c>
      <c r="G58" s="431" t="s">
        <v>281</v>
      </c>
      <c r="H58" s="428" t="s">
        <v>259</v>
      </c>
      <c r="I58" s="451">
        <v>5000</v>
      </c>
      <c r="J58" s="435">
        <f t="shared" si="2"/>
        <v>143.5</v>
      </c>
      <c r="K58" s="435">
        <f t="shared" si="3"/>
        <v>152</v>
      </c>
      <c r="L58" s="435"/>
      <c r="M58" s="435"/>
      <c r="N58" s="435">
        <f t="shared" si="0"/>
        <v>4704.5</v>
      </c>
      <c r="O58" s="448">
        <v>43191</v>
      </c>
    </row>
    <row r="59" spans="1:15">
      <c r="A59" s="418">
        <f t="shared" si="1"/>
        <v>50</v>
      </c>
      <c r="B59" s="465" t="s">
        <v>266</v>
      </c>
      <c r="C59" s="465" t="s">
        <v>267</v>
      </c>
      <c r="D59" s="466" t="s">
        <v>268</v>
      </c>
      <c r="E59" s="466" t="s">
        <v>269</v>
      </c>
      <c r="F59" s="467" t="s">
        <v>270</v>
      </c>
      <c r="G59" s="431" t="s">
        <v>281</v>
      </c>
      <c r="H59" s="467" t="s">
        <v>271</v>
      </c>
      <c r="I59" s="456">
        <v>30000</v>
      </c>
      <c r="J59" s="457">
        <v>861</v>
      </c>
      <c r="K59" s="457">
        <v>912</v>
      </c>
      <c r="L59" s="457"/>
      <c r="M59" s="457"/>
      <c r="N59" s="435">
        <f t="shared" si="0"/>
        <v>28227</v>
      </c>
      <c r="O59" s="466">
        <v>43239</v>
      </c>
    </row>
    <row r="60" spans="1:15">
      <c r="A60" s="418">
        <f t="shared" si="1"/>
        <v>51</v>
      </c>
      <c r="B60" s="465" t="s">
        <v>272</v>
      </c>
      <c r="C60" s="465" t="s">
        <v>273</v>
      </c>
      <c r="D60" s="466" t="s">
        <v>274</v>
      </c>
      <c r="E60" s="466" t="s">
        <v>275</v>
      </c>
      <c r="F60" s="467" t="s">
        <v>150</v>
      </c>
      <c r="G60" s="431" t="s">
        <v>281</v>
      </c>
      <c r="H60" s="467" t="s">
        <v>276</v>
      </c>
      <c r="I60" s="456">
        <v>5000</v>
      </c>
      <c r="J60" s="457">
        <f>I60*2.87%</f>
        <v>143.5</v>
      </c>
      <c r="K60" s="457">
        <f>I60*3.04%</f>
        <v>152</v>
      </c>
      <c r="L60" s="457"/>
      <c r="M60" s="457"/>
      <c r="N60" s="435">
        <f t="shared" si="0"/>
        <v>4704.5</v>
      </c>
      <c r="O60" s="466">
        <v>43282</v>
      </c>
    </row>
    <row r="61" spans="1:15">
      <c r="A61" s="418">
        <f t="shared" si="1"/>
        <v>52</v>
      </c>
      <c r="B61" s="446" t="s">
        <v>277</v>
      </c>
      <c r="C61" s="446" t="s">
        <v>278</v>
      </c>
      <c r="D61" s="463" t="s">
        <v>279</v>
      </c>
      <c r="E61" s="466" t="s">
        <v>280</v>
      </c>
      <c r="F61" s="450" t="s">
        <v>270</v>
      </c>
      <c r="G61" s="431" t="s">
        <v>281</v>
      </c>
      <c r="H61" s="450" t="s">
        <v>1008</v>
      </c>
      <c r="I61" s="456">
        <v>30000</v>
      </c>
      <c r="J61" s="457">
        <v>861</v>
      </c>
      <c r="K61" s="457">
        <v>912</v>
      </c>
      <c r="L61" s="457"/>
      <c r="M61" s="452"/>
      <c r="N61" s="435">
        <f t="shared" si="0"/>
        <v>28227</v>
      </c>
      <c r="O61" s="466">
        <v>43556</v>
      </c>
    </row>
    <row r="62" spans="1:15" ht="30">
      <c r="A62" s="418">
        <f t="shared" si="1"/>
        <v>53</v>
      </c>
      <c r="B62" s="468" t="s">
        <v>288</v>
      </c>
      <c r="C62" s="468" t="s">
        <v>289</v>
      </c>
      <c r="D62" s="469" t="s">
        <v>290</v>
      </c>
      <c r="E62" s="469" t="s">
        <v>291</v>
      </c>
      <c r="F62" s="45" t="s">
        <v>292</v>
      </c>
      <c r="G62" s="431" t="s">
        <v>281</v>
      </c>
      <c r="H62" s="468" t="s">
        <v>293</v>
      </c>
      <c r="I62" s="456">
        <v>5000</v>
      </c>
      <c r="J62" s="457">
        <f>I62*2.87%</f>
        <v>143.5</v>
      </c>
      <c r="K62" s="457">
        <f>I62*3.04%</f>
        <v>152</v>
      </c>
      <c r="L62" s="471"/>
      <c r="M62" s="457"/>
      <c r="N62" s="435">
        <f t="shared" si="0"/>
        <v>4704.5</v>
      </c>
      <c r="O62" s="436">
        <v>43556</v>
      </c>
    </row>
    <row r="63" spans="1:15" ht="30">
      <c r="A63" s="418">
        <f t="shared" si="1"/>
        <v>54</v>
      </c>
      <c r="B63" s="472" t="s">
        <v>294</v>
      </c>
      <c r="C63" s="450" t="s">
        <v>295</v>
      </c>
      <c r="D63" s="438" t="s">
        <v>296</v>
      </c>
      <c r="E63" s="473" t="s">
        <v>297</v>
      </c>
      <c r="F63" s="474" t="s">
        <v>37</v>
      </c>
      <c r="G63" s="475" t="s">
        <v>281</v>
      </c>
      <c r="H63" s="475" t="s">
        <v>298</v>
      </c>
      <c r="I63" s="442">
        <v>6500</v>
      </c>
      <c r="J63" s="442">
        <f>I63*2.87%</f>
        <v>186.55</v>
      </c>
      <c r="K63" s="442">
        <f>I63*3.04%</f>
        <v>197.6</v>
      </c>
      <c r="L63" s="476"/>
      <c r="M63" s="442"/>
      <c r="N63" s="444">
        <f t="shared" si="0"/>
        <v>6115.8499999999995</v>
      </c>
      <c r="O63" s="463">
        <v>43708</v>
      </c>
    </row>
    <row r="64" spans="1:15">
      <c r="A64" s="418">
        <f t="shared" si="1"/>
        <v>55</v>
      </c>
      <c r="B64" s="464" t="s">
        <v>299</v>
      </c>
      <c r="C64" s="450" t="s">
        <v>300</v>
      </c>
      <c r="D64" s="477" t="s">
        <v>301</v>
      </c>
      <c r="E64" s="478" t="s">
        <v>302</v>
      </c>
      <c r="F64" s="479" t="s">
        <v>303</v>
      </c>
      <c r="G64" s="431" t="s">
        <v>281</v>
      </c>
      <c r="H64" s="450" t="s">
        <v>304</v>
      </c>
      <c r="I64" s="480">
        <v>4000</v>
      </c>
      <c r="J64" s="480"/>
      <c r="K64" s="480"/>
      <c r="L64" s="480"/>
      <c r="M64" s="480"/>
      <c r="N64" s="435">
        <f t="shared" si="0"/>
        <v>4000</v>
      </c>
      <c r="O64" s="443">
        <v>43739</v>
      </c>
    </row>
    <row r="65" spans="1:15">
      <c r="A65" s="418">
        <f t="shared" si="1"/>
        <v>56</v>
      </c>
      <c r="B65" s="464" t="s">
        <v>305</v>
      </c>
      <c r="C65" s="450" t="s">
        <v>306</v>
      </c>
      <c r="D65" s="477" t="s">
        <v>307</v>
      </c>
      <c r="E65" s="478" t="s">
        <v>308</v>
      </c>
      <c r="F65" s="479" t="s">
        <v>27</v>
      </c>
      <c r="G65" s="431" t="s">
        <v>281</v>
      </c>
      <c r="H65" s="450" t="s">
        <v>309</v>
      </c>
      <c r="I65" s="480">
        <v>5000</v>
      </c>
      <c r="J65" s="480">
        <f t="shared" ref="J65:J97" si="4">I65*2.87%</f>
        <v>143.5</v>
      </c>
      <c r="K65" s="480">
        <f t="shared" ref="K65:K97" si="5">I65*3.04%</f>
        <v>152</v>
      </c>
      <c r="L65" s="480">
        <v>0</v>
      </c>
      <c r="M65" s="480"/>
      <c r="N65" s="435">
        <f t="shared" si="0"/>
        <v>4704.5</v>
      </c>
      <c r="O65" s="443">
        <v>43832</v>
      </c>
    </row>
    <row r="66" spans="1:15">
      <c r="A66" s="418">
        <f t="shared" si="1"/>
        <v>57</v>
      </c>
      <c r="B66" s="464" t="s">
        <v>310</v>
      </c>
      <c r="C66" s="450" t="s">
        <v>311</v>
      </c>
      <c r="D66" s="477" t="s">
        <v>312</v>
      </c>
      <c r="E66" s="478" t="s">
        <v>313</v>
      </c>
      <c r="F66" s="479" t="s">
        <v>150</v>
      </c>
      <c r="G66" s="431" t="s">
        <v>281</v>
      </c>
      <c r="H66" s="450" t="s">
        <v>314</v>
      </c>
      <c r="I66" s="480">
        <v>8000</v>
      </c>
      <c r="J66" s="480">
        <f t="shared" si="4"/>
        <v>229.6</v>
      </c>
      <c r="K66" s="480">
        <f t="shared" si="5"/>
        <v>243.2</v>
      </c>
      <c r="L66" s="480"/>
      <c r="M66" s="480"/>
      <c r="N66" s="435">
        <f t="shared" si="0"/>
        <v>7527.2</v>
      </c>
      <c r="O66" s="443">
        <v>43834</v>
      </c>
    </row>
    <row r="67" spans="1:15">
      <c r="A67" s="418">
        <f t="shared" si="1"/>
        <v>58</v>
      </c>
      <c r="B67" s="464" t="s">
        <v>316</v>
      </c>
      <c r="C67" s="450" t="s">
        <v>317</v>
      </c>
      <c r="D67" s="477" t="s">
        <v>318</v>
      </c>
      <c r="E67" s="478" t="s">
        <v>319</v>
      </c>
      <c r="F67" s="479" t="s">
        <v>63</v>
      </c>
      <c r="G67" s="431" t="s">
        <v>129</v>
      </c>
      <c r="H67" s="450" t="s">
        <v>320</v>
      </c>
      <c r="I67" s="480">
        <v>5000</v>
      </c>
      <c r="J67" s="480">
        <f t="shared" si="4"/>
        <v>143.5</v>
      </c>
      <c r="K67" s="480">
        <f t="shared" si="5"/>
        <v>152</v>
      </c>
      <c r="L67" s="480"/>
      <c r="M67" s="480"/>
      <c r="N67" s="435">
        <f t="shared" si="0"/>
        <v>4704.5</v>
      </c>
      <c r="O67" s="443" t="s">
        <v>321</v>
      </c>
    </row>
    <row r="68" spans="1:15">
      <c r="A68" s="418">
        <f t="shared" si="1"/>
        <v>59</v>
      </c>
      <c r="B68" s="481" t="s">
        <v>322</v>
      </c>
      <c r="C68" s="453" t="s">
        <v>323</v>
      </c>
      <c r="D68" s="482" t="s">
        <v>324</v>
      </c>
      <c r="E68" s="478" t="s">
        <v>325</v>
      </c>
      <c r="F68" s="483" t="s">
        <v>169</v>
      </c>
      <c r="G68" s="431" t="s">
        <v>281</v>
      </c>
      <c r="H68" s="465" t="s">
        <v>326</v>
      </c>
      <c r="I68" s="480">
        <v>12000</v>
      </c>
      <c r="J68" s="480">
        <f t="shared" si="4"/>
        <v>344.4</v>
      </c>
      <c r="K68" s="480">
        <f t="shared" si="5"/>
        <v>364.8</v>
      </c>
      <c r="L68" s="480"/>
      <c r="M68" s="480"/>
      <c r="N68" s="435">
        <f t="shared" si="0"/>
        <v>11290.800000000001</v>
      </c>
      <c r="O68" s="448">
        <v>44136</v>
      </c>
    </row>
    <row r="69" spans="1:15">
      <c r="A69" s="418">
        <f t="shared" si="1"/>
        <v>60</v>
      </c>
      <c r="B69" s="481" t="s">
        <v>327</v>
      </c>
      <c r="C69" s="453" t="s">
        <v>328</v>
      </c>
      <c r="D69" s="484" t="s">
        <v>329</v>
      </c>
      <c r="E69" s="478" t="s">
        <v>330</v>
      </c>
      <c r="F69" s="483" t="s">
        <v>150</v>
      </c>
      <c r="G69" s="431" t="s">
        <v>281</v>
      </c>
      <c r="H69" s="465" t="s">
        <v>331</v>
      </c>
      <c r="I69" s="480">
        <v>5000</v>
      </c>
      <c r="J69" s="480">
        <f t="shared" si="4"/>
        <v>143.5</v>
      </c>
      <c r="K69" s="480">
        <f t="shared" si="5"/>
        <v>152</v>
      </c>
      <c r="L69" s="480"/>
      <c r="M69" s="480"/>
      <c r="N69" s="435">
        <f t="shared" si="0"/>
        <v>4704.5</v>
      </c>
      <c r="O69" s="448">
        <v>44197</v>
      </c>
    </row>
    <row r="70" spans="1:15" ht="30">
      <c r="A70" s="418">
        <f t="shared" si="1"/>
        <v>61</v>
      </c>
      <c r="B70" s="467" t="s">
        <v>333</v>
      </c>
      <c r="C70" s="465" t="s">
        <v>103</v>
      </c>
      <c r="D70" s="466" t="s">
        <v>334</v>
      </c>
      <c r="E70" s="469" t="s">
        <v>335</v>
      </c>
      <c r="F70" s="485" t="s">
        <v>63</v>
      </c>
      <c r="G70" s="465" t="s">
        <v>315</v>
      </c>
      <c r="H70" s="486" t="s">
        <v>130</v>
      </c>
      <c r="I70" s="480">
        <v>10000</v>
      </c>
      <c r="J70" s="480">
        <f t="shared" si="4"/>
        <v>287</v>
      </c>
      <c r="K70" s="480">
        <f t="shared" si="5"/>
        <v>304</v>
      </c>
      <c r="L70" s="480"/>
      <c r="M70" s="480"/>
      <c r="N70" s="435">
        <f t="shared" si="0"/>
        <v>9409</v>
      </c>
      <c r="O70" s="448">
        <v>44563</v>
      </c>
    </row>
    <row r="71" spans="1:15" ht="30">
      <c r="A71" s="418">
        <f t="shared" si="1"/>
        <v>62</v>
      </c>
      <c r="B71" s="467" t="s">
        <v>336</v>
      </c>
      <c r="C71" s="467" t="s">
        <v>337</v>
      </c>
      <c r="D71" s="466" t="s">
        <v>338</v>
      </c>
      <c r="E71" s="469" t="s">
        <v>339</v>
      </c>
      <c r="F71" s="485" t="s">
        <v>150</v>
      </c>
      <c r="G71" s="431" t="s">
        <v>281</v>
      </c>
      <c r="H71" s="486" t="s">
        <v>340</v>
      </c>
      <c r="I71" s="480">
        <v>5000</v>
      </c>
      <c r="J71" s="480">
        <f t="shared" si="4"/>
        <v>143.5</v>
      </c>
      <c r="K71" s="480">
        <f t="shared" si="5"/>
        <v>152</v>
      </c>
      <c r="L71" s="480"/>
      <c r="M71" s="480"/>
      <c r="N71" s="435">
        <f t="shared" si="0"/>
        <v>4704.5</v>
      </c>
      <c r="O71" s="448">
        <v>44198</v>
      </c>
    </row>
    <row r="72" spans="1:15" ht="30">
      <c r="A72" s="418">
        <f t="shared" si="1"/>
        <v>63</v>
      </c>
      <c r="B72" s="467" t="s">
        <v>346</v>
      </c>
      <c r="C72" s="467" t="s">
        <v>347</v>
      </c>
      <c r="D72" s="466" t="s">
        <v>348</v>
      </c>
      <c r="E72" s="469" t="s">
        <v>349</v>
      </c>
      <c r="F72" s="485" t="s">
        <v>63</v>
      </c>
      <c r="G72" s="431" t="s">
        <v>281</v>
      </c>
      <c r="H72" s="450" t="s">
        <v>101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48">
        <v>44351</v>
      </c>
    </row>
    <row r="73" spans="1:15" ht="30">
      <c r="A73" s="418">
        <f t="shared" si="1"/>
        <v>64</v>
      </c>
      <c r="B73" s="467" t="s">
        <v>353</v>
      </c>
      <c r="C73" s="467" t="s">
        <v>354</v>
      </c>
      <c r="D73" s="466" t="s">
        <v>355</v>
      </c>
      <c r="E73" s="469" t="s">
        <v>356</v>
      </c>
      <c r="F73" s="485" t="s">
        <v>63</v>
      </c>
      <c r="G73" s="431" t="s">
        <v>281</v>
      </c>
      <c r="H73" s="450" t="s">
        <v>357</v>
      </c>
      <c r="I73" s="480">
        <v>5000</v>
      </c>
      <c r="J73" s="480">
        <f t="shared" si="4"/>
        <v>143.5</v>
      </c>
      <c r="K73" s="480">
        <f t="shared" si="5"/>
        <v>152</v>
      </c>
      <c r="L73" s="480"/>
      <c r="M73" s="480"/>
      <c r="N73" s="435">
        <f t="shared" si="0"/>
        <v>4704.5</v>
      </c>
      <c r="O73" s="448">
        <v>44201</v>
      </c>
    </row>
    <row r="74" spans="1:15" ht="30">
      <c r="A74" s="418">
        <f t="shared" si="1"/>
        <v>65</v>
      </c>
      <c r="B74" s="467" t="s">
        <v>358</v>
      </c>
      <c r="C74" s="467" t="s">
        <v>359</v>
      </c>
      <c r="D74" s="461" t="s">
        <v>360</v>
      </c>
      <c r="E74" s="469" t="s">
        <v>361</v>
      </c>
      <c r="F74" s="485" t="s">
        <v>63</v>
      </c>
      <c r="G74" s="431" t="s">
        <v>281</v>
      </c>
      <c r="H74" s="450" t="s">
        <v>362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ref="N74:N97" si="6">I74-J74-K74-M74</f>
        <v>4704.5</v>
      </c>
      <c r="O74" s="463">
        <v>44201</v>
      </c>
    </row>
    <row r="75" spans="1:15" ht="30">
      <c r="A75" s="418">
        <f t="shared" si="1"/>
        <v>66</v>
      </c>
      <c r="B75" s="467" t="s">
        <v>363</v>
      </c>
      <c r="C75" s="467" t="s">
        <v>364</v>
      </c>
      <c r="D75" s="461" t="s">
        <v>365</v>
      </c>
      <c r="E75" s="469" t="s">
        <v>366</v>
      </c>
      <c r="F75" s="486" t="s">
        <v>367</v>
      </c>
      <c r="G75" s="431" t="s">
        <v>281</v>
      </c>
      <c r="H75" s="450" t="s">
        <v>368</v>
      </c>
      <c r="I75" s="480">
        <v>8000</v>
      </c>
      <c r="J75" s="480">
        <f t="shared" si="4"/>
        <v>229.6</v>
      </c>
      <c r="K75" s="480">
        <f t="shared" si="5"/>
        <v>243.2</v>
      </c>
      <c r="L75" s="480"/>
      <c r="M75" s="480"/>
      <c r="N75" s="435">
        <f t="shared" si="6"/>
        <v>7527.2</v>
      </c>
      <c r="O75" s="463">
        <v>44202</v>
      </c>
    </row>
    <row r="76" spans="1:15" s="733" customFormat="1" ht="30">
      <c r="A76" s="733">
        <f t="shared" ref="A76:A97" si="7">A75+1</f>
        <v>67</v>
      </c>
      <c r="B76" s="770" t="s">
        <v>369</v>
      </c>
      <c r="C76" s="770" t="s">
        <v>370</v>
      </c>
      <c r="D76" s="771" t="s">
        <v>371</v>
      </c>
      <c r="E76" s="772" t="s">
        <v>372</v>
      </c>
      <c r="F76" s="773" t="s">
        <v>63</v>
      </c>
      <c r="G76" s="774" t="s">
        <v>281</v>
      </c>
      <c r="H76" s="773" t="s">
        <v>341</v>
      </c>
      <c r="I76" s="775">
        <v>7000</v>
      </c>
      <c r="J76" s="775">
        <f t="shared" si="4"/>
        <v>200.9</v>
      </c>
      <c r="K76" s="775">
        <f t="shared" si="5"/>
        <v>212.8</v>
      </c>
      <c r="L76" s="775"/>
      <c r="M76" s="775"/>
      <c r="N76" s="776">
        <f t="shared" si="6"/>
        <v>6586.3</v>
      </c>
      <c r="O76" s="777">
        <v>44202</v>
      </c>
    </row>
    <row r="77" spans="1:15" ht="30">
      <c r="A77" s="418">
        <f t="shared" si="7"/>
        <v>68</v>
      </c>
      <c r="B77" s="467" t="s">
        <v>378</v>
      </c>
      <c r="C77" s="467" t="s">
        <v>379</v>
      </c>
      <c r="D77" s="461" t="s">
        <v>380</v>
      </c>
      <c r="E77" s="469" t="s">
        <v>381</v>
      </c>
      <c r="F77" s="486" t="s">
        <v>252</v>
      </c>
      <c r="G77" s="431" t="s">
        <v>281</v>
      </c>
      <c r="H77" s="431" t="s">
        <v>362</v>
      </c>
      <c r="I77" s="480">
        <v>7000</v>
      </c>
      <c r="J77" s="480">
        <f t="shared" si="4"/>
        <v>200.9</v>
      </c>
      <c r="K77" s="480">
        <f t="shared" si="5"/>
        <v>212.8</v>
      </c>
      <c r="L77" s="480"/>
      <c r="M77" s="480"/>
      <c r="N77" s="435">
        <f t="shared" si="6"/>
        <v>6586.3</v>
      </c>
      <c r="O77" s="463">
        <v>44470</v>
      </c>
    </row>
    <row r="78" spans="1:15" ht="30">
      <c r="A78" s="418">
        <f t="shared" si="7"/>
        <v>69</v>
      </c>
      <c r="B78" s="467" t="s">
        <v>382</v>
      </c>
      <c r="C78" s="467" t="s">
        <v>383</v>
      </c>
      <c r="D78" s="461" t="s">
        <v>384</v>
      </c>
      <c r="E78" s="469" t="s">
        <v>385</v>
      </c>
      <c r="F78" s="486" t="s">
        <v>252</v>
      </c>
      <c r="G78" s="431" t="s">
        <v>281</v>
      </c>
      <c r="H78" s="431" t="s">
        <v>165</v>
      </c>
      <c r="I78" s="480">
        <v>5000</v>
      </c>
      <c r="J78" s="480">
        <f t="shared" si="4"/>
        <v>143.5</v>
      </c>
      <c r="K78" s="480">
        <f t="shared" si="5"/>
        <v>152</v>
      </c>
      <c r="L78" s="480"/>
      <c r="M78" s="480"/>
      <c r="N78" s="435">
        <f t="shared" si="6"/>
        <v>4704.5</v>
      </c>
      <c r="O78" s="463">
        <v>44440</v>
      </c>
    </row>
    <row r="79" spans="1:15" ht="30">
      <c r="A79" s="418">
        <f t="shared" si="7"/>
        <v>70</v>
      </c>
      <c r="B79" s="467" t="s">
        <v>373</v>
      </c>
      <c r="C79" s="467" t="s">
        <v>40</v>
      </c>
      <c r="D79" s="461" t="s">
        <v>374</v>
      </c>
      <c r="E79" s="469" t="s">
        <v>375</v>
      </c>
      <c r="F79" s="486" t="s">
        <v>376</v>
      </c>
      <c r="G79" s="431" t="s">
        <v>315</v>
      </c>
      <c r="H79" s="431" t="s">
        <v>377</v>
      </c>
      <c r="I79" s="480">
        <v>18000</v>
      </c>
      <c r="J79" s="480">
        <f t="shared" si="4"/>
        <v>516.6</v>
      </c>
      <c r="K79" s="480">
        <f t="shared" si="5"/>
        <v>547.20000000000005</v>
      </c>
      <c r="L79" s="480"/>
      <c r="M79" s="480"/>
      <c r="N79" s="435">
        <f t="shared" si="6"/>
        <v>16936.2</v>
      </c>
      <c r="O79" s="463">
        <v>44470</v>
      </c>
    </row>
    <row r="80" spans="1:15" ht="30">
      <c r="A80" s="418">
        <f t="shared" si="7"/>
        <v>71</v>
      </c>
      <c r="B80" s="467" t="s">
        <v>386</v>
      </c>
      <c r="C80" s="467" t="s">
        <v>387</v>
      </c>
      <c r="D80" s="461" t="s">
        <v>388</v>
      </c>
      <c r="E80" s="469" t="s">
        <v>822</v>
      </c>
      <c r="F80" s="486" t="s">
        <v>252</v>
      </c>
      <c r="G80" s="431" t="s">
        <v>281</v>
      </c>
      <c r="H80" s="431" t="s">
        <v>389</v>
      </c>
      <c r="I80" s="480">
        <v>5000</v>
      </c>
      <c r="J80" s="480">
        <f t="shared" si="4"/>
        <v>143.5</v>
      </c>
      <c r="K80" s="480">
        <f t="shared" si="5"/>
        <v>152</v>
      </c>
      <c r="L80" s="480"/>
      <c r="M80" s="480"/>
      <c r="N80" s="435">
        <f t="shared" si="6"/>
        <v>4704.5</v>
      </c>
      <c r="O80" s="463">
        <v>44531</v>
      </c>
    </row>
    <row r="81" spans="1:15" ht="30">
      <c r="A81" s="418">
        <f t="shared" si="7"/>
        <v>72</v>
      </c>
      <c r="B81" s="467" t="s">
        <v>390</v>
      </c>
      <c r="C81" s="467" t="s">
        <v>391</v>
      </c>
      <c r="D81" s="461" t="s">
        <v>392</v>
      </c>
      <c r="E81" s="469" t="s">
        <v>823</v>
      </c>
      <c r="F81" s="486" t="s">
        <v>252</v>
      </c>
      <c r="G81" s="431" t="s">
        <v>315</v>
      </c>
      <c r="H81" s="431" t="s">
        <v>130</v>
      </c>
      <c r="I81" s="480">
        <v>7000</v>
      </c>
      <c r="J81" s="480">
        <f t="shared" si="4"/>
        <v>200.9</v>
      </c>
      <c r="K81" s="480">
        <f t="shared" si="5"/>
        <v>212.8</v>
      </c>
      <c r="L81" s="480"/>
      <c r="M81" s="480"/>
      <c r="N81" s="435">
        <f t="shared" si="6"/>
        <v>6586.3</v>
      </c>
      <c r="O81" s="463">
        <v>44531</v>
      </c>
    </row>
    <row r="82" spans="1:15">
      <c r="A82" s="418">
        <f t="shared" si="7"/>
        <v>73</v>
      </c>
      <c r="B82" s="467" t="s">
        <v>829</v>
      </c>
      <c r="C82" s="467" t="s">
        <v>830</v>
      </c>
      <c r="D82" s="461" t="s">
        <v>831</v>
      </c>
      <c r="E82" s="469" t="s">
        <v>832</v>
      </c>
      <c r="F82" s="486" t="s">
        <v>252</v>
      </c>
      <c r="G82" s="431" t="s">
        <v>281</v>
      </c>
      <c r="H82" s="450" t="s">
        <v>165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44600</v>
      </c>
    </row>
    <row r="83" spans="1:15">
      <c r="A83" s="418">
        <f t="shared" si="7"/>
        <v>74</v>
      </c>
      <c r="B83" s="467" t="s">
        <v>858</v>
      </c>
      <c r="C83" s="467" t="s">
        <v>859</v>
      </c>
      <c r="D83" s="461" t="s">
        <v>860</v>
      </c>
      <c r="E83" s="469" t="s">
        <v>861</v>
      </c>
      <c r="F83" s="486" t="s">
        <v>252</v>
      </c>
      <c r="G83" s="431" t="s">
        <v>281</v>
      </c>
      <c r="H83" s="450" t="s">
        <v>211</v>
      </c>
      <c r="I83" s="480">
        <v>5000</v>
      </c>
      <c r="J83" s="480">
        <f t="shared" si="4"/>
        <v>143.5</v>
      </c>
      <c r="K83" s="480">
        <f t="shared" si="5"/>
        <v>152</v>
      </c>
      <c r="L83" s="480"/>
      <c r="M83" s="480"/>
      <c r="N83" s="435">
        <f t="shared" si="6"/>
        <v>4704.5</v>
      </c>
      <c r="O83" s="463">
        <v>44805</v>
      </c>
    </row>
    <row r="84" spans="1:15">
      <c r="A84" s="418">
        <f t="shared" si="7"/>
        <v>75</v>
      </c>
      <c r="B84" s="467" t="s">
        <v>901</v>
      </c>
      <c r="C84" s="467" t="s">
        <v>902</v>
      </c>
      <c r="D84" s="461" t="s">
        <v>903</v>
      </c>
      <c r="E84" s="488" t="s">
        <v>905</v>
      </c>
      <c r="F84" s="486" t="s">
        <v>252</v>
      </c>
      <c r="G84" s="453" t="s">
        <v>315</v>
      </c>
      <c r="H84" s="450" t="s">
        <v>130</v>
      </c>
      <c r="I84" s="480">
        <v>7000</v>
      </c>
      <c r="J84" s="480">
        <f t="shared" si="4"/>
        <v>200.9</v>
      </c>
      <c r="K84" s="480">
        <f t="shared" si="5"/>
        <v>212.8</v>
      </c>
      <c r="L84" s="480"/>
      <c r="M84" s="480"/>
      <c r="N84" s="444">
        <f t="shared" si="6"/>
        <v>6586.3</v>
      </c>
      <c r="O84" s="489">
        <v>44866</v>
      </c>
    </row>
    <row r="85" spans="1:15">
      <c r="A85" s="418">
        <f t="shared" si="7"/>
        <v>76</v>
      </c>
      <c r="B85" s="467" t="s">
        <v>916</v>
      </c>
      <c r="C85" s="467" t="s">
        <v>915</v>
      </c>
      <c r="D85" s="461" t="s">
        <v>914</v>
      </c>
      <c r="E85" s="488" t="s">
        <v>951</v>
      </c>
      <c r="F85" s="486" t="s">
        <v>150</v>
      </c>
      <c r="G85" s="453" t="s">
        <v>281</v>
      </c>
      <c r="H85" s="453" t="s">
        <v>917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44896</v>
      </c>
    </row>
    <row r="86" spans="1:15">
      <c r="A86" s="418">
        <f t="shared" si="7"/>
        <v>77</v>
      </c>
      <c r="B86" s="467" t="s">
        <v>948</v>
      </c>
      <c r="C86" s="467" t="s">
        <v>947</v>
      </c>
      <c r="D86" s="461" t="s">
        <v>949</v>
      </c>
      <c r="E86" s="488" t="s">
        <v>953</v>
      </c>
      <c r="F86" s="486" t="s">
        <v>150</v>
      </c>
      <c r="G86" s="431" t="s">
        <v>281</v>
      </c>
      <c r="H86" s="437" t="s">
        <v>952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44986</v>
      </c>
    </row>
    <row r="87" spans="1:15">
      <c r="A87" s="418">
        <f t="shared" si="7"/>
        <v>78</v>
      </c>
      <c r="B87" s="467" t="s">
        <v>954</v>
      </c>
      <c r="C87" s="467" t="s">
        <v>955</v>
      </c>
      <c r="D87" s="461" t="s">
        <v>956</v>
      </c>
      <c r="E87" s="488">
        <v>9605815583</v>
      </c>
      <c r="F87" s="486" t="s">
        <v>150</v>
      </c>
      <c r="G87" s="431" t="s">
        <v>281</v>
      </c>
      <c r="H87" s="437" t="s">
        <v>957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>
        <v>45017</v>
      </c>
    </row>
    <row r="88" spans="1:15">
      <c r="A88" s="418">
        <f t="shared" si="7"/>
        <v>79</v>
      </c>
      <c r="B88" s="467" t="s">
        <v>978</v>
      </c>
      <c r="C88" s="467" t="s">
        <v>943</v>
      </c>
      <c r="D88" s="460" t="s">
        <v>979</v>
      </c>
      <c r="E88" s="488">
        <v>9606377959</v>
      </c>
      <c r="F88" s="486" t="s">
        <v>150</v>
      </c>
      <c r="G88" s="453" t="s">
        <v>281</v>
      </c>
      <c r="H88" s="450" t="s">
        <v>980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 t="s">
        <v>981</v>
      </c>
    </row>
    <row r="89" spans="1:15">
      <c r="A89" s="418">
        <f t="shared" si="7"/>
        <v>80</v>
      </c>
      <c r="B89" s="467" t="s">
        <v>1023</v>
      </c>
      <c r="C89" s="467" t="s">
        <v>1024</v>
      </c>
      <c r="D89" s="461" t="s">
        <v>1003</v>
      </c>
      <c r="E89" s="488"/>
      <c r="F89" s="486" t="s">
        <v>150</v>
      </c>
      <c r="G89" s="453" t="s">
        <v>281</v>
      </c>
      <c r="H89" s="450" t="s">
        <v>1004</v>
      </c>
      <c r="I89" s="480">
        <v>6000</v>
      </c>
      <c r="J89" s="480">
        <f t="shared" si="4"/>
        <v>172.2</v>
      </c>
      <c r="K89" s="480">
        <f t="shared" si="5"/>
        <v>182.4</v>
      </c>
      <c r="L89" s="480"/>
      <c r="M89" s="480"/>
      <c r="N89" s="435">
        <f t="shared" si="6"/>
        <v>5645.4000000000005</v>
      </c>
      <c r="O89" s="463">
        <v>45004</v>
      </c>
    </row>
    <row r="90" spans="1:15">
      <c r="A90" s="418">
        <f t="shared" si="7"/>
        <v>81</v>
      </c>
      <c r="B90" s="467" t="s">
        <v>1063</v>
      </c>
      <c r="C90" s="467" t="s">
        <v>1064</v>
      </c>
      <c r="D90" s="461" t="s">
        <v>1065</v>
      </c>
      <c r="E90" s="488">
        <v>9607302138</v>
      </c>
      <c r="F90" s="486" t="s">
        <v>1049</v>
      </c>
      <c r="G90" s="453" t="s">
        <v>281</v>
      </c>
      <c r="H90" s="450" t="s">
        <v>1066</v>
      </c>
      <c r="I90" s="480">
        <v>5000</v>
      </c>
      <c r="J90" s="480">
        <f t="shared" si="4"/>
        <v>143.5</v>
      </c>
      <c r="K90" s="480">
        <f t="shared" si="5"/>
        <v>152</v>
      </c>
      <c r="L90" s="480"/>
      <c r="M90" s="480"/>
      <c r="N90" s="435">
        <f t="shared" si="6"/>
        <v>4704.5</v>
      </c>
      <c r="O90" s="463">
        <v>45483</v>
      </c>
    </row>
    <row r="91" spans="1:15">
      <c r="A91" s="418">
        <f t="shared" si="7"/>
        <v>82</v>
      </c>
      <c r="B91" s="467" t="s">
        <v>1067</v>
      </c>
      <c r="C91" s="467" t="s">
        <v>1068</v>
      </c>
      <c r="D91" s="461" t="s">
        <v>1069</v>
      </c>
      <c r="E91" s="488">
        <v>9607302140</v>
      </c>
      <c r="F91" s="486" t="s">
        <v>1049</v>
      </c>
      <c r="G91" s="453" t="s">
        <v>281</v>
      </c>
      <c r="H91" s="450" t="s">
        <v>1066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45483</v>
      </c>
    </row>
    <row r="92" spans="1:15">
      <c r="A92" s="418">
        <f t="shared" si="7"/>
        <v>83</v>
      </c>
      <c r="B92" s="467" t="s">
        <v>1070</v>
      </c>
      <c r="C92" s="467" t="s">
        <v>1071</v>
      </c>
      <c r="D92" s="461" t="s">
        <v>1048</v>
      </c>
      <c r="E92" s="488">
        <v>9607302139</v>
      </c>
      <c r="F92" s="486" t="s">
        <v>1049</v>
      </c>
      <c r="G92" s="453" t="s">
        <v>281</v>
      </c>
      <c r="H92" s="450" t="s">
        <v>1072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45484</v>
      </c>
    </row>
    <row r="93" spans="1:15">
      <c r="A93" s="418">
        <f t="shared" si="7"/>
        <v>84</v>
      </c>
      <c r="B93" s="467" t="s">
        <v>1073</v>
      </c>
      <c r="C93" s="467" t="s">
        <v>1052</v>
      </c>
      <c r="D93" s="461" t="s">
        <v>1053</v>
      </c>
      <c r="E93" s="488">
        <v>9607302135</v>
      </c>
      <c r="F93" s="486" t="s">
        <v>1049</v>
      </c>
      <c r="G93" s="453" t="s">
        <v>281</v>
      </c>
      <c r="H93" s="450" t="s">
        <v>1074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 t="shared" si="6"/>
        <v>4704.5</v>
      </c>
      <c r="O93" s="463">
        <v>45484</v>
      </c>
    </row>
    <row r="94" spans="1:15">
      <c r="A94" s="418">
        <f t="shared" si="7"/>
        <v>85</v>
      </c>
      <c r="B94" s="467" t="s">
        <v>350</v>
      </c>
      <c r="C94" s="467" t="s">
        <v>1059</v>
      </c>
      <c r="D94" s="461" t="s">
        <v>1060</v>
      </c>
      <c r="E94" s="488">
        <v>9607302137</v>
      </c>
      <c r="F94" s="486" t="s">
        <v>1049</v>
      </c>
      <c r="G94" s="453" t="s">
        <v>281</v>
      </c>
      <c r="H94" s="450" t="s">
        <v>165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6"/>
        <v>4704.5</v>
      </c>
      <c r="O94" s="463">
        <v>45484</v>
      </c>
    </row>
    <row r="95" spans="1:15">
      <c r="A95" s="418">
        <f t="shared" si="7"/>
        <v>86</v>
      </c>
      <c r="B95" s="467" t="s">
        <v>1078</v>
      </c>
      <c r="C95" s="467" t="s">
        <v>1076</v>
      </c>
      <c r="D95" s="461" t="s">
        <v>1077</v>
      </c>
      <c r="E95" s="488">
        <v>9607302134</v>
      </c>
      <c r="F95" s="486" t="s">
        <v>871</v>
      </c>
      <c r="G95" s="453" t="s">
        <v>281</v>
      </c>
      <c r="H95" s="450" t="s">
        <v>1079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6"/>
        <v>4704.5</v>
      </c>
      <c r="O95" s="463">
        <v>45485</v>
      </c>
    </row>
    <row r="96" spans="1:15">
      <c r="A96" s="418">
        <f t="shared" si="7"/>
        <v>87</v>
      </c>
      <c r="B96" s="467" t="s">
        <v>442</v>
      </c>
      <c r="C96" s="467" t="s">
        <v>1101</v>
      </c>
      <c r="D96" s="755" t="s">
        <v>1102</v>
      </c>
      <c r="E96" s="746">
        <v>9607564650</v>
      </c>
      <c r="F96" s="486" t="s">
        <v>1049</v>
      </c>
      <c r="G96" s="453" t="s">
        <v>281</v>
      </c>
      <c r="H96" s="450" t="s">
        <v>1058</v>
      </c>
      <c r="I96" s="480">
        <v>5000</v>
      </c>
      <c r="J96" s="480">
        <f t="shared" si="4"/>
        <v>143.5</v>
      </c>
      <c r="K96" s="480">
        <f t="shared" si="5"/>
        <v>152</v>
      </c>
      <c r="L96" s="480"/>
      <c r="M96" s="480"/>
      <c r="N96" s="435">
        <f t="shared" si="6"/>
        <v>4704.5</v>
      </c>
      <c r="O96" s="463">
        <v>45537</v>
      </c>
    </row>
    <row r="97" spans="1:15" s="731" customFormat="1">
      <c r="A97" s="731">
        <f t="shared" si="7"/>
        <v>88</v>
      </c>
      <c r="B97" s="757" t="s">
        <v>1107</v>
      </c>
      <c r="C97" s="757" t="s">
        <v>1108</v>
      </c>
      <c r="D97" s="778" t="s">
        <v>1109</v>
      </c>
      <c r="E97" s="759">
        <v>9607634258</v>
      </c>
      <c r="F97" s="760" t="s">
        <v>871</v>
      </c>
      <c r="G97" s="779" t="s">
        <v>281</v>
      </c>
      <c r="H97" s="757" t="s">
        <v>1110</v>
      </c>
      <c r="I97" s="762">
        <v>5000</v>
      </c>
      <c r="J97" s="762">
        <f t="shared" si="4"/>
        <v>143.5</v>
      </c>
      <c r="K97" s="762">
        <f t="shared" si="5"/>
        <v>152</v>
      </c>
      <c r="L97" s="762"/>
      <c r="M97" s="762"/>
      <c r="N97" s="763">
        <f t="shared" si="6"/>
        <v>4704.5</v>
      </c>
      <c r="O97" s="764">
        <v>45568</v>
      </c>
    </row>
    <row r="98" spans="1:15">
      <c r="B98" s="634" t="s">
        <v>4</v>
      </c>
      <c r="C98" s="634"/>
      <c r="D98" s="635"/>
      <c r="E98" s="636"/>
      <c r="F98" s="637" t="s">
        <v>397</v>
      </c>
      <c r="G98" s="638"/>
      <c r="H98" s="639"/>
      <c r="I98" s="640">
        <f>SUM(I10:I97)</f>
        <v>697345.65</v>
      </c>
      <c r="J98" s="640">
        <f>SUM(J10:J97)</f>
        <v>19612.020155000006</v>
      </c>
      <c r="K98" s="640">
        <f>SUM(K10:K97)</f>
        <v>20925.707759999998</v>
      </c>
      <c r="L98" s="640">
        <f>SUM(L10:L86)</f>
        <v>0</v>
      </c>
      <c r="M98" s="640">
        <f>SUM(M10:M86)</f>
        <v>3024.9</v>
      </c>
      <c r="N98" s="452" t="e">
        <f>SUM(N10:N97)</f>
        <v>#VALUE!</v>
      </c>
      <c r="O98" s="463"/>
    </row>
    <row r="99" spans="1:15">
      <c r="B99" s="641"/>
      <c r="C99" s="641"/>
      <c r="D99" s="642"/>
      <c r="E99" s="643"/>
      <c r="F99" s="641"/>
      <c r="G99" s="644"/>
      <c r="H99" s="645"/>
      <c r="I99" s="646"/>
      <c r="J99" s="646"/>
      <c r="K99" s="646"/>
      <c r="L99" s="646"/>
      <c r="M99" s="646"/>
      <c r="N99" s="647"/>
      <c r="O99" s="648"/>
    </row>
    <row r="100" spans="1:15">
      <c r="B100" s="641" t="s">
        <v>1122</v>
      </c>
      <c r="C100" s="641"/>
      <c r="D100" s="642"/>
      <c r="E100" s="643"/>
      <c r="F100" s="641"/>
      <c r="G100" s="644"/>
      <c r="H100" s="645"/>
      <c r="I100" s="646"/>
      <c r="J100" s="646"/>
      <c r="K100" s="646"/>
      <c r="L100" s="646"/>
      <c r="M100" s="646"/>
      <c r="N100" s="647"/>
      <c r="O100" s="648"/>
    </row>
    <row r="101" spans="1:15" ht="15.75" thickBot="1">
      <c r="B101" s="767"/>
      <c r="C101" s="741"/>
      <c r="D101" s="742" t="s">
        <v>1096</v>
      </c>
      <c r="E101" s="743"/>
      <c r="F101" s="79"/>
      <c r="G101" s="79"/>
      <c r="H101" s="767"/>
      <c r="I101" s="654" t="s">
        <v>841</v>
      </c>
      <c r="J101" s="654"/>
      <c r="K101" s="649"/>
      <c r="L101" s="649"/>
      <c r="M101" s="649"/>
      <c r="N101" s="649"/>
      <c r="O101" s="650"/>
    </row>
    <row r="102" spans="1:15">
      <c r="B102" s="767"/>
      <c r="C102" s="840" t="s">
        <v>1097</v>
      </c>
      <c r="D102" s="840"/>
      <c r="E102" s="769"/>
      <c r="F102" s="79"/>
      <c r="G102" s="79"/>
      <c r="H102" s="767"/>
      <c r="I102" s="767" t="s">
        <v>1098</v>
      </c>
      <c r="J102" s="767"/>
      <c r="K102" s="649"/>
      <c r="L102" s="649"/>
      <c r="M102" s="649"/>
      <c r="N102" s="649"/>
      <c r="O102" s="650"/>
    </row>
    <row r="103" spans="1:15">
      <c r="B103" s="767"/>
      <c r="C103" s="767"/>
      <c r="D103" s="79"/>
      <c r="E103" s="79"/>
      <c r="F103" s="79"/>
      <c r="G103" s="767"/>
      <c r="H103" s="767"/>
      <c r="I103" s="767"/>
      <c r="J103" s="516"/>
      <c r="K103" s="649"/>
      <c r="L103" s="649"/>
      <c r="M103" s="649"/>
      <c r="N103" s="649"/>
      <c r="O103" s="650"/>
    </row>
    <row r="104" spans="1:15">
      <c r="B104" s="838" t="s">
        <v>1</v>
      </c>
      <c r="C104" s="838"/>
      <c r="D104" s="838"/>
      <c r="E104" s="838"/>
      <c r="F104" s="838"/>
      <c r="G104" s="838"/>
      <c r="H104" s="838"/>
      <c r="I104" s="838"/>
      <c r="J104" s="838"/>
      <c r="K104" s="838"/>
      <c r="L104" s="838"/>
      <c r="M104" s="838"/>
      <c r="N104" s="838"/>
      <c r="O104" s="650"/>
    </row>
    <row r="105" spans="1:15">
      <c r="B105" s="838" t="s">
        <v>2</v>
      </c>
      <c r="C105" s="838"/>
      <c r="D105" s="838"/>
      <c r="E105" s="838"/>
      <c r="F105" s="838"/>
      <c r="G105" s="838"/>
      <c r="H105" s="838"/>
      <c r="I105" s="838"/>
      <c r="J105" s="838"/>
      <c r="K105" s="838"/>
      <c r="L105" s="838"/>
      <c r="M105" s="838"/>
      <c r="N105" s="838"/>
      <c r="O105" s="650"/>
    </row>
    <row r="106" spans="1:15">
      <c r="B106" s="838" t="s">
        <v>401</v>
      </c>
      <c r="C106" s="838"/>
      <c r="D106" s="838"/>
      <c r="E106" s="838"/>
      <c r="F106" s="838"/>
      <c r="G106" s="838"/>
      <c r="H106" s="838"/>
      <c r="I106" s="838"/>
      <c r="J106" s="838"/>
      <c r="K106" s="838"/>
      <c r="L106" s="838"/>
      <c r="M106" s="838"/>
      <c r="N106" s="838"/>
      <c r="O106" s="650"/>
    </row>
    <row r="107" spans="1:15">
      <c r="B107" s="624" t="s">
        <v>1117</v>
      </c>
      <c r="C107" s="624"/>
      <c r="D107" s="624"/>
      <c r="E107" s="624"/>
      <c r="F107" s="624"/>
      <c r="G107" s="624"/>
      <c r="H107" s="624"/>
      <c r="I107" s="624"/>
      <c r="J107" s="624"/>
      <c r="K107" s="624"/>
      <c r="L107" s="624"/>
      <c r="M107" s="624"/>
      <c r="N107" s="624"/>
      <c r="O107" s="624"/>
    </row>
    <row r="108" spans="1:15">
      <c r="B108" s="655" t="s">
        <v>1043</v>
      </c>
      <c r="C108" s="656"/>
      <c r="D108" s="657"/>
      <c r="E108" s="658"/>
      <c r="F108" s="659"/>
      <c r="G108" s="660"/>
      <c r="H108" s="660"/>
      <c r="I108" s="661"/>
      <c r="J108" s="662"/>
      <c r="K108" s="661"/>
      <c r="L108" s="662"/>
      <c r="M108" s="661"/>
      <c r="N108" s="662"/>
      <c r="O108" s="626"/>
    </row>
    <row r="109" spans="1:15">
      <c r="B109" s="624" t="s">
        <v>6</v>
      </c>
      <c r="C109" s="624" t="s">
        <v>7</v>
      </c>
      <c r="D109" s="624" t="s">
        <v>8</v>
      </c>
      <c r="E109" s="624" t="s">
        <v>9</v>
      </c>
      <c r="F109" s="624" t="s">
        <v>10</v>
      </c>
      <c r="G109" s="624" t="s">
        <v>11</v>
      </c>
      <c r="H109" s="740" t="s">
        <v>12</v>
      </c>
      <c r="I109" s="624" t="s">
        <v>13</v>
      </c>
      <c r="J109" s="662" t="s">
        <v>14</v>
      </c>
      <c r="K109" s="662" t="s">
        <v>15</v>
      </c>
      <c r="L109" s="662" t="s">
        <v>16</v>
      </c>
      <c r="M109" s="627" t="s">
        <v>941</v>
      </c>
      <c r="N109" s="663" t="s">
        <v>17</v>
      </c>
      <c r="O109" s="630" t="s">
        <v>18</v>
      </c>
    </row>
    <row r="110" spans="1:15">
      <c r="A110" s="418">
        <v>1</v>
      </c>
      <c r="B110" s="428" t="s">
        <v>403</v>
      </c>
      <c r="C110" s="428" t="s">
        <v>404</v>
      </c>
      <c r="D110" s="429" t="s">
        <v>405</v>
      </c>
      <c r="E110" s="445">
        <v>200011120165796</v>
      </c>
      <c r="F110" s="428" t="s">
        <v>406</v>
      </c>
      <c r="G110" s="450" t="s">
        <v>484</v>
      </c>
      <c r="H110" s="428" t="s">
        <v>407</v>
      </c>
      <c r="I110" s="456">
        <v>11786</v>
      </c>
      <c r="J110" s="457">
        <f>I110*2.87%</f>
        <v>338.25819999999999</v>
      </c>
      <c r="K110" s="457">
        <f>I110*3.04%</f>
        <v>358.2944</v>
      </c>
      <c r="L110" s="471"/>
      <c r="M110" s="457">
        <v>0</v>
      </c>
      <c r="N110" s="457">
        <f>I110-J110-K110-M110</f>
        <v>11089.447399999999</v>
      </c>
      <c r="O110" s="448">
        <v>38971</v>
      </c>
    </row>
    <row r="111" spans="1:15">
      <c r="A111" s="418">
        <f>A110+1</f>
        <v>2</v>
      </c>
      <c r="B111" s="428" t="s">
        <v>408</v>
      </c>
      <c r="C111" s="428" t="s">
        <v>409</v>
      </c>
      <c r="D111" s="445" t="s">
        <v>410</v>
      </c>
      <c r="E111" s="445">
        <v>200011120165880</v>
      </c>
      <c r="F111" s="428" t="s">
        <v>27</v>
      </c>
      <c r="G111" s="450" t="s">
        <v>484</v>
      </c>
      <c r="H111" s="428" t="s">
        <v>411</v>
      </c>
      <c r="I111" s="447">
        <v>5000</v>
      </c>
      <c r="J111" s="447">
        <v>143.5</v>
      </c>
      <c r="K111" s="447">
        <v>152</v>
      </c>
      <c r="L111" s="470"/>
      <c r="M111" s="447"/>
      <c r="N111" s="447">
        <v>4704.5</v>
      </c>
      <c r="O111" s="448">
        <v>39084</v>
      </c>
    </row>
    <row r="112" spans="1:15">
      <c r="A112" s="418">
        <f t="shared" ref="A112:A139" si="8">A111+1</f>
        <v>3</v>
      </c>
      <c r="B112" s="428" t="s">
        <v>412</v>
      </c>
      <c r="C112" s="428" t="s">
        <v>413</v>
      </c>
      <c r="D112" s="445" t="s">
        <v>414</v>
      </c>
      <c r="E112" s="445">
        <v>200011120165864</v>
      </c>
      <c r="F112" s="428" t="s">
        <v>415</v>
      </c>
      <c r="G112" s="450" t="s">
        <v>484</v>
      </c>
      <c r="H112" s="428" t="s">
        <v>411</v>
      </c>
      <c r="I112" s="447">
        <v>5000</v>
      </c>
      <c r="J112" s="447">
        <v>143.5</v>
      </c>
      <c r="K112" s="447">
        <v>152</v>
      </c>
      <c r="L112" s="470"/>
      <c r="M112" s="447"/>
      <c r="N112" s="447">
        <v>4704.5</v>
      </c>
      <c r="O112" s="448">
        <v>39174</v>
      </c>
    </row>
    <row r="113" spans="1:15">
      <c r="A113" s="418">
        <f t="shared" si="8"/>
        <v>4</v>
      </c>
      <c r="B113" s="428" t="s">
        <v>221</v>
      </c>
      <c r="C113" s="428" t="s">
        <v>416</v>
      </c>
      <c r="D113" s="445" t="s">
        <v>417</v>
      </c>
      <c r="E113" s="445">
        <v>200011120166148</v>
      </c>
      <c r="F113" s="428" t="s">
        <v>150</v>
      </c>
      <c r="G113" s="450" t="s">
        <v>484</v>
      </c>
      <c r="H113" s="446" t="s">
        <v>418</v>
      </c>
      <c r="I113" s="447">
        <v>7000</v>
      </c>
      <c r="J113" s="447">
        <v>143.5</v>
      </c>
      <c r="K113" s="447">
        <v>152</v>
      </c>
      <c r="L113" s="470"/>
      <c r="M113" s="447"/>
      <c r="N113" s="447">
        <v>6704.5</v>
      </c>
      <c r="O113" s="448">
        <v>39114</v>
      </c>
    </row>
    <row r="114" spans="1:15">
      <c r="A114" s="418">
        <f t="shared" si="8"/>
        <v>5</v>
      </c>
      <c r="B114" s="428" t="s">
        <v>419</v>
      </c>
      <c r="C114" s="428" t="s">
        <v>420</v>
      </c>
      <c r="D114" s="445" t="s">
        <v>421</v>
      </c>
      <c r="E114" s="445">
        <v>200011120165848</v>
      </c>
      <c r="F114" s="428" t="s">
        <v>422</v>
      </c>
      <c r="G114" s="450" t="s">
        <v>484</v>
      </c>
      <c r="H114" s="428" t="s">
        <v>423</v>
      </c>
      <c r="I114" s="456">
        <v>11786</v>
      </c>
      <c r="J114" s="457">
        <f>I114*2.87%</f>
        <v>338.25819999999999</v>
      </c>
      <c r="K114" s="457">
        <f>I114*3.04%</f>
        <v>358.2944</v>
      </c>
      <c r="L114" s="471"/>
      <c r="M114" s="457">
        <v>0</v>
      </c>
      <c r="N114" s="457">
        <f>I114-J114-K114-M114</f>
        <v>11089.447399999999</v>
      </c>
      <c r="O114" s="448">
        <v>39295</v>
      </c>
    </row>
    <row r="115" spans="1:15">
      <c r="A115" s="418">
        <f t="shared" si="8"/>
        <v>6</v>
      </c>
      <c r="B115" s="428" t="s">
        <v>424</v>
      </c>
      <c r="C115" s="428" t="s">
        <v>425</v>
      </c>
      <c r="D115" s="429" t="s">
        <v>426</v>
      </c>
      <c r="E115" s="445">
        <v>200011120165738</v>
      </c>
      <c r="F115" s="428" t="s">
        <v>27</v>
      </c>
      <c r="G115" s="450" t="s">
        <v>484</v>
      </c>
      <c r="H115" s="428" t="s">
        <v>427</v>
      </c>
      <c r="I115" s="447">
        <v>5000</v>
      </c>
      <c r="J115" s="447">
        <v>143.5</v>
      </c>
      <c r="K115" s="447">
        <v>152</v>
      </c>
      <c r="L115" s="470"/>
      <c r="M115" s="447"/>
      <c r="N115" s="447">
        <v>4704.5</v>
      </c>
      <c r="O115" s="448">
        <v>39302</v>
      </c>
    </row>
    <row r="116" spans="1:15">
      <c r="A116" s="418">
        <f t="shared" si="8"/>
        <v>7</v>
      </c>
      <c r="B116" s="428" t="s">
        <v>428</v>
      </c>
      <c r="C116" s="428" t="s">
        <v>429</v>
      </c>
      <c r="D116" s="429" t="s">
        <v>430</v>
      </c>
      <c r="E116" s="445">
        <v>200011120143844</v>
      </c>
      <c r="F116" s="428" t="s">
        <v>376</v>
      </c>
      <c r="G116" s="450" t="s">
        <v>484</v>
      </c>
      <c r="H116" s="664" t="s">
        <v>431</v>
      </c>
      <c r="I116" s="447">
        <v>8000</v>
      </c>
      <c r="J116" s="447">
        <v>229.6</v>
      </c>
      <c r="K116" s="447">
        <v>243.2</v>
      </c>
      <c r="L116" s="470"/>
      <c r="M116" s="447"/>
      <c r="N116" s="447">
        <v>7527.2</v>
      </c>
      <c r="O116" s="448">
        <v>40210</v>
      </c>
    </row>
    <row r="117" spans="1:15">
      <c r="A117" s="418">
        <f t="shared" si="8"/>
        <v>8</v>
      </c>
      <c r="B117" s="428" t="s">
        <v>435</v>
      </c>
      <c r="C117" s="428" t="s">
        <v>436</v>
      </c>
      <c r="D117" s="429" t="s">
        <v>437</v>
      </c>
      <c r="E117" s="445">
        <v>200011101393509</v>
      </c>
      <c r="F117" s="428" t="s">
        <v>37</v>
      </c>
      <c r="G117" s="450" t="s">
        <v>484</v>
      </c>
      <c r="H117" s="428" t="s">
        <v>438</v>
      </c>
      <c r="I117" s="665">
        <v>5000</v>
      </c>
      <c r="J117" s="632">
        <f>I117*2.87%</f>
        <v>143.5</v>
      </c>
      <c r="K117" s="632">
        <f>I117*3.04%</f>
        <v>152</v>
      </c>
      <c r="L117" s="666"/>
      <c r="M117" s="632"/>
      <c r="N117" s="632">
        <f>I117-J117-K117</f>
        <v>4704.5</v>
      </c>
      <c r="O117" s="448">
        <v>40603</v>
      </c>
    </row>
    <row r="118" spans="1:15">
      <c r="A118" s="418">
        <f t="shared" si="8"/>
        <v>9</v>
      </c>
      <c r="B118" s="428" t="s">
        <v>439</v>
      </c>
      <c r="C118" s="428" t="s">
        <v>103</v>
      </c>
      <c r="D118" s="429" t="s">
        <v>440</v>
      </c>
      <c r="E118" s="445">
        <v>200011101479559</v>
      </c>
      <c r="F118" s="428" t="s">
        <v>27</v>
      </c>
      <c r="G118" s="450" t="s">
        <v>484</v>
      </c>
      <c r="H118" s="428" t="s">
        <v>1092</v>
      </c>
      <c r="I118" s="447">
        <v>5000</v>
      </c>
      <c r="J118" s="447">
        <v>143.5</v>
      </c>
      <c r="K118" s="447">
        <v>152</v>
      </c>
      <c r="L118" s="470"/>
      <c r="M118" s="447"/>
      <c r="N118" s="447">
        <v>4704.5</v>
      </c>
      <c r="O118" s="448">
        <v>41061</v>
      </c>
    </row>
    <row r="119" spans="1:15">
      <c r="A119" s="418">
        <f t="shared" si="8"/>
        <v>10</v>
      </c>
      <c r="B119" s="428" t="s">
        <v>442</v>
      </c>
      <c r="C119" s="428" t="s">
        <v>443</v>
      </c>
      <c r="D119" s="429" t="s">
        <v>444</v>
      </c>
      <c r="E119" s="445">
        <v>200011101479546</v>
      </c>
      <c r="F119" s="428" t="s">
        <v>27</v>
      </c>
      <c r="G119" s="450" t="s">
        <v>484</v>
      </c>
      <c r="H119" s="428" t="s">
        <v>445</v>
      </c>
      <c r="I119" s="447">
        <v>5000</v>
      </c>
      <c r="J119" s="447">
        <v>143.5</v>
      </c>
      <c r="K119" s="447">
        <v>152</v>
      </c>
      <c r="L119" s="470"/>
      <c r="M119" s="447"/>
      <c r="N119" s="447">
        <v>4704.5</v>
      </c>
      <c r="O119" s="448">
        <v>41214</v>
      </c>
    </row>
    <row r="120" spans="1:15">
      <c r="A120" s="418">
        <f t="shared" si="8"/>
        <v>11</v>
      </c>
      <c r="B120" s="428" t="s">
        <v>447</v>
      </c>
      <c r="C120" s="428" t="s">
        <v>448</v>
      </c>
      <c r="D120" s="429" t="s">
        <v>449</v>
      </c>
      <c r="E120" s="445">
        <v>200011120292627</v>
      </c>
      <c r="F120" s="428" t="s">
        <v>27</v>
      </c>
      <c r="G120" s="450" t="s">
        <v>484</v>
      </c>
      <c r="H120" s="428" t="s">
        <v>450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41821</v>
      </c>
    </row>
    <row r="121" spans="1:15">
      <c r="A121" s="418">
        <f t="shared" si="8"/>
        <v>12</v>
      </c>
      <c r="B121" s="428" t="s">
        <v>451</v>
      </c>
      <c r="C121" s="428" t="s">
        <v>452</v>
      </c>
      <c r="D121" s="429" t="s">
        <v>453</v>
      </c>
      <c r="E121" s="445">
        <v>200011120292588</v>
      </c>
      <c r="F121" s="428" t="s">
        <v>150</v>
      </c>
      <c r="G121" s="450" t="s">
        <v>484</v>
      </c>
      <c r="H121" s="428" t="s">
        <v>454</v>
      </c>
      <c r="I121" s="447">
        <v>5000</v>
      </c>
      <c r="J121" s="447">
        <v>143.5</v>
      </c>
      <c r="K121" s="447">
        <v>152</v>
      </c>
      <c r="L121" s="470"/>
      <c r="M121" s="447"/>
      <c r="N121" s="447">
        <v>4704.5</v>
      </c>
      <c r="O121" s="448">
        <v>41913</v>
      </c>
    </row>
    <row r="122" spans="1:15">
      <c r="A122" s="418">
        <f t="shared" si="8"/>
        <v>13</v>
      </c>
      <c r="B122" s="428" t="s">
        <v>455</v>
      </c>
      <c r="C122" s="428" t="s">
        <v>456</v>
      </c>
      <c r="D122" s="429" t="s">
        <v>457</v>
      </c>
      <c r="E122" s="445">
        <v>200011120292601</v>
      </c>
      <c r="F122" s="428" t="s">
        <v>458</v>
      </c>
      <c r="G122" s="450" t="s">
        <v>484</v>
      </c>
      <c r="H122" s="428" t="s">
        <v>454</v>
      </c>
      <c r="I122" s="447">
        <v>20000</v>
      </c>
      <c r="J122" s="447">
        <v>574</v>
      </c>
      <c r="K122" s="447">
        <v>608</v>
      </c>
      <c r="L122" s="470"/>
      <c r="M122" s="447"/>
      <c r="N122" s="447">
        <v>18818</v>
      </c>
      <c r="O122" s="448">
        <v>41913</v>
      </c>
    </row>
    <row r="123" spans="1:15">
      <c r="A123" s="418">
        <f t="shared" si="8"/>
        <v>14</v>
      </c>
      <c r="B123" s="428" t="s">
        <v>459</v>
      </c>
      <c r="C123" s="428" t="s">
        <v>460</v>
      </c>
      <c r="D123" s="429" t="s">
        <v>461</v>
      </c>
      <c r="E123" s="445">
        <v>200011120292591</v>
      </c>
      <c r="F123" s="428" t="s">
        <v>188</v>
      </c>
      <c r="G123" s="450" t="s">
        <v>484</v>
      </c>
      <c r="H123" s="428" t="s">
        <v>454</v>
      </c>
      <c r="I123" s="447">
        <v>7000</v>
      </c>
      <c r="J123" s="447">
        <v>200.9</v>
      </c>
      <c r="K123" s="447">
        <v>212.8</v>
      </c>
      <c r="L123" s="470"/>
      <c r="M123" s="447"/>
      <c r="N123" s="447">
        <v>6586.3</v>
      </c>
      <c r="O123" s="448">
        <v>41913</v>
      </c>
    </row>
    <row r="124" spans="1:15">
      <c r="A124" s="418">
        <f t="shared" si="8"/>
        <v>15</v>
      </c>
      <c r="B124" s="428" t="s">
        <v>462</v>
      </c>
      <c r="C124" s="428" t="s">
        <v>463</v>
      </c>
      <c r="D124" s="429" t="s">
        <v>464</v>
      </c>
      <c r="E124" s="445">
        <v>200011101717211</v>
      </c>
      <c r="F124" s="428" t="s">
        <v>37</v>
      </c>
      <c r="G124" s="450" t="s">
        <v>484</v>
      </c>
      <c r="H124" s="739" t="s">
        <v>465</v>
      </c>
      <c r="I124" s="447">
        <v>5000</v>
      </c>
      <c r="J124" s="447">
        <v>143.5</v>
      </c>
      <c r="K124" s="447">
        <v>152</v>
      </c>
      <c r="L124" s="470"/>
      <c r="M124" s="447"/>
      <c r="N124" s="447">
        <v>4704.5</v>
      </c>
      <c r="O124" s="448">
        <v>42217</v>
      </c>
    </row>
    <row r="125" spans="1:15">
      <c r="A125" s="418">
        <f t="shared" si="8"/>
        <v>16</v>
      </c>
      <c r="B125" s="446" t="s">
        <v>466</v>
      </c>
      <c r="C125" s="428" t="s">
        <v>467</v>
      </c>
      <c r="D125" s="466" t="s">
        <v>468</v>
      </c>
      <c r="E125" s="466" t="s">
        <v>469</v>
      </c>
      <c r="F125" s="486" t="s">
        <v>470</v>
      </c>
      <c r="G125" s="450" t="s">
        <v>484</v>
      </c>
      <c r="H125" s="664" t="s">
        <v>431</v>
      </c>
      <c r="I125" s="456">
        <v>6900</v>
      </c>
      <c r="J125" s="457">
        <f t="shared" ref="J125:J140" si="9">I125*2.87%</f>
        <v>198.03</v>
      </c>
      <c r="K125" s="457">
        <f t="shared" ref="K125:K140" si="10">I125*3.04%</f>
        <v>209.76</v>
      </c>
      <c r="L125" s="471"/>
      <c r="M125" s="457">
        <v>0</v>
      </c>
      <c r="N125" s="457">
        <f>I125-J125-K125-M125</f>
        <v>6492.21</v>
      </c>
      <c r="O125" s="466">
        <v>43009</v>
      </c>
    </row>
    <row r="126" spans="1:15">
      <c r="A126" s="418">
        <f t="shared" si="8"/>
        <v>17</v>
      </c>
      <c r="B126" s="465" t="s">
        <v>471</v>
      </c>
      <c r="C126" s="428" t="s">
        <v>472</v>
      </c>
      <c r="D126" s="466" t="s">
        <v>473</v>
      </c>
      <c r="E126" s="466" t="s">
        <v>474</v>
      </c>
      <c r="F126" s="486" t="s">
        <v>406</v>
      </c>
      <c r="G126" s="450" t="s">
        <v>484</v>
      </c>
      <c r="H126" s="486"/>
      <c r="I126" s="456">
        <v>9000</v>
      </c>
      <c r="J126" s="457">
        <f t="shared" si="9"/>
        <v>258.3</v>
      </c>
      <c r="K126" s="457">
        <f t="shared" si="10"/>
        <v>273.60000000000002</v>
      </c>
      <c r="L126" s="471"/>
      <c r="M126" s="457"/>
      <c r="N126" s="457">
        <f>I126-J126-K126</f>
        <v>8468.1</v>
      </c>
      <c r="O126" s="466">
        <v>43221</v>
      </c>
    </row>
    <row r="127" spans="1:15">
      <c r="A127" s="418">
        <f t="shared" si="8"/>
        <v>18</v>
      </c>
      <c r="B127" s="465" t="s">
        <v>475</v>
      </c>
      <c r="C127" s="428" t="s">
        <v>463</v>
      </c>
      <c r="D127" s="466" t="s">
        <v>476</v>
      </c>
      <c r="E127" s="466" t="s">
        <v>477</v>
      </c>
      <c r="F127" s="486" t="s">
        <v>478</v>
      </c>
      <c r="G127" s="450" t="s">
        <v>484</v>
      </c>
      <c r="H127" s="486" t="s">
        <v>479</v>
      </c>
      <c r="I127" s="456">
        <v>18400</v>
      </c>
      <c r="J127" s="457">
        <f t="shared" si="9"/>
        <v>528.08000000000004</v>
      </c>
      <c r="K127" s="457">
        <f t="shared" si="10"/>
        <v>559.36</v>
      </c>
      <c r="L127" s="471"/>
      <c r="M127" s="457"/>
      <c r="N127" s="457">
        <f>I127-J127-K127</f>
        <v>17312.559999999998</v>
      </c>
      <c r="O127" s="466">
        <v>43282</v>
      </c>
    </row>
    <row r="128" spans="1:15" ht="30">
      <c r="A128" s="418">
        <f t="shared" si="8"/>
        <v>19</v>
      </c>
      <c r="B128" s="450" t="s">
        <v>480</v>
      </c>
      <c r="C128" s="428" t="s">
        <v>481</v>
      </c>
      <c r="D128" s="463" t="s">
        <v>482</v>
      </c>
      <c r="E128" s="469" t="s">
        <v>483</v>
      </c>
      <c r="F128" s="450" t="s">
        <v>37</v>
      </c>
      <c r="G128" s="450" t="s">
        <v>484</v>
      </c>
      <c r="H128" s="450" t="s">
        <v>485</v>
      </c>
      <c r="I128" s="480">
        <v>5000</v>
      </c>
      <c r="J128" s="480">
        <f t="shared" si="9"/>
        <v>143.5</v>
      </c>
      <c r="K128" s="480">
        <f t="shared" si="10"/>
        <v>152</v>
      </c>
      <c r="L128" s="480"/>
      <c r="M128" s="480"/>
      <c r="N128" s="480">
        <f>SUM(I128-J128-K128)</f>
        <v>4704.5</v>
      </c>
      <c r="O128" s="667">
        <v>43647</v>
      </c>
    </row>
    <row r="129" spans="1:15" ht="30">
      <c r="A129" s="418">
        <f t="shared" si="8"/>
        <v>20</v>
      </c>
      <c r="B129" s="450" t="s">
        <v>487</v>
      </c>
      <c r="C129" s="428" t="s">
        <v>488</v>
      </c>
      <c r="D129" s="463" t="s">
        <v>489</v>
      </c>
      <c r="E129" s="469" t="s">
        <v>490</v>
      </c>
      <c r="F129" s="450" t="s">
        <v>491</v>
      </c>
      <c r="G129" s="450" t="s">
        <v>484</v>
      </c>
      <c r="H129" s="450" t="s">
        <v>492</v>
      </c>
      <c r="I129" s="480">
        <v>5000</v>
      </c>
      <c r="J129" s="480">
        <f t="shared" si="9"/>
        <v>143.5</v>
      </c>
      <c r="K129" s="480">
        <f t="shared" si="10"/>
        <v>152</v>
      </c>
      <c r="L129" s="480"/>
      <c r="M129" s="480"/>
      <c r="N129" s="480">
        <f>SUM(I129-J129-K129)</f>
        <v>4704.5</v>
      </c>
      <c r="O129" s="667">
        <v>44470</v>
      </c>
    </row>
    <row r="130" spans="1:15" ht="30">
      <c r="A130" s="418">
        <f t="shared" si="8"/>
        <v>21</v>
      </c>
      <c r="B130" s="450" t="s">
        <v>825</v>
      </c>
      <c r="C130" s="428" t="s">
        <v>1010</v>
      </c>
      <c r="D130" s="463" t="s">
        <v>904</v>
      </c>
      <c r="E130" s="469" t="s">
        <v>828</v>
      </c>
      <c r="F130" s="450" t="s">
        <v>827</v>
      </c>
      <c r="G130" s="450" t="s">
        <v>484</v>
      </c>
      <c r="H130" s="428" t="s">
        <v>485</v>
      </c>
      <c r="I130" s="480">
        <v>30000</v>
      </c>
      <c r="J130" s="480">
        <f t="shared" si="9"/>
        <v>861</v>
      </c>
      <c r="K130" s="480">
        <f t="shared" si="10"/>
        <v>912</v>
      </c>
      <c r="L130" s="480"/>
      <c r="M130" s="480">
        <v>1512.45</v>
      </c>
      <c r="N130" s="480">
        <f>SUM(I130-J130-K130-M130)</f>
        <v>26714.55</v>
      </c>
      <c r="O130" s="466">
        <v>44568</v>
      </c>
    </row>
    <row r="131" spans="1:15" ht="30">
      <c r="A131" s="418">
        <f t="shared" si="8"/>
        <v>22</v>
      </c>
      <c r="B131" s="450" t="s">
        <v>837</v>
      </c>
      <c r="C131" s="428" t="s">
        <v>838</v>
      </c>
      <c r="D131" s="463" t="s">
        <v>839</v>
      </c>
      <c r="E131" s="469" t="s">
        <v>840</v>
      </c>
      <c r="F131" s="450" t="s">
        <v>729</v>
      </c>
      <c r="G131" s="450" t="s">
        <v>484</v>
      </c>
      <c r="H131" s="428" t="s">
        <v>485</v>
      </c>
      <c r="I131" s="480">
        <v>7000</v>
      </c>
      <c r="J131" s="480">
        <f t="shared" si="9"/>
        <v>200.9</v>
      </c>
      <c r="K131" s="480">
        <f t="shared" si="10"/>
        <v>212.8</v>
      </c>
      <c r="L131" s="480"/>
      <c r="M131" s="480"/>
      <c r="N131" s="480">
        <f>SUM(I131-J131-K131)</f>
        <v>6586.3</v>
      </c>
      <c r="O131" s="466">
        <v>44652</v>
      </c>
    </row>
    <row r="132" spans="1:15">
      <c r="A132" s="418">
        <f t="shared" si="8"/>
        <v>23</v>
      </c>
      <c r="B132" s="450" t="s">
        <v>872</v>
      </c>
      <c r="C132" s="428" t="s">
        <v>1011</v>
      </c>
      <c r="D132" s="463" t="s">
        <v>891</v>
      </c>
      <c r="E132" s="469" t="s">
        <v>900</v>
      </c>
      <c r="F132" s="450" t="s">
        <v>63</v>
      </c>
      <c r="G132" s="450" t="s">
        <v>484</v>
      </c>
      <c r="H132" s="428" t="s">
        <v>878</v>
      </c>
      <c r="I132" s="480">
        <v>5000</v>
      </c>
      <c r="J132" s="480">
        <f t="shared" si="9"/>
        <v>143.5</v>
      </c>
      <c r="K132" s="480">
        <f t="shared" si="10"/>
        <v>152</v>
      </c>
      <c r="L132" s="480"/>
      <c r="M132" s="480"/>
      <c r="N132" s="480">
        <f t="shared" ref="N132:N140" si="11">SUM(I132-J132-K132)</f>
        <v>4704.5</v>
      </c>
      <c r="O132" s="466">
        <v>44835</v>
      </c>
    </row>
    <row r="133" spans="1:15">
      <c r="A133" s="418">
        <f t="shared" si="8"/>
        <v>24</v>
      </c>
      <c r="B133" s="450" t="s">
        <v>874</v>
      </c>
      <c r="C133" s="428" t="s">
        <v>875</v>
      </c>
      <c r="D133" s="463" t="s">
        <v>876</v>
      </c>
      <c r="E133" s="469" t="s">
        <v>897</v>
      </c>
      <c r="F133" s="450" t="s">
        <v>150</v>
      </c>
      <c r="G133" s="450" t="s">
        <v>484</v>
      </c>
      <c r="H133" s="428" t="s">
        <v>877</v>
      </c>
      <c r="I133" s="480">
        <v>5000</v>
      </c>
      <c r="J133" s="480">
        <f t="shared" si="9"/>
        <v>143.5</v>
      </c>
      <c r="K133" s="480">
        <f t="shared" si="10"/>
        <v>152</v>
      </c>
      <c r="L133" s="480"/>
      <c r="M133" s="480"/>
      <c r="N133" s="480">
        <f t="shared" si="11"/>
        <v>4704.5</v>
      </c>
      <c r="O133" s="466">
        <v>44835</v>
      </c>
    </row>
    <row r="134" spans="1:15">
      <c r="A134" s="418">
        <f t="shared" si="8"/>
        <v>25</v>
      </c>
      <c r="B134" s="450" t="s">
        <v>879</v>
      </c>
      <c r="C134" s="428" t="s">
        <v>880</v>
      </c>
      <c r="D134" s="463" t="s">
        <v>881</v>
      </c>
      <c r="E134" s="469" t="s">
        <v>898</v>
      </c>
      <c r="F134" s="450" t="s">
        <v>150</v>
      </c>
      <c r="G134" s="450" t="s">
        <v>484</v>
      </c>
      <c r="H134" s="428" t="s">
        <v>882</v>
      </c>
      <c r="I134" s="480">
        <v>5000</v>
      </c>
      <c r="J134" s="480">
        <f t="shared" si="9"/>
        <v>143.5</v>
      </c>
      <c r="K134" s="480">
        <f t="shared" si="10"/>
        <v>152</v>
      </c>
      <c r="L134" s="480"/>
      <c r="M134" s="480"/>
      <c r="N134" s="480">
        <f t="shared" si="11"/>
        <v>4704.5</v>
      </c>
      <c r="O134" s="466">
        <v>44835</v>
      </c>
    </row>
    <row r="135" spans="1:15">
      <c r="A135" s="418">
        <f t="shared" si="8"/>
        <v>26</v>
      </c>
      <c r="B135" s="450" t="s">
        <v>883</v>
      </c>
      <c r="C135" s="428" t="s">
        <v>884</v>
      </c>
      <c r="D135" s="463" t="s">
        <v>885</v>
      </c>
      <c r="E135" s="469" t="s">
        <v>899</v>
      </c>
      <c r="F135" s="450" t="s">
        <v>150</v>
      </c>
      <c r="G135" s="450" t="s">
        <v>484</v>
      </c>
      <c r="H135" s="428" t="s">
        <v>886</v>
      </c>
      <c r="I135" s="480">
        <v>5000</v>
      </c>
      <c r="J135" s="480">
        <f t="shared" si="9"/>
        <v>143.5</v>
      </c>
      <c r="K135" s="480">
        <f t="shared" si="10"/>
        <v>152</v>
      </c>
      <c r="L135" s="480"/>
      <c r="M135" s="480"/>
      <c r="N135" s="480">
        <f t="shared" si="11"/>
        <v>4704.5</v>
      </c>
      <c r="O135" s="466">
        <v>44835</v>
      </c>
    </row>
    <row r="136" spans="1:15">
      <c r="A136" s="418">
        <f t="shared" si="8"/>
        <v>27</v>
      </c>
      <c r="B136" s="450" t="s">
        <v>887</v>
      </c>
      <c r="C136" s="428" t="s">
        <v>888</v>
      </c>
      <c r="D136" s="463" t="s">
        <v>889</v>
      </c>
      <c r="E136" s="469" t="s">
        <v>896</v>
      </c>
      <c r="F136" s="450" t="s">
        <v>150</v>
      </c>
      <c r="G136" s="450" t="s">
        <v>484</v>
      </c>
      <c r="H136" s="428" t="s">
        <v>890</v>
      </c>
      <c r="I136" s="480">
        <v>5000</v>
      </c>
      <c r="J136" s="480">
        <f t="shared" si="9"/>
        <v>143.5</v>
      </c>
      <c r="K136" s="480">
        <f t="shared" si="10"/>
        <v>152</v>
      </c>
      <c r="L136" s="480"/>
      <c r="M136" s="480"/>
      <c r="N136" s="480">
        <f t="shared" si="11"/>
        <v>4704.5</v>
      </c>
      <c r="O136" s="466">
        <v>44835</v>
      </c>
    </row>
    <row r="137" spans="1:15">
      <c r="A137" s="418">
        <f t="shared" si="8"/>
        <v>28</v>
      </c>
      <c r="B137" s="450" t="s">
        <v>462</v>
      </c>
      <c r="C137" s="428" t="s">
        <v>1012</v>
      </c>
      <c r="D137" s="463" t="s">
        <v>911</v>
      </c>
      <c r="E137" s="469" t="s">
        <v>912</v>
      </c>
      <c r="F137" s="450" t="s">
        <v>63</v>
      </c>
      <c r="G137" s="450" t="s">
        <v>484</v>
      </c>
      <c r="H137" s="428" t="s">
        <v>882</v>
      </c>
      <c r="I137" s="480">
        <v>5000</v>
      </c>
      <c r="J137" s="480">
        <f t="shared" si="9"/>
        <v>143.5</v>
      </c>
      <c r="K137" s="480">
        <f t="shared" si="10"/>
        <v>152</v>
      </c>
      <c r="L137" s="480"/>
      <c r="M137" s="480"/>
      <c r="N137" s="480">
        <f t="shared" si="11"/>
        <v>4704.5</v>
      </c>
      <c r="O137" s="466">
        <v>44866</v>
      </c>
    </row>
    <row r="138" spans="1:15">
      <c r="A138" s="418">
        <f t="shared" si="8"/>
        <v>29</v>
      </c>
      <c r="B138" s="450" t="s">
        <v>918</v>
      </c>
      <c r="C138" s="428" t="s">
        <v>919</v>
      </c>
      <c r="D138" s="463" t="s">
        <v>920</v>
      </c>
      <c r="E138" s="488">
        <v>9605408903</v>
      </c>
      <c r="F138" s="450" t="s">
        <v>63</v>
      </c>
      <c r="G138" s="450" t="s">
        <v>484</v>
      </c>
      <c r="H138" s="437" t="s">
        <v>921</v>
      </c>
      <c r="I138" s="480">
        <v>5000</v>
      </c>
      <c r="J138" s="480">
        <f t="shared" si="9"/>
        <v>143.5</v>
      </c>
      <c r="K138" s="480">
        <f t="shared" si="10"/>
        <v>152</v>
      </c>
      <c r="L138" s="480"/>
      <c r="M138" s="480"/>
      <c r="N138" s="480">
        <f t="shared" si="11"/>
        <v>4704.5</v>
      </c>
      <c r="O138" s="466">
        <v>44896</v>
      </c>
    </row>
    <row r="139" spans="1:15">
      <c r="A139" s="418">
        <f t="shared" si="8"/>
        <v>30</v>
      </c>
      <c r="B139" s="450" t="s">
        <v>210</v>
      </c>
      <c r="C139" s="428" t="s">
        <v>976</v>
      </c>
      <c r="D139" s="463" t="s">
        <v>977</v>
      </c>
      <c r="E139" s="488">
        <v>9606157607</v>
      </c>
      <c r="F139" s="450" t="s">
        <v>415</v>
      </c>
      <c r="G139" s="450" t="s">
        <v>484</v>
      </c>
      <c r="H139" s="437" t="s">
        <v>882</v>
      </c>
      <c r="I139" s="480">
        <v>5000</v>
      </c>
      <c r="J139" s="480">
        <f t="shared" si="9"/>
        <v>143.5</v>
      </c>
      <c r="K139" s="480">
        <f t="shared" si="10"/>
        <v>152</v>
      </c>
      <c r="L139" s="480"/>
      <c r="M139" s="480"/>
      <c r="N139" s="480">
        <f t="shared" si="11"/>
        <v>4704.5</v>
      </c>
      <c r="O139" s="466">
        <v>45139</v>
      </c>
    </row>
    <row r="140" spans="1:15">
      <c r="A140" s="418">
        <f>A139+1</f>
        <v>31</v>
      </c>
      <c r="B140" s="450" t="s">
        <v>990</v>
      </c>
      <c r="C140" s="428" t="s">
        <v>991</v>
      </c>
      <c r="D140" s="463" t="s">
        <v>992</v>
      </c>
      <c r="E140" s="488">
        <v>9606781220</v>
      </c>
      <c r="F140" s="450" t="s">
        <v>63</v>
      </c>
      <c r="G140" s="450" t="s">
        <v>484</v>
      </c>
      <c r="H140" s="437" t="s">
        <v>993</v>
      </c>
      <c r="I140" s="480">
        <v>5000</v>
      </c>
      <c r="J140" s="480">
        <f t="shared" si="9"/>
        <v>143.5</v>
      </c>
      <c r="K140" s="480">
        <f t="shared" si="10"/>
        <v>152</v>
      </c>
      <c r="L140" s="480"/>
      <c r="M140" s="480"/>
      <c r="N140" s="480">
        <f t="shared" si="11"/>
        <v>4704.5</v>
      </c>
      <c r="O140" s="466">
        <v>45323</v>
      </c>
    </row>
    <row r="141" spans="1:15">
      <c r="B141" s="668" t="s">
        <v>493</v>
      </c>
      <c r="C141" s="668"/>
      <c r="D141" s="669"/>
      <c r="E141" s="670"/>
      <c r="F141" s="668"/>
      <c r="G141" s="668"/>
      <c r="H141" s="668"/>
      <c r="I141" s="671">
        <f>SUM(I110:I140)</f>
        <v>236872</v>
      </c>
      <c r="J141" s="671">
        <f>SUM(J110:J140)</f>
        <v>6740.8263999999999</v>
      </c>
      <c r="K141" s="671">
        <f>SUM(K110:K140)</f>
        <v>7140.1088000000009</v>
      </c>
      <c r="L141" s="672"/>
      <c r="M141" s="671">
        <f>SUM(M110:M139)</f>
        <v>1512.45</v>
      </c>
      <c r="N141" s="671">
        <f>SUM(N110:N140)</f>
        <v>221478.61479999998</v>
      </c>
      <c r="O141" s="428"/>
    </row>
    <row r="142" spans="1:15">
      <c r="B142" s="673"/>
      <c r="C142" s="673"/>
      <c r="D142" s="674"/>
      <c r="E142" s="675"/>
      <c r="F142" s="673"/>
      <c r="G142" s="673"/>
      <c r="H142" s="673"/>
      <c r="I142" s="676"/>
      <c r="J142" s="676"/>
      <c r="K142" s="676"/>
      <c r="L142" s="677"/>
      <c r="M142" s="676"/>
      <c r="N142" s="676"/>
      <c r="O142" s="649"/>
    </row>
    <row r="143" spans="1:15">
      <c r="B143" s="673"/>
      <c r="C143" s="673"/>
      <c r="D143" s="651"/>
      <c r="E143" s="678"/>
      <c r="F143" s="649"/>
      <c r="G143" s="649"/>
      <c r="H143" s="649"/>
      <c r="I143" s="677"/>
      <c r="J143" s="677"/>
      <c r="K143" s="677"/>
      <c r="L143" s="677"/>
      <c r="M143" s="677"/>
      <c r="N143" s="677"/>
      <c r="O143" s="650"/>
    </row>
    <row r="144" spans="1:15">
      <c r="B144" s="673"/>
      <c r="C144" s="673"/>
      <c r="D144" s="651"/>
      <c r="E144" s="678"/>
      <c r="F144" s="649"/>
      <c r="G144" s="649"/>
      <c r="H144" s="649"/>
      <c r="I144" s="677"/>
      <c r="J144" s="677"/>
      <c r="K144" s="677"/>
      <c r="L144" s="677"/>
      <c r="M144" s="677"/>
      <c r="N144" s="677"/>
      <c r="O144" s="650"/>
    </row>
    <row r="145" spans="1:15" ht="15.75" thickBot="1">
      <c r="B145" s="651"/>
      <c r="C145" s="652" t="s">
        <v>398</v>
      </c>
      <c r="D145" s="653"/>
      <c r="E145" s="79"/>
      <c r="F145" s="79"/>
      <c r="G145" s="767"/>
      <c r="H145" s="654" t="s">
        <v>841</v>
      </c>
      <c r="I145" s="679"/>
      <c r="J145" s="516"/>
      <c r="K145" s="649"/>
      <c r="L145" s="649"/>
      <c r="M145" s="649"/>
      <c r="N145" s="650"/>
      <c r="O145" s="650"/>
    </row>
    <row r="146" spans="1:15">
      <c r="B146" s="831" t="s">
        <v>1094</v>
      </c>
      <c r="C146" s="831"/>
      <c r="D146" s="79"/>
      <c r="E146" s="79"/>
      <c r="F146" s="79"/>
      <c r="G146" s="767"/>
      <c r="H146" s="618" t="s">
        <v>1034</v>
      </c>
      <c r="I146" s="767"/>
      <c r="J146" s="516"/>
      <c r="K146" s="649"/>
      <c r="L146" s="649"/>
      <c r="M146" s="649"/>
      <c r="N146" s="650"/>
      <c r="O146" s="650"/>
    </row>
    <row r="147" spans="1:15">
      <c r="B147" s="767"/>
      <c r="C147" s="767"/>
      <c r="D147" s="79"/>
      <c r="E147" s="79"/>
      <c r="F147" s="79"/>
      <c r="G147" s="767"/>
      <c r="H147" s="767"/>
      <c r="I147" s="767"/>
      <c r="J147" s="516"/>
      <c r="K147" s="649"/>
      <c r="L147" s="649"/>
      <c r="M147" s="649"/>
      <c r="N147" s="650"/>
      <c r="O147" s="650"/>
    </row>
    <row r="148" spans="1:15">
      <c r="B148" s="767"/>
      <c r="C148" s="767"/>
      <c r="D148" s="79"/>
      <c r="E148" s="79"/>
      <c r="F148" s="79"/>
      <c r="G148" s="767"/>
      <c r="H148" s="767"/>
      <c r="I148" s="767"/>
      <c r="J148" s="516"/>
      <c r="K148" s="649"/>
      <c r="L148" s="649"/>
      <c r="M148" s="649"/>
      <c r="N148" s="650"/>
      <c r="O148" s="650"/>
    </row>
    <row r="149" spans="1:15">
      <c r="B149" s="838" t="s">
        <v>1</v>
      </c>
      <c r="C149" s="838"/>
      <c r="D149" s="838"/>
      <c r="E149" s="838"/>
      <c r="F149" s="838"/>
      <c r="G149" s="838"/>
      <c r="H149" s="838"/>
      <c r="I149" s="838"/>
      <c r="J149" s="838"/>
      <c r="K149" s="838"/>
      <c r="L149" s="838"/>
      <c r="M149" s="838"/>
      <c r="N149" s="838"/>
      <c r="O149" s="650"/>
    </row>
    <row r="150" spans="1:15">
      <c r="B150" s="838" t="s">
        <v>2</v>
      </c>
      <c r="C150" s="838"/>
      <c r="D150" s="838"/>
      <c r="E150" s="838"/>
      <c r="F150" s="838"/>
      <c r="G150" s="838"/>
      <c r="H150" s="838"/>
      <c r="I150" s="838"/>
      <c r="J150" s="838"/>
      <c r="K150" s="838"/>
      <c r="L150" s="838"/>
      <c r="M150" s="838"/>
      <c r="N150" s="838"/>
      <c r="O150" s="650"/>
    </row>
    <row r="151" spans="1:15">
      <c r="B151" s="838" t="s">
        <v>401</v>
      </c>
      <c r="C151" s="838"/>
      <c r="D151" s="838"/>
      <c r="E151" s="838"/>
      <c r="F151" s="838"/>
      <c r="G151" s="838"/>
      <c r="H151" s="838"/>
      <c r="I151" s="838"/>
      <c r="J151" s="838"/>
      <c r="K151" s="838"/>
      <c r="L151" s="838"/>
      <c r="M151" s="838"/>
      <c r="N151" s="838"/>
      <c r="O151" s="650"/>
    </row>
    <row r="152" spans="1:15">
      <c r="B152" s="624" t="s">
        <v>1116</v>
      </c>
      <c r="C152" s="624"/>
      <c r="D152" s="624"/>
      <c r="E152" s="624"/>
      <c r="F152" s="736"/>
      <c r="G152" s="736"/>
      <c r="H152" s="736"/>
      <c r="I152" s="737"/>
      <c r="J152" s="660"/>
      <c r="K152" s="660"/>
      <c r="L152" s="660"/>
      <c r="M152" s="660"/>
      <c r="N152" s="660"/>
      <c r="O152" s="660"/>
    </row>
    <row r="153" spans="1:15">
      <c r="B153" s="624" t="s">
        <v>494</v>
      </c>
      <c r="C153" s="624"/>
      <c r="D153" s="682"/>
      <c r="E153" s="658"/>
      <c r="F153" s="660"/>
      <c r="G153" s="660"/>
      <c r="H153" s="660"/>
      <c r="I153" s="662"/>
      <c r="J153" s="662" t="s">
        <v>14</v>
      </c>
      <c r="K153" s="662" t="s">
        <v>15</v>
      </c>
      <c r="L153" s="662" t="s">
        <v>16</v>
      </c>
      <c r="M153" s="627" t="s">
        <v>941</v>
      </c>
      <c r="N153" s="662"/>
      <c r="O153" s="626"/>
    </row>
    <row r="154" spans="1:15">
      <c r="B154" s="624" t="s">
        <v>6</v>
      </c>
      <c r="C154" s="624" t="s">
        <v>7</v>
      </c>
      <c r="D154" s="624" t="s">
        <v>8</v>
      </c>
      <c r="E154" s="624" t="s">
        <v>9</v>
      </c>
      <c r="F154" s="624" t="s">
        <v>10</v>
      </c>
      <c r="G154" s="624" t="s">
        <v>11</v>
      </c>
      <c r="H154" s="624" t="s">
        <v>12</v>
      </c>
      <c r="I154" s="624" t="s">
        <v>13</v>
      </c>
      <c r="J154" s="624" t="s">
        <v>495</v>
      </c>
      <c r="K154" s="624"/>
      <c r="L154" s="624"/>
      <c r="M154" s="624"/>
      <c r="N154" s="683" t="s">
        <v>17</v>
      </c>
      <c r="O154" s="630" t="s">
        <v>18</v>
      </c>
    </row>
    <row r="155" spans="1:15">
      <c r="A155" s="418">
        <v>1</v>
      </c>
      <c r="B155" s="428" t="s">
        <v>499</v>
      </c>
      <c r="C155" s="428" t="s">
        <v>500</v>
      </c>
      <c r="D155" s="429" t="s">
        <v>501</v>
      </c>
      <c r="E155" s="445">
        <v>200011110179067</v>
      </c>
      <c r="F155" s="428" t="s">
        <v>27</v>
      </c>
      <c r="G155" s="450" t="s">
        <v>549</v>
      </c>
      <c r="H155" s="428" t="s">
        <v>502</v>
      </c>
      <c r="I155" s="447">
        <v>5000</v>
      </c>
      <c r="J155" s="447">
        <v>143.5</v>
      </c>
      <c r="K155" s="447">
        <v>152</v>
      </c>
      <c r="L155" s="470"/>
      <c r="M155" s="470"/>
      <c r="N155" s="447">
        <v>4704.5</v>
      </c>
      <c r="O155" s="448">
        <v>39234</v>
      </c>
    </row>
    <row r="156" spans="1:15">
      <c r="A156" s="418">
        <f>A155+1</f>
        <v>2</v>
      </c>
      <c r="B156" s="428" t="s">
        <v>503</v>
      </c>
      <c r="C156" s="428" t="s">
        <v>1111</v>
      </c>
      <c r="D156" s="429" t="s">
        <v>1112</v>
      </c>
      <c r="E156" s="445">
        <v>9607634259</v>
      </c>
      <c r="F156" s="428" t="s">
        <v>37</v>
      </c>
      <c r="G156" s="450" t="s">
        <v>549</v>
      </c>
      <c r="H156" s="428" t="s">
        <v>506</v>
      </c>
      <c r="I156" s="447">
        <v>5000</v>
      </c>
      <c r="J156" s="447">
        <v>143.5</v>
      </c>
      <c r="K156" s="447">
        <v>152</v>
      </c>
      <c r="L156" s="470"/>
      <c r="M156" s="470"/>
      <c r="N156" s="447">
        <v>4704.5</v>
      </c>
      <c r="O156" s="448">
        <v>45568</v>
      </c>
    </row>
    <row r="157" spans="1:15">
      <c r="A157" s="418">
        <f t="shared" ref="A157:A176" si="12">A156+1</f>
        <v>3</v>
      </c>
      <c r="B157" s="428" t="s">
        <v>512</v>
      </c>
      <c r="C157" s="428" t="s">
        <v>513</v>
      </c>
      <c r="D157" s="429" t="s">
        <v>514</v>
      </c>
      <c r="E157" s="445">
        <v>200011101294569</v>
      </c>
      <c r="F157" s="428" t="s">
        <v>27</v>
      </c>
      <c r="G157" s="450" t="s">
        <v>549</v>
      </c>
      <c r="H157" s="428" t="s">
        <v>515</v>
      </c>
      <c r="I157" s="447">
        <v>5000</v>
      </c>
      <c r="J157" s="447">
        <v>143.5</v>
      </c>
      <c r="K157" s="447">
        <v>152</v>
      </c>
      <c r="L157" s="470"/>
      <c r="M157" s="470"/>
      <c r="N157" s="447">
        <v>4704.5</v>
      </c>
      <c r="O157" s="448">
        <v>40039</v>
      </c>
    </row>
    <row r="158" spans="1:15">
      <c r="A158" s="418">
        <f t="shared" si="12"/>
        <v>4</v>
      </c>
      <c r="B158" s="428" t="s">
        <v>516</v>
      </c>
      <c r="C158" s="428" t="s">
        <v>517</v>
      </c>
      <c r="D158" s="429" t="s">
        <v>518</v>
      </c>
      <c r="E158" s="445">
        <v>200011101393486</v>
      </c>
      <c r="F158" s="428" t="s">
        <v>37</v>
      </c>
      <c r="G158" s="450" t="s">
        <v>549</v>
      </c>
      <c r="H158" s="428" t="s">
        <v>519</v>
      </c>
      <c r="I158" s="447">
        <v>5000</v>
      </c>
      <c r="J158" s="447">
        <v>143.5</v>
      </c>
      <c r="K158" s="447">
        <v>152</v>
      </c>
      <c r="L158" s="470"/>
      <c r="M158" s="470">
        <v>0</v>
      </c>
      <c r="N158" s="447">
        <v>4704.5</v>
      </c>
      <c r="O158" s="448">
        <v>40544</v>
      </c>
    </row>
    <row r="159" spans="1:15">
      <c r="A159" s="418">
        <f t="shared" si="12"/>
        <v>5</v>
      </c>
      <c r="B159" s="428" t="s">
        <v>520</v>
      </c>
      <c r="C159" s="428" t="s">
        <v>521</v>
      </c>
      <c r="D159" s="429" t="s">
        <v>522</v>
      </c>
      <c r="E159" s="445">
        <v>200011101393554</v>
      </c>
      <c r="F159" s="428" t="s">
        <v>27</v>
      </c>
      <c r="G159" s="450" t="s">
        <v>549</v>
      </c>
      <c r="H159" s="428" t="s">
        <v>523</v>
      </c>
      <c r="I159" s="447">
        <v>5000</v>
      </c>
      <c r="J159" s="447">
        <v>143.5</v>
      </c>
      <c r="K159" s="447">
        <v>152</v>
      </c>
      <c r="L159" s="470"/>
      <c r="M159" s="470"/>
      <c r="N159" s="447">
        <v>4704.5</v>
      </c>
      <c r="O159" s="448">
        <v>40544</v>
      </c>
    </row>
    <row r="160" spans="1:15">
      <c r="A160" s="418">
        <f t="shared" si="12"/>
        <v>6</v>
      </c>
      <c r="B160" s="428" t="s">
        <v>525</v>
      </c>
      <c r="C160" s="428" t="s">
        <v>526</v>
      </c>
      <c r="D160" s="429" t="s">
        <v>527</v>
      </c>
      <c r="E160" s="445">
        <v>200011101711741</v>
      </c>
      <c r="F160" s="428" t="s">
        <v>27</v>
      </c>
      <c r="G160" s="450" t="s">
        <v>549</v>
      </c>
      <c r="H160" s="428" t="s">
        <v>528</v>
      </c>
      <c r="I160" s="447">
        <v>5000</v>
      </c>
      <c r="J160" s="447">
        <v>143.5</v>
      </c>
      <c r="K160" s="447">
        <v>152</v>
      </c>
      <c r="L160" s="470"/>
      <c r="M160" s="470"/>
      <c r="N160" s="447">
        <v>4704.5</v>
      </c>
      <c r="O160" s="448">
        <v>42461</v>
      </c>
    </row>
    <row r="161" spans="1:15">
      <c r="A161" s="418">
        <f t="shared" si="12"/>
        <v>7</v>
      </c>
      <c r="B161" s="431" t="s">
        <v>529</v>
      </c>
      <c r="C161" s="431" t="s">
        <v>530</v>
      </c>
      <c r="D161" s="429" t="s">
        <v>531</v>
      </c>
      <c r="E161" s="445" t="s">
        <v>532</v>
      </c>
      <c r="F161" s="428" t="s">
        <v>27</v>
      </c>
      <c r="G161" s="450" t="s">
        <v>549</v>
      </c>
      <c r="H161" s="428" t="s">
        <v>528</v>
      </c>
      <c r="I161" s="451">
        <v>5000</v>
      </c>
      <c r="J161" s="435">
        <f t="shared" ref="J161:J176" si="13">I161*2.87%</f>
        <v>143.5</v>
      </c>
      <c r="K161" s="435">
        <f t="shared" ref="K161:K176" si="14">I161*3.04%</f>
        <v>152</v>
      </c>
      <c r="L161" s="684"/>
      <c r="M161" s="684"/>
      <c r="N161" s="435">
        <f>I161-J161-K161</f>
        <v>4704.5</v>
      </c>
      <c r="O161" s="448">
        <v>42614</v>
      </c>
    </row>
    <row r="162" spans="1:15">
      <c r="A162" s="418">
        <f t="shared" si="12"/>
        <v>8</v>
      </c>
      <c r="B162" s="446" t="s">
        <v>534</v>
      </c>
      <c r="C162" s="446" t="s">
        <v>535</v>
      </c>
      <c r="D162" s="463" t="s">
        <v>536</v>
      </c>
      <c r="E162" s="463" t="s">
        <v>537</v>
      </c>
      <c r="F162" s="464" t="s">
        <v>538</v>
      </c>
      <c r="G162" s="450" t="s">
        <v>549</v>
      </c>
      <c r="H162" s="450" t="s">
        <v>533</v>
      </c>
      <c r="I162" s="451">
        <v>28000</v>
      </c>
      <c r="J162" s="435">
        <f t="shared" si="13"/>
        <v>803.6</v>
      </c>
      <c r="K162" s="435">
        <f t="shared" si="14"/>
        <v>851.2</v>
      </c>
      <c r="L162" s="684"/>
      <c r="M162" s="684"/>
      <c r="N162" s="435">
        <f>I162-J162-K162</f>
        <v>26345.200000000001</v>
      </c>
      <c r="O162" s="463">
        <v>43132</v>
      </c>
    </row>
    <row r="163" spans="1:15">
      <c r="A163" s="418">
        <f t="shared" si="12"/>
        <v>9</v>
      </c>
      <c r="B163" s="446" t="s">
        <v>539</v>
      </c>
      <c r="C163" s="446" t="s">
        <v>540</v>
      </c>
      <c r="D163" s="463" t="s">
        <v>541</v>
      </c>
      <c r="E163" s="463" t="s">
        <v>542</v>
      </c>
      <c r="F163" s="464" t="s">
        <v>543</v>
      </c>
      <c r="G163" s="450" t="s">
        <v>549</v>
      </c>
      <c r="H163" s="685" t="s">
        <v>497</v>
      </c>
      <c r="I163" s="451">
        <v>9835</v>
      </c>
      <c r="J163" s="435">
        <f t="shared" si="13"/>
        <v>282.2645</v>
      </c>
      <c r="K163" s="435">
        <f t="shared" si="14"/>
        <v>298.98399999999998</v>
      </c>
      <c r="L163" s="684"/>
      <c r="M163" s="684"/>
      <c r="N163" s="435">
        <f>I163-J163-K163</f>
        <v>9253.7515000000003</v>
      </c>
      <c r="O163" s="463">
        <v>43191</v>
      </c>
    </row>
    <row r="164" spans="1:15" ht="30">
      <c r="A164" s="418">
        <f t="shared" si="12"/>
        <v>10</v>
      </c>
      <c r="B164" s="686" t="s">
        <v>544</v>
      </c>
      <c r="C164" s="686" t="s">
        <v>545</v>
      </c>
      <c r="D164" s="478" t="s">
        <v>546</v>
      </c>
      <c r="E164" s="469" t="s">
        <v>547</v>
      </c>
      <c r="F164" s="450" t="s">
        <v>548</v>
      </c>
      <c r="G164" s="450" t="s">
        <v>549</v>
      </c>
      <c r="H164" s="450" t="s">
        <v>550</v>
      </c>
      <c r="I164" s="451">
        <v>5000</v>
      </c>
      <c r="J164" s="435">
        <f t="shared" si="13"/>
        <v>143.5</v>
      </c>
      <c r="K164" s="435">
        <f t="shared" si="14"/>
        <v>152</v>
      </c>
      <c r="L164" s="684"/>
      <c r="M164" s="684"/>
      <c r="N164" s="435">
        <f t="shared" ref="N164:N176" si="15">I164-J164-K164</f>
        <v>4704.5</v>
      </c>
      <c r="O164" s="463">
        <v>43839</v>
      </c>
    </row>
    <row r="165" spans="1:15" ht="30">
      <c r="A165" s="418">
        <f t="shared" si="12"/>
        <v>11</v>
      </c>
      <c r="B165" s="686" t="s">
        <v>551</v>
      </c>
      <c r="C165" s="686" t="s">
        <v>552</v>
      </c>
      <c r="D165" s="687" t="s">
        <v>553</v>
      </c>
      <c r="E165" s="469" t="s">
        <v>554</v>
      </c>
      <c r="F165" s="450" t="s">
        <v>555</v>
      </c>
      <c r="G165" s="450" t="s">
        <v>549</v>
      </c>
      <c r="H165" s="450" t="s">
        <v>485</v>
      </c>
      <c r="I165" s="451">
        <v>30000</v>
      </c>
      <c r="J165" s="435">
        <f t="shared" si="13"/>
        <v>861</v>
      </c>
      <c r="K165" s="435">
        <f t="shared" si="14"/>
        <v>912</v>
      </c>
      <c r="L165" s="684"/>
      <c r="M165" s="684"/>
      <c r="N165" s="435">
        <f t="shared" si="15"/>
        <v>28227</v>
      </c>
      <c r="O165" s="463">
        <v>43841</v>
      </c>
    </row>
    <row r="166" spans="1:15" ht="30">
      <c r="A166" s="418">
        <f t="shared" si="12"/>
        <v>12</v>
      </c>
      <c r="B166" s="686" t="s">
        <v>558</v>
      </c>
      <c r="C166" s="686" t="s">
        <v>559</v>
      </c>
      <c r="D166" s="687" t="s">
        <v>560</v>
      </c>
      <c r="E166" s="469" t="s">
        <v>561</v>
      </c>
      <c r="F166" s="450" t="s">
        <v>27</v>
      </c>
      <c r="G166" s="450" t="s">
        <v>549</v>
      </c>
      <c r="H166" s="450" t="s">
        <v>562</v>
      </c>
      <c r="I166" s="451">
        <v>5000</v>
      </c>
      <c r="J166" s="435">
        <f t="shared" si="13"/>
        <v>143.5</v>
      </c>
      <c r="K166" s="435">
        <f t="shared" si="14"/>
        <v>152</v>
      </c>
      <c r="L166" s="684"/>
      <c r="M166" s="684"/>
      <c r="N166" s="435">
        <f t="shared" si="15"/>
        <v>4704.5</v>
      </c>
      <c r="O166" s="463">
        <v>44199</v>
      </c>
    </row>
    <row r="167" spans="1:15" ht="30">
      <c r="A167" s="418">
        <f t="shared" si="12"/>
        <v>13</v>
      </c>
      <c r="B167" s="686" t="s">
        <v>568</v>
      </c>
      <c r="C167" s="686" t="s">
        <v>569</v>
      </c>
      <c r="D167" s="687" t="s">
        <v>570</v>
      </c>
      <c r="E167" s="469" t="s">
        <v>571</v>
      </c>
      <c r="F167" s="450" t="s">
        <v>572</v>
      </c>
      <c r="G167" s="450" t="s">
        <v>549</v>
      </c>
      <c r="H167" s="437" t="s">
        <v>573</v>
      </c>
      <c r="I167" s="451">
        <v>10000</v>
      </c>
      <c r="J167" s="435">
        <f t="shared" si="13"/>
        <v>287</v>
      </c>
      <c r="K167" s="435">
        <f t="shared" si="14"/>
        <v>304</v>
      </c>
      <c r="L167" s="684"/>
      <c r="M167" s="684"/>
      <c r="N167" s="435">
        <f t="shared" si="15"/>
        <v>9409</v>
      </c>
      <c r="O167" s="463">
        <v>44203</v>
      </c>
    </row>
    <row r="168" spans="1:15" ht="30">
      <c r="A168" s="418">
        <f t="shared" si="12"/>
        <v>14</v>
      </c>
      <c r="B168" s="686" t="s">
        <v>574</v>
      </c>
      <c r="C168" s="686" t="s">
        <v>244</v>
      </c>
      <c r="D168" s="687" t="s">
        <v>575</v>
      </c>
      <c r="E168" s="469" t="s">
        <v>576</v>
      </c>
      <c r="F168" s="450" t="s">
        <v>27</v>
      </c>
      <c r="G168" s="450" t="s">
        <v>549</v>
      </c>
      <c r="H168" s="450" t="s">
        <v>556</v>
      </c>
      <c r="I168" s="451">
        <v>5000</v>
      </c>
      <c r="J168" s="435">
        <f t="shared" si="13"/>
        <v>143.5</v>
      </c>
      <c r="K168" s="435">
        <f t="shared" si="14"/>
        <v>152</v>
      </c>
      <c r="L168" s="684"/>
      <c r="M168" s="684"/>
      <c r="N168" s="435">
        <f t="shared" si="15"/>
        <v>4704.5</v>
      </c>
      <c r="O168" s="463">
        <v>44440</v>
      </c>
    </row>
    <row r="169" spans="1:15" ht="30">
      <c r="A169" s="418">
        <f t="shared" si="12"/>
        <v>15</v>
      </c>
      <c r="B169" s="686" t="s">
        <v>577</v>
      </c>
      <c r="C169" s="686" t="s">
        <v>578</v>
      </c>
      <c r="D169" s="687" t="s">
        <v>579</v>
      </c>
      <c r="E169" s="469" t="s">
        <v>580</v>
      </c>
      <c r="F169" s="450" t="s">
        <v>27</v>
      </c>
      <c r="G169" s="450" t="s">
        <v>549</v>
      </c>
      <c r="H169" s="450" t="s">
        <v>506</v>
      </c>
      <c r="I169" s="451">
        <v>5000</v>
      </c>
      <c r="J169" s="435">
        <f t="shared" si="13"/>
        <v>143.5</v>
      </c>
      <c r="K169" s="435">
        <f t="shared" si="14"/>
        <v>152</v>
      </c>
      <c r="L169" s="684"/>
      <c r="M169" s="684"/>
      <c r="N169" s="435">
        <f t="shared" si="15"/>
        <v>4704.5</v>
      </c>
      <c r="O169" s="463"/>
    </row>
    <row r="170" spans="1:15" ht="30">
      <c r="A170" s="418">
        <f t="shared" si="12"/>
        <v>16</v>
      </c>
      <c r="B170" s="686" t="s">
        <v>833</v>
      </c>
      <c r="C170" s="686" t="s">
        <v>834</v>
      </c>
      <c r="D170" s="687" t="s">
        <v>835</v>
      </c>
      <c r="E170" s="488" t="s">
        <v>846</v>
      </c>
      <c r="F170" s="450" t="s">
        <v>836</v>
      </c>
      <c r="G170" s="450" t="s">
        <v>549</v>
      </c>
      <c r="H170" s="450" t="s">
        <v>485</v>
      </c>
      <c r="I170" s="621">
        <v>10000</v>
      </c>
      <c r="J170" s="444">
        <f t="shared" si="13"/>
        <v>287</v>
      </c>
      <c r="K170" s="444">
        <f t="shared" si="14"/>
        <v>304</v>
      </c>
      <c r="L170" s="688"/>
      <c r="M170" s="688"/>
      <c r="N170" s="444">
        <f t="shared" si="15"/>
        <v>9409</v>
      </c>
      <c r="O170" s="463">
        <v>44621</v>
      </c>
    </row>
    <row r="171" spans="1:15" ht="30">
      <c r="A171" s="418">
        <f t="shared" si="12"/>
        <v>17</v>
      </c>
      <c r="B171" s="686" t="s">
        <v>842</v>
      </c>
      <c r="C171" s="686" t="s">
        <v>843</v>
      </c>
      <c r="D171" s="687" t="s">
        <v>844</v>
      </c>
      <c r="E171" s="488" t="s">
        <v>847</v>
      </c>
      <c r="F171" s="450" t="s">
        <v>27</v>
      </c>
      <c r="G171" s="450" t="s">
        <v>549</v>
      </c>
      <c r="H171" s="450" t="s">
        <v>845</v>
      </c>
      <c r="I171" s="621">
        <v>5000</v>
      </c>
      <c r="J171" s="444">
        <f t="shared" si="13"/>
        <v>143.5</v>
      </c>
      <c r="K171" s="444">
        <f t="shared" si="14"/>
        <v>152</v>
      </c>
      <c r="L171" s="688"/>
      <c r="M171" s="688"/>
      <c r="N171" s="444">
        <f t="shared" si="15"/>
        <v>4704.5</v>
      </c>
      <c r="O171" s="463">
        <v>44682</v>
      </c>
    </row>
    <row r="172" spans="1:15">
      <c r="A172" s="418">
        <f t="shared" si="12"/>
        <v>18</v>
      </c>
      <c r="B172" s="686" t="s">
        <v>849</v>
      </c>
      <c r="C172" s="686" t="s">
        <v>850</v>
      </c>
      <c r="D172" s="687" t="s">
        <v>851</v>
      </c>
      <c r="E172" s="488" t="s">
        <v>857</v>
      </c>
      <c r="F172" s="450" t="s">
        <v>37</v>
      </c>
      <c r="G172" s="450" t="s">
        <v>549</v>
      </c>
      <c r="H172" s="450" t="s">
        <v>507</v>
      </c>
      <c r="I172" s="621">
        <v>5000</v>
      </c>
      <c r="J172" s="444">
        <f t="shared" si="13"/>
        <v>143.5</v>
      </c>
      <c r="K172" s="444">
        <f t="shared" si="14"/>
        <v>152</v>
      </c>
      <c r="L172" s="688"/>
      <c r="M172" s="688"/>
      <c r="N172" s="444">
        <f t="shared" si="15"/>
        <v>4704.5</v>
      </c>
      <c r="O172" s="463">
        <v>44743</v>
      </c>
    </row>
    <row r="173" spans="1:15">
      <c r="A173" s="418">
        <f t="shared" si="12"/>
        <v>19</v>
      </c>
      <c r="B173" s="686" t="s">
        <v>942</v>
      </c>
      <c r="C173" s="686" t="s">
        <v>943</v>
      </c>
      <c r="D173" s="687" t="s">
        <v>944</v>
      </c>
      <c r="E173" s="488" t="s">
        <v>950</v>
      </c>
      <c r="F173" s="450" t="s">
        <v>945</v>
      </c>
      <c r="G173" s="450" t="s">
        <v>549</v>
      </c>
      <c r="H173" s="450" t="s">
        <v>946</v>
      </c>
      <c r="I173" s="621">
        <v>5000</v>
      </c>
      <c r="J173" s="444">
        <f t="shared" si="13"/>
        <v>143.5</v>
      </c>
      <c r="K173" s="444">
        <f t="shared" si="14"/>
        <v>152</v>
      </c>
      <c r="L173" s="688"/>
      <c r="M173" s="688"/>
      <c r="N173" s="444">
        <f t="shared" si="15"/>
        <v>4704.5</v>
      </c>
      <c r="O173" s="463">
        <v>44986</v>
      </c>
    </row>
    <row r="174" spans="1:15">
      <c r="A174" s="418">
        <f t="shared" si="12"/>
        <v>20</v>
      </c>
      <c r="B174" s="686" t="s">
        <v>958</v>
      </c>
      <c r="C174" s="686" t="s">
        <v>328</v>
      </c>
      <c r="D174" s="687" t="s">
        <v>959</v>
      </c>
      <c r="E174" s="488" t="s">
        <v>963</v>
      </c>
      <c r="F174" s="450" t="s">
        <v>945</v>
      </c>
      <c r="G174" s="450" t="s">
        <v>549</v>
      </c>
      <c r="H174" s="450" t="s">
        <v>960</v>
      </c>
      <c r="I174" s="621">
        <v>5000</v>
      </c>
      <c r="J174" s="444">
        <f t="shared" si="13"/>
        <v>143.5</v>
      </c>
      <c r="K174" s="444">
        <f t="shared" si="14"/>
        <v>152</v>
      </c>
      <c r="L174" s="688"/>
      <c r="M174" s="688"/>
      <c r="N174" s="444">
        <f t="shared" si="15"/>
        <v>4704.5</v>
      </c>
      <c r="O174" s="463">
        <v>45017</v>
      </c>
    </row>
    <row r="175" spans="1:15">
      <c r="A175" s="418">
        <f t="shared" si="12"/>
        <v>21</v>
      </c>
      <c r="B175" s="686" t="s">
        <v>1030</v>
      </c>
      <c r="C175" s="686" t="s">
        <v>1031</v>
      </c>
      <c r="D175" s="687" t="s">
        <v>1032</v>
      </c>
      <c r="E175" s="488"/>
      <c r="F175" s="450" t="s">
        <v>27</v>
      </c>
      <c r="G175" s="450" t="s">
        <v>549</v>
      </c>
      <c r="H175" s="450" t="s">
        <v>1033</v>
      </c>
      <c r="I175" s="621">
        <v>5000</v>
      </c>
      <c r="J175" s="444">
        <f t="shared" si="13"/>
        <v>143.5</v>
      </c>
      <c r="K175" s="444">
        <f t="shared" si="14"/>
        <v>152</v>
      </c>
      <c r="L175" s="688"/>
      <c r="M175" s="688"/>
      <c r="N175" s="444">
        <f t="shared" si="15"/>
        <v>4704.5</v>
      </c>
      <c r="O175" s="463">
        <v>45449</v>
      </c>
    </row>
    <row r="176" spans="1:15">
      <c r="A176" s="418">
        <f t="shared" si="12"/>
        <v>22</v>
      </c>
      <c r="B176" s="686" t="s">
        <v>998</v>
      </c>
      <c r="C176" s="686" t="s">
        <v>999</v>
      </c>
      <c r="D176" s="687" t="s">
        <v>1000</v>
      </c>
      <c r="E176" s="488"/>
      <c r="F176" s="450" t="s">
        <v>496</v>
      </c>
      <c r="G176" s="450" t="s">
        <v>549</v>
      </c>
      <c r="H176" s="450" t="s">
        <v>485</v>
      </c>
      <c r="I176" s="621">
        <v>10000</v>
      </c>
      <c r="J176" s="444">
        <f t="shared" si="13"/>
        <v>287</v>
      </c>
      <c r="K176" s="444">
        <f t="shared" si="14"/>
        <v>304</v>
      </c>
      <c r="L176" s="688"/>
      <c r="M176" s="688"/>
      <c r="N176" s="444">
        <f t="shared" si="15"/>
        <v>9409</v>
      </c>
      <c r="O176" s="463">
        <v>45352</v>
      </c>
    </row>
    <row r="177" spans="1:15">
      <c r="A177" s="453"/>
      <c r="B177" s="668" t="s">
        <v>585</v>
      </c>
      <c r="C177" s="668" t="s">
        <v>397</v>
      </c>
      <c r="D177" s="429"/>
      <c r="E177" s="445"/>
      <c r="F177" s="428"/>
      <c r="G177" s="428"/>
      <c r="H177" s="428"/>
      <c r="I177" s="671">
        <f t="shared" ref="I177:N177" si="16">SUM(I155:I176)</f>
        <v>177835</v>
      </c>
      <c r="J177" s="671">
        <f t="shared" si="16"/>
        <v>5103.8644999999997</v>
      </c>
      <c r="K177" s="671">
        <f t="shared" si="16"/>
        <v>5406.1840000000002</v>
      </c>
      <c r="L177" s="671">
        <f t="shared" si="16"/>
        <v>0</v>
      </c>
      <c r="M177" s="671">
        <f t="shared" si="16"/>
        <v>0</v>
      </c>
      <c r="N177" s="671">
        <f t="shared" si="16"/>
        <v>167324.9515</v>
      </c>
      <c r="O177" s="428"/>
    </row>
    <row r="178" spans="1:15">
      <c r="B178" s="673"/>
      <c r="C178" s="673"/>
      <c r="D178" s="651"/>
      <c r="E178" s="678"/>
      <c r="F178" s="649"/>
      <c r="G178" s="649"/>
      <c r="H178" s="649"/>
      <c r="I178" s="676"/>
      <c r="J178" s="676"/>
      <c r="K178" s="676"/>
      <c r="L178" s="677"/>
      <c r="M178" s="677"/>
      <c r="N178" s="676"/>
      <c r="O178" s="649"/>
    </row>
    <row r="179" spans="1:15">
      <c r="B179" s="673"/>
      <c r="C179" s="673"/>
      <c r="D179" s="651"/>
      <c r="E179" s="678"/>
      <c r="F179" s="649"/>
      <c r="G179" s="649"/>
      <c r="H179" s="649"/>
      <c r="I179" s="676"/>
      <c r="J179" s="676"/>
      <c r="K179" s="676"/>
      <c r="L179" s="677"/>
      <c r="M179" s="677"/>
      <c r="N179" s="676"/>
      <c r="O179" s="649"/>
    </row>
    <row r="180" spans="1:15">
      <c r="B180" s="679"/>
      <c r="C180" s="679"/>
      <c r="D180" s="651"/>
      <c r="E180" s="651"/>
      <c r="F180" s="680"/>
      <c r="G180" s="680"/>
      <c r="H180" s="680"/>
      <c r="I180" s="681"/>
      <c r="J180" s="649"/>
      <c r="K180" s="649"/>
      <c r="L180" s="649"/>
      <c r="M180" s="649"/>
      <c r="N180" s="650"/>
      <c r="O180" s="650"/>
    </row>
    <row r="181" spans="1:15" ht="15.75" thickBot="1">
      <c r="B181" s="651"/>
      <c r="C181" s="652" t="s">
        <v>398</v>
      </c>
      <c r="D181" s="653"/>
      <c r="E181" s="79"/>
      <c r="F181" s="79"/>
      <c r="G181" s="767"/>
      <c r="H181" s="654" t="s">
        <v>1018</v>
      </c>
      <c r="I181" s="654"/>
      <c r="J181" s="516"/>
      <c r="K181" s="649"/>
      <c r="M181" s="649"/>
      <c r="N181" s="650"/>
      <c r="O181" s="650"/>
    </row>
    <row r="182" spans="1:15">
      <c r="B182" s="831" t="s">
        <v>1040</v>
      </c>
      <c r="C182" s="831"/>
      <c r="D182" s="79"/>
      <c r="E182" s="79"/>
      <c r="F182" s="79"/>
      <c r="G182" s="767"/>
      <c r="H182" s="767" t="s">
        <v>1041</v>
      </c>
      <c r="I182" s="767"/>
      <c r="J182" s="516"/>
      <c r="K182" s="649"/>
      <c r="L182" s="649"/>
      <c r="M182" s="649"/>
      <c r="N182" s="650"/>
      <c r="O182" s="650"/>
    </row>
    <row r="183" spans="1:15">
      <c r="B183" s="767"/>
      <c r="C183" s="767"/>
      <c r="D183" s="79"/>
      <c r="E183" s="79"/>
      <c r="F183" s="79"/>
      <c r="G183" s="767"/>
      <c r="H183" s="767"/>
      <c r="I183" s="767"/>
      <c r="J183" s="516"/>
      <c r="K183" s="649"/>
      <c r="L183" s="649"/>
      <c r="M183" s="649"/>
      <c r="N183" s="650"/>
      <c r="O183" s="650"/>
    </row>
    <row r="184" spans="1:15">
      <c r="B184" s="767"/>
      <c r="C184" s="767"/>
      <c r="D184" s="79"/>
      <c r="E184" s="79"/>
      <c r="F184" s="79"/>
      <c r="G184" s="767"/>
      <c r="H184" s="767"/>
      <c r="I184" s="767"/>
      <c r="J184" s="516"/>
      <c r="K184" s="649"/>
      <c r="L184" s="649"/>
      <c r="M184" s="649"/>
      <c r="N184" s="650"/>
      <c r="O184" s="650"/>
    </row>
    <row r="185" spans="1:15">
      <c r="B185" s="767"/>
      <c r="C185" s="767"/>
      <c r="D185" s="79"/>
      <c r="E185" s="79"/>
      <c r="F185" s="79"/>
      <c r="G185" s="767"/>
      <c r="H185" s="767"/>
      <c r="I185" s="767"/>
      <c r="J185" s="516"/>
      <c r="K185" s="649"/>
      <c r="L185" s="649"/>
      <c r="M185" s="649"/>
      <c r="N185" s="650"/>
      <c r="O185" s="650"/>
    </row>
    <row r="186" spans="1:15">
      <c r="B186" s="767"/>
      <c r="C186" s="767"/>
      <c r="D186" s="79"/>
      <c r="E186" s="79"/>
      <c r="F186" s="79"/>
      <c r="G186" s="767"/>
      <c r="H186" s="767"/>
      <c r="I186" s="767"/>
      <c r="J186" s="516"/>
      <c r="K186" s="649"/>
      <c r="L186" s="649"/>
      <c r="M186" s="649"/>
      <c r="N186" s="650"/>
      <c r="O186" s="650"/>
    </row>
    <row r="187" spans="1:15">
      <c r="B187" s="767"/>
      <c r="C187" s="767"/>
      <c r="D187" s="79"/>
      <c r="E187" s="79"/>
      <c r="F187" s="79"/>
      <c r="G187" s="767"/>
      <c r="H187" s="767"/>
      <c r="I187" s="767"/>
      <c r="J187" s="516"/>
      <c r="K187" s="649"/>
      <c r="L187" s="649"/>
      <c r="M187" s="649"/>
      <c r="N187" s="650"/>
      <c r="O187" s="650"/>
    </row>
    <row r="188" spans="1:15">
      <c r="B188" s="838" t="s">
        <v>1</v>
      </c>
      <c r="C188" s="838"/>
      <c r="D188" s="838"/>
      <c r="E188" s="838"/>
      <c r="F188" s="838"/>
      <c r="G188" s="838"/>
      <c r="H188" s="838"/>
      <c r="I188" s="838"/>
      <c r="J188" s="838"/>
      <c r="K188" s="838"/>
      <c r="L188" s="838"/>
      <c r="M188" s="838"/>
      <c r="N188" s="838"/>
      <c r="O188" s="650"/>
    </row>
    <row r="189" spans="1:15">
      <c r="B189" s="838" t="s">
        <v>586</v>
      </c>
      <c r="C189" s="838"/>
      <c r="D189" s="838"/>
      <c r="E189" s="838"/>
      <c r="F189" s="838"/>
      <c r="G189" s="838"/>
      <c r="H189" s="838"/>
      <c r="I189" s="838"/>
      <c r="J189" s="838"/>
      <c r="K189" s="838"/>
      <c r="L189" s="838"/>
      <c r="M189" s="838"/>
      <c r="N189" s="838"/>
      <c r="O189" s="650"/>
    </row>
    <row r="190" spans="1:15">
      <c r="B190" s="838" t="s">
        <v>2</v>
      </c>
      <c r="C190" s="838"/>
      <c r="D190" s="838"/>
      <c r="E190" s="838"/>
      <c r="F190" s="838"/>
      <c r="G190" s="838"/>
      <c r="H190" s="838"/>
      <c r="I190" s="838"/>
      <c r="J190" s="838"/>
      <c r="K190" s="838"/>
      <c r="L190" s="838"/>
      <c r="M190" s="838"/>
      <c r="N190" s="838"/>
      <c r="O190" s="650"/>
    </row>
    <row r="191" spans="1:15">
      <c r="B191" s="838" t="s">
        <v>401</v>
      </c>
      <c r="C191" s="838"/>
      <c r="D191" s="838"/>
      <c r="E191" s="838"/>
      <c r="F191" s="838"/>
      <c r="G191" s="838"/>
      <c r="H191" s="838"/>
      <c r="I191" s="838"/>
      <c r="J191" s="838"/>
      <c r="K191" s="838"/>
      <c r="L191" s="838"/>
      <c r="M191" s="838"/>
      <c r="N191" s="838"/>
      <c r="O191" s="650"/>
    </row>
    <row r="192" spans="1:15">
      <c r="B192" s="768"/>
      <c r="C192" s="768"/>
      <c r="D192" s="768"/>
      <c r="E192" s="768"/>
      <c r="F192" s="768"/>
      <c r="G192" s="768"/>
      <c r="H192" s="768"/>
      <c r="I192" s="768"/>
      <c r="J192" s="768"/>
      <c r="K192" s="768"/>
      <c r="L192" s="768"/>
      <c r="M192" s="768"/>
      <c r="N192" s="768"/>
      <c r="O192" s="650"/>
    </row>
    <row r="193" spans="1:15">
      <c r="B193" s="624" t="s">
        <v>1118</v>
      </c>
      <c r="C193" s="624"/>
      <c r="D193" s="624"/>
      <c r="E193" s="624"/>
      <c r="F193" s="624"/>
      <c r="G193" s="624"/>
      <c r="H193" s="624"/>
      <c r="I193" s="624"/>
      <c r="J193" s="624"/>
      <c r="K193" s="624"/>
      <c r="L193" s="624"/>
      <c r="M193" s="624"/>
      <c r="N193" s="624"/>
      <c r="O193" s="624"/>
    </row>
    <row r="194" spans="1:15">
      <c r="B194" s="624" t="s">
        <v>587</v>
      </c>
      <c r="C194" s="624"/>
      <c r="D194" s="682"/>
      <c r="E194" s="658"/>
      <c r="F194" s="660"/>
      <c r="G194" s="660"/>
      <c r="H194" s="660"/>
      <c r="I194" s="662"/>
      <c r="J194" s="662" t="s">
        <v>14</v>
      </c>
      <c r="K194" s="662" t="s">
        <v>15</v>
      </c>
      <c r="L194" s="662" t="s">
        <v>16</v>
      </c>
      <c r="M194" s="627" t="s">
        <v>941</v>
      </c>
      <c r="N194" s="662">
        <v>0</v>
      </c>
      <c r="O194" s="626"/>
    </row>
    <row r="195" spans="1:15">
      <c r="B195" s="624" t="s">
        <v>6</v>
      </c>
      <c r="C195" s="624" t="s">
        <v>7</v>
      </c>
      <c r="D195" s="624" t="s">
        <v>8</v>
      </c>
      <c r="E195" s="624" t="s">
        <v>9</v>
      </c>
      <c r="F195" s="624" t="s">
        <v>10</v>
      </c>
      <c r="G195" s="624" t="s">
        <v>11</v>
      </c>
      <c r="H195" s="624" t="s">
        <v>12</v>
      </c>
      <c r="I195" s="624" t="s">
        <v>13</v>
      </c>
      <c r="J195" s="624" t="s">
        <v>495</v>
      </c>
      <c r="K195" s="624"/>
      <c r="L195" s="624"/>
      <c r="M195" s="689"/>
      <c r="N195" s="624" t="s">
        <v>17</v>
      </c>
      <c r="O195" s="630" t="s">
        <v>18</v>
      </c>
    </row>
    <row r="196" spans="1:15">
      <c r="A196" s="418">
        <v>1</v>
      </c>
      <c r="B196" s="685" t="s">
        <v>588</v>
      </c>
      <c r="C196" s="685" t="s">
        <v>589</v>
      </c>
      <c r="D196" s="690" t="s">
        <v>590</v>
      </c>
      <c r="E196" s="691">
        <v>200012700174020</v>
      </c>
      <c r="F196" s="685" t="s">
        <v>27</v>
      </c>
      <c r="G196" s="450" t="s">
        <v>702</v>
      </c>
      <c r="H196" s="685" t="s">
        <v>591</v>
      </c>
      <c r="I196" s="692">
        <v>5000</v>
      </c>
      <c r="J196" s="692">
        <v>143.5</v>
      </c>
      <c r="K196" s="692">
        <v>152</v>
      </c>
      <c r="L196" s="693"/>
      <c r="M196" s="692"/>
      <c r="N196" s="692">
        <v>4704.5</v>
      </c>
      <c r="O196" s="694">
        <v>39258</v>
      </c>
    </row>
    <row r="197" spans="1:15">
      <c r="A197" s="418">
        <f>A196+1</f>
        <v>2</v>
      </c>
      <c r="B197" s="428" t="s">
        <v>342</v>
      </c>
      <c r="C197" s="428" t="s">
        <v>592</v>
      </c>
      <c r="D197" s="429" t="s">
        <v>593</v>
      </c>
      <c r="E197" s="445">
        <v>200011101189535</v>
      </c>
      <c r="F197" s="428" t="s">
        <v>27</v>
      </c>
      <c r="G197" s="450" t="s">
        <v>702</v>
      </c>
      <c r="H197" s="428" t="s">
        <v>594</v>
      </c>
      <c r="I197" s="447">
        <v>5000</v>
      </c>
      <c r="J197" s="447">
        <v>143.5</v>
      </c>
      <c r="K197" s="447">
        <v>152</v>
      </c>
      <c r="L197" s="470"/>
      <c r="M197" s="447"/>
      <c r="N197" s="447">
        <v>4704.5</v>
      </c>
      <c r="O197" s="448">
        <v>39387</v>
      </c>
    </row>
    <row r="198" spans="1:15">
      <c r="A198" s="418">
        <f t="shared" ref="A198:A233" si="17">A197+1</f>
        <v>3</v>
      </c>
      <c r="B198" s="428" t="s">
        <v>43</v>
      </c>
      <c r="C198" s="428" t="s">
        <v>446</v>
      </c>
      <c r="D198" s="429" t="s">
        <v>595</v>
      </c>
      <c r="E198" s="445">
        <v>200011101209541</v>
      </c>
      <c r="F198" s="428" t="s">
        <v>27</v>
      </c>
      <c r="G198" s="450" t="s">
        <v>702</v>
      </c>
      <c r="H198" s="428" t="s">
        <v>596</v>
      </c>
      <c r="I198" s="447">
        <v>5000</v>
      </c>
      <c r="J198" s="447">
        <v>143.5</v>
      </c>
      <c r="K198" s="447">
        <v>152</v>
      </c>
      <c r="L198" s="470"/>
      <c r="M198" s="447"/>
      <c r="N198" s="447">
        <v>4704.5</v>
      </c>
      <c r="O198" s="448">
        <v>39479</v>
      </c>
    </row>
    <row r="199" spans="1:15">
      <c r="A199" s="418">
        <f t="shared" si="17"/>
        <v>4</v>
      </c>
      <c r="B199" s="428" t="s">
        <v>597</v>
      </c>
      <c r="C199" s="428" t="s">
        <v>598</v>
      </c>
      <c r="D199" s="429" t="s">
        <v>599</v>
      </c>
      <c r="E199" s="445">
        <v>200011101209567</v>
      </c>
      <c r="F199" s="428" t="s">
        <v>27</v>
      </c>
      <c r="G199" s="450" t="s">
        <v>702</v>
      </c>
      <c r="H199" s="428" t="s">
        <v>600</v>
      </c>
      <c r="I199" s="447">
        <v>5000</v>
      </c>
      <c r="J199" s="447">
        <v>143.5</v>
      </c>
      <c r="K199" s="447">
        <v>152</v>
      </c>
      <c r="L199" s="470"/>
      <c r="M199" s="447"/>
      <c r="N199" s="447">
        <v>4704.5</v>
      </c>
      <c r="O199" s="448">
        <v>39492</v>
      </c>
    </row>
    <row r="200" spans="1:15">
      <c r="A200" s="418">
        <f t="shared" si="17"/>
        <v>5</v>
      </c>
      <c r="B200" s="428" t="s">
        <v>601</v>
      </c>
      <c r="C200" s="428" t="s">
        <v>602</v>
      </c>
      <c r="D200" s="429" t="s">
        <v>603</v>
      </c>
      <c r="E200" s="445">
        <v>200011101253717</v>
      </c>
      <c r="F200" s="428" t="s">
        <v>37</v>
      </c>
      <c r="G200" s="450" t="s">
        <v>702</v>
      </c>
      <c r="H200" s="428" t="s">
        <v>604</v>
      </c>
      <c r="I200" s="447">
        <v>5000</v>
      </c>
      <c r="J200" s="447">
        <v>143.5</v>
      </c>
      <c r="K200" s="447">
        <v>152</v>
      </c>
      <c r="L200" s="470"/>
      <c r="M200" s="447"/>
      <c r="N200" s="447">
        <v>4704.5</v>
      </c>
      <c r="O200" s="448">
        <v>39722</v>
      </c>
    </row>
    <row r="201" spans="1:15">
      <c r="A201" s="418">
        <f t="shared" si="17"/>
        <v>6</v>
      </c>
      <c r="B201" s="428" t="s">
        <v>605</v>
      </c>
      <c r="C201" s="428" t="s">
        <v>606</v>
      </c>
      <c r="D201" s="429" t="s">
        <v>607</v>
      </c>
      <c r="E201" s="445">
        <v>200011101253720</v>
      </c>
      <c r="F201" s="428" t="s">
        <v>37</v>
      </c>
      <c r="G201" s="450" t="s">
        <v>702</v>
      </c>
      <c r="H201" s="428" t="s">
        <v>594</v>
      </c>
      <c r="I201" s="447">
        <v>5000</v>
      </c>
      <c r="J201" s="447">
        <v>143.5</v>
      </c>
      <c r="K201" s="447">
        <v>152</v>
      </c>
      <c r="L201" s="470"/>
      <c r="M201" s="447"/>
      <c r="N201" s="447">
        <v>4704.5</v>
      </c>
      <c r="O201" s="448">
        <v>39722</v>
      </c>
    </row>
    <row r="202" spans="1:15">
      <c r="A202" s="418">
        <f t="shared" si="17"/>
        <v>7</v>
      </c>
      <c r="B202" s="428" t="s">
        <v>1114</v>
      </c>
      <c r="C202" s="428" t="s">
        <v>609</v>
      </c>
      <c r="D202" s="429" t="s">
        <v>610</v>
      </c>
      <c r="E202" s="430">
        <v>200011101292147</v>
      </c>
      <c r="F202" s="428" t="s">
        <v>611</v>
      </c>
      <c r="G202" s="450" t="s">
        <v>702</v>
      </c>
      <c r="H202" s="428" t="s">
        <v>591</v>
      </c>
      <c r="I202" s="435">
        <v>10000</v>
      </c>
      <c r="J202" s="435">
        <f>I202*2.87%</f>
        <v>287</v>
      </c>
      <c r="K202" s="435">
        <f>I202*3.04%</f>
        <v>304</v>
      </c>
      <c r="L202" s="684"/>
      <c r="M202" s="695"/>
      <c r="N202" s="435">
        <f>I202-J202-K202</f>
        <v>9409</v>
      </c>
      <c r="O202" s="436">
        <v>40028</v>
      </c>
    </row>
    <row r="203" spans="1:15">
      <c r="A203" s="418">
        <f t="shared" si="17"/>
        <v>8</v>
      </c>
      <c r="B203" s="428" t="s">
        <v>617</v>
      </c>
      <c r="C203" s="428" t="s">
        <v>618</v>
      </c>
      <c r="D203" s="429" t="s">
        <v>619</v>
      </c>
      <c r="E203" s="445">
        <v>200011101318830</v>
      </c>
      <c r="F203" s="428" t="s">
        <v>620</v>
      </c>
      <c r="G203" s="450" t="s">
        <v>702</v>
      </c>
      <c r="H203" s="428" t="s">
        <v>616</v>
      </c>
      <c r="I203" s="447">
        <v>5000</v>
      </c>
      <c r="J203" s="447">
        <v>143.5</v>
      </c>
      <c r="K203" s="447">
        <v>152</v>
      </c>
      <c r="L203" s="470"/>
      <c r="M203" s="447"/>
      <c r="N203" s="447">
        <v>4704.5</v>
      </c>
      <c r="O203" s="448">
        <v>40210</v>
      </c>
    </row>
    <row r="204" spans="1:15">
      <c r="A204" s="418">
        <f t="shared" si="17"/>
        <v>9</v>
      </c>
      <c r="B204" s="428" t="s">
        <v>621</v>
      </c>
      <c r="C204" s="428" t="s">
        <v>622</v>
      </c>
      <c r="D204" s="429" t="s">
        <v>623</v>
      </c>
      <c r="E204" s="445">
        <v>200011101326055</v>
      </c>
      <c r="F204" s="428" t="s">
        <v>27</v>
      </c>
      <c r="G204" s="450" t="s">
        <v>702</v>
      </c>
      <c r="H204" s="428" t="s">
        <v>624</v>
      </c>
      <c r="I204" s="447">
        <v>5000</v>
      </c>
      <c r="J204" s="447">
        <v>143.5</v>
      </c>
      <c r="K204" s="447">
        <v>152</v>
      </c>
      <c r="L204" s="470"/>
      <c r="M204" s="447"/>
      <c r="N204" s="447">
        <v>4704.5</v>
      </c>
      <c r="O204" s="448">
        <v>40269</v>
      </c>
    </row>
    <row r="205" spans="1:15">
      <c r="A205" s="418">
        <f t="shared" si="17"/>
        <v>10</v>
      </c>
      <c r="B205" s="428" t="s">
        <v>625</v>
      </c>
      <c r="C205" s="428" t="s">
        <v>626</v>
      </c>
      <c r="D205" s="429" t="s">
        <v>627</v>
      </c>
      <c r="E205" s="445">
        <v>200011101479656</v>
      </c>
      <c r="F205" s="428" t="s">
        <v>37</v>
      </c>
      <c r="G205" s="450" t="s">
        <v>702</v>
      </c>
      <c r="H205" s="428" t="s">
        <v>628</v>
      </c>
      <c r="I205" s="447">
        <v>5000</v>
      </c>
      <c r="J205" s="447">
        <v>143.5</v>
      </c>
      <c r="K205" s="447">
        <v>152</v>
      </c>
      <c r="L205" s="470"/>
      <c r="M205" s="480">
        <v>1512.45</v>
      </c>
      <c r="N205" s="447">
        <f>I205-J205-K205-M205</f>
        <v>3192.05</v>
      </c>
      <c r="O205" s="448">
        <v>41091</v>
      </c>
    </row>
    <row r="206" spans="1:15">
      <c r="A206" s="418">
        <f t="shared" si="17"/>
        <v>11</v>
      </c>
      <c r="B206" s="428" t="s">
        <v>629</v>
      </c>
      <c r="C206" s="428" t="s">
        <v>630</v>
      </c>
      <c r="D206" s="429" t="s">
        <v>631</v>
      </c>
      <c r="E206" s="445">
        <v>200011101479481</v>
      </c>
      <c r="F206" s="428" t="s">
        <v>37</v>
      </c>
      <c r="G206" s="450" t="s">
        <v>702</v>
      </c>
      <c r="H206" s="428" t="s">
        <v>632</v>
      </c>
      <c r="I206" s="447">
        <v>5000</v>
      </c>
      <c r="J206" s="447">
        <v>143.5</v>
      </c>
      <c r="K206" s="447">
        <v>152</v>
      </c>
      <c r="L206" s="470"/>
      <c r="M206" s="447"/>
      <c r="N206" s="447">
        <v>4704.5</v>
      </c>
      <c r="O206" s="448">
        <v>41122</v>
      </c>
    </row>
    <row r="207" spans="1:15">
      <c r="A207" s="418">
        <f t="shared" si="17"/>
        <v>12</v>
      </c>
      <c r="B207" s="428" t="s">
        <v>633</v>
      </c>
      <c r="C207" s="428" t="s">
        <v>634</v>
      </c>
      <c r="D207" s="429" t="s">
        <v>635</v>
      </c>
      <c r="E207" s="445">
        <v>200011101561205</v>
      </c>
      <c r="F207" s="428" t="s">
        <v>636</v>
      </c>
      <c r="G207" s="450" t="s">
        <v>702</v>
      </c>
      <c r="H207" s="428" t="s">
        <v>637</v>
      </c>
      <c r="I207" s="451">
        <v>20400</v>
      </c>
      <c r="J207" s="435">
        <f>I207*2.87%</f>
        <v>585.48</v>
      </c>
      <c r="K207" s="435">
        <f>I207*3.04%</f>
        <v>620.16</v>
      </c>
      <c r="L207" s="684"/>
      <c r="M207" s="695">
        <v>0</v>
      </c>
      <c r="N207" s="435">
        <f>I207-J207-K207-M207</f>
        <v>19194.36</v>
      </c>
      <c r="O207" s="448">
        <v>41699</v>
      </c>
    </row>
    <row r="208" spans="1:15">
      <c r="A208" s="418">
        <f t="shared" si="17"/>
        <v>13</v>
      </c>
      <c r="B208" s="428" t="s">
        <v>638</v>
      </c>
      <c r="C208" s="428" t="s">
        <v>639</v>
      </c>
      <c r="D208" s="429" t="s">
        <v>640</v>
      </c>
      <c r="E208" s="445">
        <v>200011101561218</v>
      </c>
      <c r="F208" s="428" t="s">
        <v>37</v>
      </c>
      <c r="G208" s="450" t="s">
        <v>702</v>
      </c>
      <c r="H208" s="428" t="s">
        <v>616</v>
      </c>
      <c r="I208" s="447">
        <v>5000</v>
      </c>
      <c r="J208" s="447">
        <v>143.5</v>
      </c>
      <c r="K208" s="447">
        <v>152</v>
      </c>
      <c r="L208" s="470"/>
      <c r="M208" s="447"/>
      <c r="N208" s="447">
        <v>4704.5</v>
      </c>
      <c r="O208" s="448">
        <v>41699</v>
      </c>
    </row>
    <row r="209" spans="1:15">
      <c r="A209" s="418">
        <f t="shared" si="17"/>
        <v>14</v>
      </c>
      <c r="B209" s="428" t="s">
        <v>641</v>
      </c>
      <c r="C209" s="428" t="s">
        <v>642</v>
      </c>
      <c r="D209" s="429" t="s">
        <v>643</v>
      </c>
      <c r="E209" s="445">
        <v>200011101630699</v>
      </c>
      <c r="F209" s="428" t="s">
        <v>644</v>
      </c>
      <c r="G209" s="450" t="s">
        <v>702</v>
      </c>
      <c r="H209" s="431" t="s">
        <v>645</v>
      </c>
      <c r="I209" s="447">
        <v>7750</v>
      </c>
      <c r="J209" s="447">
        <v>222.42500000000001</v>
      </c>
      <c r="K209" s="447">
        <v>235.6</v>
      </c>
      <c r="L209" s="470"/>
      <c r="M209" s="447"/>
      <c r="N209" s="447">
        <v>7291.9749999999995</v>
      </c>
      <c r="O209" s="448">
        <v>41913</v>
      </c>
    </row>
    <row r="210" spans="1:15">
      <c r="A210" s="418">
        <f t="shared" si="17"/>
        <v>15</v>
      </c>
      <c r="B210" s="431" t="s">
        <v>646</v>
      </c>
      <c r="C210" s="431" t="s">
        <v>647</v>
      </c>
      <c r="D210" s="429" t="s">
        <v>648</v>
      </c>
      <c r="E210" s="445" t="s">
        <v>649</v>
      </c>
      <c r="F210" s="428" t="s">
        <v>150</v>
      </c>
      <c r="G210" s="450" t="s">
        <v>702</v>
      </c>
      <c r="H210" s="428" t="s">
        <v>650</v>
      </c>
      <c r="I210" s="447">
        <v>5000</v>
      </c>
      <c r="J210" s="447">
        <v>143.5</v>
      </c>
      <c r="K210" s="447">
        <v>152</v>
      </c>
      <c r="L210" s="470"/>
      <c r="M210" s="447"/>
      <c r="N210" s="447">
        <v>4704.5</v>
      </c>
      <c r="O210" s="458">
        <v>42644</v>
      </c>
    </row>
    <row r="211" spans="1:15">
      <c r="A211" s="418">
        <f t="shared" si="17"/>
        <v>16</v>
      </c>
      <c r="B211" s="431" t="s">
        <v>651</v>
      </c>
      <c r="C211" s="431" t="s">
        <v>652</v>
      </c>
      <c r="D211" s="429" t="s">
        <v>653</v>
      </c>
      <c r="E211" s="445" t="s">
        <v>654</v>
      </c>
      <c r="F211" s="428" t="s">
        <v>655</v>
      </c>
      <c r="G211" s="450" t="s">
        <v>702</v>
      </c>
      <c r="H211" s="428" t="s">
        <v>656</v>
      </c>
      <c r="I211" s="447">
        <v>5000</v>
      </c>
      <c r="J211" s="447">
        <v>143.5</v>
      </c>
      <c r="K211" s="447">
        <v>152</v>
      </c>
      <c r="L211" s="470"/>
      <c r="M211" s="447"/>
      <c r="N211" s="447">
        <v>4704.5</v>
      </c>
      <c r="O211" s="458">
        <v>42705</v>
      </c>
    </row>
    <row r="212" spans="1:15">
      <c r="A212" s="418">
        <f t="shared" si="17"/>
        <v>17</v>
      </c>
      <c r="B212" s="431" t="s">
        <v>657</v>
      </c>
      <c r="C212" s="431" t="s">
        <v>658</v>
      </c>
      <c r="D212" s="429" t="s">
        <v>659</v>
      </c>
      <c r="E212" s="445" t="s">
        <v>660</v>
      </c>
      <c r="F212" s="428" t="s">
        <v>37</v>
      </c>
      <c r="G212" s="450" t="s">
        <v>702</v>
      </c>
      <c r="H212" s="428" t="s">
        <v>661</v>
      </c>
      <c r="I212" s="447">
        <v>5000</v>
      </c>
      <c r="J212" s="447">
        <v>143.5</v>
      </c>
      <c r="K212" s="447">
        <v>152</v>
      </c>
      <c r="L212" s="470"/>
      <c r="M212" s="447"/>
      <c r="N212" s="447">
        <v>4704.5</v>
      </c>
      <c r="O212" s="458">
        <v>42309</v>
      </c>
    </row>
    <row r="213" spans="1:15">
      <c r="A213" s="418">
        <f t="shared" si="17"/>
        <v>18</v>
      </c>
      <c r="B213" s="446" t="s">
        <v>662</v>
      </c>
      <c r="C213" s="446" t="s">
        <v>663</v>
      </c>
      <c r="D213" s="463" t="s">
        <v>664</v>
      </c>
      <c r="E213" s="463" t="s">
        <v>665</v>
      </c>
      <c r="F213" s="450" t="s">
        <v>27</v>
      </c>
      <c r="G213" s="450" t="s">
        <v>702</v>
      </c>
      <c r="H213" s="450" t="s">
        <v>666</v>
      </c>
      <c r="I213" s="451">
        <v>5000</v>
      </c>
      <c r="J213" s="435">
        <f t="shared" ref="J213:J233" si="18">I213*2.87%</f>
        <v>143.5</v>
      </c>
      <c r="K213" s="435">
        <f t="shared" ref="K213:K233" si="19">I213*3.04%</f>
        <v>152</v>
      </c>
      <c r="L213" s="684"/>
      <c r="M213" s="695"/>
      <c r="N213" s="435">
        <f t="shared" ref="N213:N219" si="20">I213-J213-K213</f>
        <v>4704.5</v>
      </c>
      <c r="O213" s="463">
        <v>42948</v>
      </c>
    </row>
    <row r="214" spans="1:15">
      <c r="A214" s="418">
        <f t="shared" si="17"/>
        <v>19</v>
      </c>
      <c r="B214" s="446" t="s">
        <v>667</v>
      </c>
      <c r="C214" s="446" t="s">
        <v>668</v>
      </c>
      <c r="D214" s="463" t="s">
        <v>669</v>
      </c>
      <c r="E214" s="463" t="s">
        <v>670</v>
      </c>
      <c r="F214" s="464" t="s">
        <v>470</v>
      </c>
      <c r="G214" s="450" t="s">
        <v>702</v>
      </c>
      <c r="H214" s="431" t="s">
        <v>637</v>
      </c>
      <c r="I214" s="451">
        <v>5000</v>
      </c>
      <c r="J214" s="435">
        <f t="shared" si="18"/>
        <v>143.5</v>
      </c>
      <c r="K214" s="435">
        <f t="shared" si="19"/>
        <v>152</v>
      </c>
      <c r="L214" s="684"/>
      <c r="M214" s="695"/>
      <c r="N214" s="435">
        <f t="shared" si="20"/>
        <v>4704.5</v>
      </c>
      <c r="O214" s="463">
        <v>43040</v>
      </c>
    </row>
    <row r="215" spans="1:15">
      <c r="A215" s="418">
        <f t="shared" si="17"/>
        <v>20</v>
      </c>
      <c r="B215" s="446" t="s">
        <v>671</v>
      </c>
      <c r="C215" s="446" t="s">
        <v>672</v>
      </c>
      <c r="D215" s="463" t="s">
        <v>673</v>
      </c>
      <c r="E215" s="463" t="s">
        <v>674</v>
      </c>
      <c r="F215" s="464" t="s">
        <v>27</v>
      </c>
      <c r="G215" s="450" t="s">
        <v>702</v>
      </c>
      <c r="H215" s="431" t="s">
        <v>637</v>
      </c>
      <c r="I215" s="451">
        <v>5000</v>
      </c>
      <c r="J215" s="435">
        <f t="shared" si="18"/>
        <v>143.5</v>
      </c>
      <c r="K215" s="435">
        <f t="shared" si="19"/>
        <v>152</v>
      </c>
      <c r="L215" s="684"/>
      <c r="M215" s="695"/>
      <c r="N215" s="435">
        <f t="shared" si="20"/>
        <v>4704.5</v>
      </c>
      <c r="O215" s="463">
        <v>43040</v>
      </c>
    </row>
    <row r="216" spans="1:15">
      <c r="A216" s="418">
        <f t="shared" si="17"/>
        <v>21</v>
      </c>
      <c r="B216" s="446" t="s">
        <v>678</v>
      </c>
      <c r="C216" s="446" t="s">
        <v>679</v>
      </c>
      <c r="D216" s="463" t="s">
        <v>680</v>
      </c>
      <c r="E216" s="463" t="s">
        <v>681</v>
      </c>
      <c r="F216" s="464" t="s">
        <v>188</v>
      </c>
      <c r="G216" s="450" t="s">
        <v>702</v>
      </c>
      <c r="H216" s="464" t="s">
        <v>682</v>
      </c>
      <c r="I216" s="451">
        <v>7000</v>
      </c>
      <c r="J216" s="435">
        <f t="shared" si="18"/>
        <v>200.9</v>
      </c>
      <c r="K216" s="435">
        <f t="shared" si="19"/>
        <v>212.8</v>
      </c>
      <c r="L216" s="684"/>
      <c r="M216" s="695"/>
      <c r="N216" s="435">
        <f>I216-J216-K216</f>
        <v>6586.3</v>
      </c>
      <c r="O216" s="463">
        <v>43160</v>
      </c>
    </row>
    <row r="217" spans="1:15" ht="30">
      <c r="A217" s="418">
        <f t="shared" si="17"/>
        <v>22</v>
      </c>
      <c r="B217" s="696" t="s">
        <v>683</v>
      </c>
      <c r="C217" s="696" t="s">
        <v>684</v>
      </c>
      <c r="D217" s="488" t="s">
        <v>685</v>
      </c>
      <c r="E217" s="488" t="s">
        <v>686</v>
      </c>
      <c r="F217" s="696" t="s">
        <v>63</v>
      </c>
      <c r="G217" s="450" t="s">
        <v>702</v>
      </c>
      <c r="H217" s="696" t="s">
        <v>687</v>
      </c>
      <c r="I217" s="451">
        <v>5000</v>
      </c>
      <c r="J217" s="435">
        <f t="shared" si="18"/>
        <v>143.5</v>
      </c>
      <c r="K217" s="435">
        <f t="shared" si="19"/>
        <v>152</v>
      </c>
      <c r="L217" s="684"/>
      <c r="M217" s="695"/>
      <c r="N217" s="435">
        <f t="shared" si="20"/>
        <v>4704.5</v>
      </c>
      <c r="O217" s="436">
        <v>43770</v>
      </c>
    </row>
    <row r="218" spans="1:15" ht="30">
      <c r="A218" s="418">
        <f t="shared" si="17"/>
        <v>23</v>
      </c>
      <c r="B218" s="697" t="s">
        <v>688</v>
      </c>
      <c r="C218" s="468" t="s">
        <v>689</v>
      </c>
      <c r="D218" s="469" t="s">
        <v>690</v>
      </c>
      <c r="E218" s="469" t="s">
        <v>691</v>
      </c>
      <c r="F218" s="468" t="s">
        <v>150</v>
      </c>
      <c r="G218" s="450" t="s">
        <v>702</v>
      </c>
      <c r="H218" s="468" t="s">
        <v>687</v>
      </c>
      <c r="I218" s="451">
        <v>5000</v>
      </c>
      <c r="J218" s="435">
        <f t="shared" si="18"/>
        <v>143.5</v>
      </c>
      <c r="K218" s="435">
        <f t="shared" si="19"/>
        <v>152</v>
      </c>
      <c r="L218" s="684"/>
      <c r="M218" s="695"/>
      <c r="N218" s="435">
        <f t="shared" si="20"/>
        <v>4704.5</v>
      </c>
      <c r="O218" s="436">
        <v>43466</v>
      </c>
    </row>
    <row r="219" spans="1:15" ht="30">
      <c r="A219" s="418">
        <f t="shared" si="17"/>
        <v>24</v>
      </c>
      <c r="B219" s="468" t="s">
        <v>1113</v>
      </c>
      <c r="C219" s="468" t="s">
        <v>693</v>
      </c>
      <c r="D219" s="469" t="s">
        <v>694</v>
      </c>
      <c r="E219" s="469" t="s">
        <v>695</v>
      </c>
      <c r="F219" s="468" t="s">
        <v>264</v>
      </c>
      <c r="G219" s="450" t="s">
        <v>702</v>
      </c>
      <c r="H219" s="468" t="s">
        <v>696</v>
      </c>
      <c r="I219" s="451">
        <v>11000</v>
      </c>
      <c r="J219" s="435">
        <f t="shared" si="18"/>
        <v>315.7</v>
      </c>
      <c r="K219" s="435">
        <f t="shared" si="19"/>
        <v>334.4</v>
      </c>
      <c r="L219" s="684"/>
      <c r="M219" s="695"/>
      <c r="N219" s="435">
        <f t="shared" si="20"/>
        <v>10349.9</v>
      </c>
      <c r="O219" s="436">
        <v>43497</v>
      </c>
    </row>
    <row r="220" spans="1:15" ht="30">
      <c r="A220" s="418">
        <f t="shared" si="17"/>
        <v>25</v>
      </c>
      <c r="B220" s="450" t="s">
        <v>697</v>
      </c>
      <c r="C220" s="450" t="s">
        <v>698</v>
      </c>
      <c r="D220" s="463" t="s">
        <v>699</v>
      </c>
      <c r="E220" s="469" t="s">
        <v>700</v>
      </c>
      <c r="F220" s="450" t="s">
        <v>701</v>
      </c>
      <c r="G220" s="450" t="s">
        <v>702</v>
      </c>
      <c r="H220" s="450" t="s">
        <v>703</v>
      </c>
      <c r="I220" s="480">
        <v>5000</v>
      </c>
      <c r="J220" s="480">
        <f t="shared" si="18"/>
        <v>143.5</v>
      </c>
      <c r="K220" s="480">
        <f t="shared" si="19"/>
        <v>152</v>
      </c>
      <c r="L220" s="480"/>
      <c r="M220" s="480"/>
      <c r="N220" s="480">
        <f t="shared" ref="N220:N233" si="21">SUM(I220-J220-K220)</f>
        <v>4704.5</v>
      </c>
      <c r="O220" s="443">
        <v>43647</v>
      </c>
    </row>
    <row r="221" spans="1:15" ht="30">
      <c r="A221" s="418">
        <f t="shared" si="17"/>
        <v>26</v>
      </c>
      <c r="B221" s="453" t="s">
        <v>704</v>
      </c>
      <c r="C221" s="453" t="s">
        <v>705</v>
      </c>
      <c r="D221" s="698" t="s">
        <v>706</v>
      </c>
      <c r="E221" s="469" t="s">
        <v>707</v>
      </c>
      <c r="F221" s="465" t="s">
        <v>37</v>
      </c>
      <c r="G221" s="450" t="s">
        <v>702</v>
      </c>
      <c r="H221" s="465" t="s">
        <v>708</v>
      </c>
      <c r="I221" s="480">
        <v>10000</v>
      </c>
      <c r="J221" s="480">
        <f t="shared" si="18"/>
        <v>287</v>
      </c>
      <c r="K221" s="480">
        <f t="shared" si="19"/>
        <v>304</v>
      </c>
      <c r="L221" s="480"/>
      <c r="M221" s="480"/>
      <c r="N221" s="480">
        <f t="shared" si="21"/>
        <v>9409</v>
      </c>
      <c r="O221" s="458">
        <v>43739</v>
      </c>
    </row>
    <row r="222" spans="1:15" ht="30">
      <c r="A222" s="418">
        <f t="shared" si="17"/>
        <v>27</v>
      </c>
      <c r="B222" s="453" t="s">
        <v>709</v>
      </c>
      <c r="C222" s="453" t="s">
        <v>710</v>
      </c>
      <c r="D222" s="698" t="s">
        <v>711</v>
      </c>
      <c r="E222" s="469" t="s">
        <v>712</v>
      </c>
      <c r="F222" s="465" t="s">
        <v>37</v>
      </c>
      <c r="G222" s="450" t="s">
        <v>702</v>
      </c>
      <c r="H222" s="465" t="s">
        <v>713</v>
      </c>
      <c r="I222" s="480">
        <v>10000</v>
      </c>
      <c r="J222" s="480">
        <f t="shared" si="18"/>
        <v>287</v>
      </c>
      <c r="K222" s="480">
        <f t="shared" si="19"/>
        <v>304</v>
      </c>
      <c r="L222" s="480"/>
      <c r="M222" s="480"/>
      <c r="N222" s="480">
        <f t="shared" si="21"/>
        <v>9409</v>
      </c>
      <c r="O222" s="458">
        <v>43739</v>
      </c>
    </row>
    <row r="223" spans="1:15" ht="30">
      <c r="A223" s="418">
        <f t="shared" si="17"/>
        <v>28</v>
      </c>
      <c r="B223" s="453" t="s">
        <v>714</v>
      </c>
      <c r="C223" s="453" t="s">
        <v>715</v>
      </c>
      <c r="D223" s="698" t="s">
        <v>716</v>
      </c>
      <c r="E223" s="469" t="s">
        <v>717</v>
      </c>
      <c r="F223" s="465" t="s">
        <v>188</v>
      </c>
      <c r="G223" s="450" t="s">
        <v>702</v>
      </c>
      <c r="H223" s="465" t="s">
        <v>718</v>
      </c>
      <c r="I223" s="480">
        <v>17936</v>
      </c>
      <c r="J223" s="480">
        <f t="shared" si="18"/>
        <v>514.76319999999998</v>
      </c>
      <c r="K223" s="480">
        <f t="shared" si="19"/>
        <v>545.25440000000003</v>
      </c>
      <c r="L223" s="480"/>
      <c r="M223" s="480"/>
      <c r="N223" s="480">
        <f t="shared" si="21"/>
        <v>16875.982399999997</v>
      </c>
      <c r="O223" s="458">
        <v>43739</v>
      </c>
    </row>
    <row r="224" spans="1:15">
      <c r="A224" s="418">
        <f t="shared" si="17"/>
        <v>29</v>
      </c>
      <c r="B224" s="699" t="s">
        <v>719</v>
      </c>
      <c r="C224" s="450" t="s">
        <v>720</v>
      </c>
      <c r="D224" s="700" t="s">
        <v>721</v>
      </c>
      <c r="E224" s="478" t="s">
        <v>722</v>
      </c>
      <c r="F224" s="699" t="s">
        <v>63</v>
      </c>
      <c r="G224" s="450" t="s">
        <v>702</v>
      </c>
      <c r="H224" s="450" t="s">
        <v>723</v>
      </c>
      <c r="I224" s="701">
        <v>5000</v>
      </c>
      <c r="J224" s="701">
        <f t="shared" si="18"/>
        <v>143.5</v>
      </c>
      <c r="K224" s="701">
        <f t="shared" si="19"/>
        <v>152</v>
      </c>
      <c r="L224" s="701"/>
      <c r="M224" s="701"/>
      <c r="N224" s="701">
        <f t="shared" si="21"/>
        <v>4704.5</v>
      </c>
      <c r="O224" s="702">
        <v>44228</v>
      </c>
    </row>
    <row r="225" spans="1:15">
      <c r="A225" s="418">
        <f t="shared" si="17"/>
        <v>30</v>
      </c>
      <c r="B225" s="467" t="s">
        <v>724</v>
      </c>
      <c r="C225" s="467" t="s">
        <v>725</v>
      </c>
      <c r="D225" s="466" t="s">
        <v>726</v>
      </c>
      <c r="E225" s="687" t="s">
        <v>727</v>
      </c>
      <c r="F225" s="699" t="s">
        <v>63</v>
      </c>
      <c r="G225" s="450" t="s">
        <v>702</v>
      </c>
      <c r="H225" s="468" t="s">
        <v>728</v>
      </c>
      <c r="I225" s="701">
        <v>10000</v>
      </c>
      <c r="J225" s="701">
        <f t="shared" si="18"/>
        <v>287</v>
      </c>
      <c r="K225" s="701">
        <f t="shared" si="19"/>
        <v>304</v>
      </c>
      <c r="L225" s="701"/>
      <c r="M225" s="701"/>
      <c r="N225" s="701">
        <f>SUM(I225-J225-K225)</f>
        <v>9409</v>
      </c>
      <c r="O225" s="463">
        <v>44200</v>
      </c>
    </row>
    <row r="226" spans="1:15">
      <c r="A226" s="418">
        <f t="shared" si="17"/>
        <v>31</v>
      </c>
      <c r="B226" s="467" t="s">
        <v>730</v>
      </c>
      <c r="C226" s="467" t="s">
        <v>652</v>
      </c>
      <c r="D226" s="466" t="s">
        <v>731</v>
      </c>
      <c r="E226" s="687" t="s">
        <v>732</v>
      </c>
      <c r="F226" s="699" t="s">
        <v>150</v>
      </c>
      <c r="G226" s="450" t="s">
        <v>702</v>
      </c>
      <c r="H226" s="468" t="s">
        <v>733</v>
      </c>
      <c r="I226" s="701">
        <v>5000</v>
      </c>
      <c r="J226" s="701">
        <f t="shared" si="18"/>
        <v>143.5</v>
      </c>
      <c r="K226" s="701">
        <f t="shared" si="19"/>
        <v>152</v>
      </c>
      <c r="L226" s="701"/>
      <c r="M226" s="701"/>
      <c r="N226" s="701">
        <f t="shared" si="21"/>
        <v>4704.5</v>
      </c>
      <c r="O226" s="463">
        <v>44202</v>
      </c>
    </row>
    <row r="227" spans="1:15">
      <c r="A227" s="418">
        <f t="shared" si="17"/>
        <v>32</v>
      </c>
      <c r="B227" s="467" t="s">
        <v>734</v>
      </c>
      <c r="C227" s="467" t="s">
        <v>735</v>
      </c>
      <c r="D227" s="466" t="s">
        <v>736</v>
      </c>
      <c r="E227" s="687" t="s">
        <v>848</v>
      </c>
      <c r="F227" s="699" t="s">
        <v>737</v>
      </c>
      <c r="G227" s="450" t="s">
        <v>702</v>
      </c>
      <c r="H227" s="468" t="s">
        <v>600</v>
      </c>
      <c r="I227" s="701">
        <v>5000</v>
      </c>
      <c r="J227" s="701">
        <f t="shared" si="18"/>
        <v>143.5</v>
      </c>
      <c r="K227" s="701">
        <f t="shared" si="19"/>
        <v>152</v>
      </c>
      <c r="L227" s="701"/>
      <c r="M227" s="701"/>
      <c r="N227" s="701">
        <f t="shared" si="21"/>
        <v>4704.5</v>
      </c>
      <c r="O227" s="463">
        <v>44501</v>
      </c>
    </row>
    <row r="228" spans="1:15">
      <c r="A228" s="418">
        <f t="shared" si="17"/>
        <v>33</v>
      </c>
      <c r="B228" s="467" t="s">
        <v>865</v>
      </c>
      <c r="C228" s="467" t="s">
        <v>866</v>
      </c>
      <c r="D228" s="466" t="s">
        <v>867</v>
      </c>
      <c r="E228" s="687" t="s">
        <v>893</v>
      </c>
      <c r="F228" s="699" t="s">
        <v>63</v>
      </c>
      <c r="G228" s="450" t="s">
        <v>702</v>
      </c>
      <c r="H228" s="468" t="s">
        <v>868</v>
      </c>
      <c r="I228" s="701">
        <v>5000</v>
      </c>
      <c r="J228" s="701">
        <f t="shared" si="18"/>
        <v>143.5</v>
      </c>
      <c r="K228" s="701">
        <f t="shared" si="19"/>
        <v>152</v>
      </c>
      <c r="L228" s="701"/>
      <c r="M228" s="701"/>
      <c r="N228" s="701">
        <f t="shared" si="21"/>
        <v>4704.5</v>
      </c>
      <c r="O228" s="463">
        <v>44835</v>
      </c>
    </row>
    <row r="229" spans="1:15">
      <c r="A229" s="418">
        <f t="shared" si="17"/>
        <v>34</v>
      </c>
      <c r="B229" s="467" t="s">
        <v>869</v>
      </c>
      <c r="C229" s="467" t="s">
        <v>517</v>
      </c>
      <c r="D229" s="466" t="s">
        <v>870</v>
      </c>
      <c r="E229" s="687" t="s">
        <v>894</v>
      </c>
      <c r="F229" s="699" t="s">
        <v>871</v>
      </c>
      <c r="G229" s="450" t="s">
        <v>702</v>
      </c>
      <c r="H229" s="696" t="s">
        <v>728</v>
      </c>
      <c r="I229" s="701">
        <v>10000</v>
      </c>
      <c r="J229" s="701">
        <f t="shared" si="18"/>
        <v>287</v>
      </c>
      <c r="K229" s="701">
        <f t="shared" si="19"/>
        <v>304</v>
      </c>
      <c r="L229" s="701"/>
      <c r="M229" s="701"/>
      <c r="N229" s="701">
        <f t="shared" si="21"/>
        <v>9409</v>
      </c>
      <c r="O229" s="463">
        <v>44835</v>
      </c>
    </row>
    <row r="230" spans="1:15">
      <c r="A230" s="418">
        <f t="shared" si="17"/>
        <v>35</v>
      </c>
      <c r="B230" s="467" t="s">
        <v>934</v>
      </c>
      <c r="C230" s="467" t="s">
        <v>935</v>
      </c>
      <c r="D230" s="466" t="s">
        <v>936</v>
      </c>
      <c r="E230" s="687" t="s">
        <v>939</v>
      </c>
      <c r="F230" s="699" t="s">
        <v>150</v>
      </c>
      <c r="G230" s="450" t="s">
        <v>702</v>
      </c>
      <c r="H230" s="696" t="s">
        <v>937</v>
      </c>
      <c r="I230" s="701">
        <v>5000</v>
      </c>
      <c r="J230" s="701">
        <f t="shared" si="18"/>
        <v>143.5</v>
      </c>
      <c r="K230" s="701">
        <f t="shared" si="19"/>
        <v>152</v>
      </c>
      <c r="L230" s="701"/>
      <c r="M230" s="701"/>
      <c r="N230" s="701">
        <f>SUM(I230-J230-K230)</f>
        <v>4704.5</v>
      </c>
      <c r="O230" s="463">
        <v>44958</v>
      </c>
    </row>
    <row r="231" spans="1:15">
      <c r="A231" s="418">
        <f t="shared" si="17"/>
        <v>36</v>
      </c>
      <c r="B231" s="467" t="s">
        <v>931</v>
      </c>
      <c r="C231" s="467" t="s">
        <v>932</v>
      </c>
      <c r="D231" s="466" t="s">
        <v>933</v>
      </c>
      <c r="E231" s="687" t="s">
        <v>940</v>
      </c>
      <c r="F231" s="699" t="s">
        <v>557</v>
      </c>
      <c r="G231" s="450" t="s">
        <v>702</v>
      </c>
      <c r="H231" s="431" t="s">
        <v>637</v>
      </c>
      <c r="I231" s="701">
        <v>8000</v>
      </c>
      <c r="J231" s="701">
        <f t="shared" si="18"/>
        <v>229.6</v>
      </c>
      <c r="K231" s="701">
        <f t="shared" si="19"/>
        <v>243.2</v>
      </c>
      <c r="L231" s="701"/>
      <c r="M231" s="701"/>
      <c r="N231" s="701">
        <f t="shared" si="21"/>
        <v>7527.2</v>
      </c>
      <c r="O231" s="463">
        <v>44958</v>
      </c>
    </row>
    <row r="232" spans="1:15">
      <c r="A232" s="418">
        <f t="shared" si="17"/>
        <v>37</v>
      </c>
      <c r="B232" s="467" t="s">
        <v>985</v>
      </c>
      <c r="C232" s="467" t="s">
        <v>215</v>
      </c>
      <c r="D232" s="466" t="s">
        <v>986</v>
      </c>
      <c r="E232" s="687" t="s">
        <v>987</v>
      </c>
      <c r="F232" s="699" t="s">
        <v>737</v>
      </c>
      <c r="G232" s="450" t="s">
        <v>702</v>
      </c>
      <c r="H232" s="431" t="s">
        <v>151</v>
      </c>
      <c r="I232" s="701">
        <v>10000</v>
      </c>
      <c r="J232" s="701">
        <f t="shared" si="18"/>
        <v>287</v>
      </c>
      <c r="K232" s="701">
        <f t="shared" si="19"/>
        <v>304</v>
      </c>
      <c r="L232" s="701"/>
      <c r="M232" s="701"/>
      <c r="N232" s="701">
        <f t="shared" si="21"/>
        <v>9409</v>
      </c>
      <c r="O232" s="463">
        <v>45200</v>
      </c>
    </row>
    <row r="233" spans="1:15">
      <c r="A233" s="418">
        <f t="shared" si="17"/>
        <v>38</v>
      </c>
      <c r="B233" s="467" t="s">
        <v>982</v>
      </c>
      <c r="C233" s="467" t="s">
        <v>983</v>
      </c>
      <c r="D233" s="466" t="s">
        <v>984</v>
      </c>
      <c r="E233" s="687" t="s">
        <v>988</v>
      </c>
      <c r="F233" s="699" t="s">
        <v>737</v>
      </c>
      <c r="G233" s="450" t="s">
        <v>702</v>
      </c>
      <c r="H233" s="431" t="s">
        <v>151</v>
      </c>
      <c r="I233" s="701">
        <v>10000</v>
      </c>
      <c r="J233" s="701">
        <f t="shared" si="18"/>
        <v>287</v>
      </c>
      <c r="K233" s="701">
        <f t="shared" si="19"/>
        <v>304</v>
      </c>
      <c r="L233" s="701"/>
      <c r="M233" s="701"/>
      <c r="N233" s="701">
        <f t="shared" si="21"/>
        <v>9409</v>
      </c>
      <c r="O233" s="463">
        <v>45200</v>
      </c>
    </row>
    <row r="234" spans="1:15">
      <c r="B234" s="668" t="s">
        <v>738</v>
      </c>
      <c r="C234" s="467"/>
      <c r="D234" s="429"/>
      <c r="E234" s="445"/>
      <c r="F234" s="428"/>
      <c r="G234" s="428"/>
      <c r="H234" s="428"/>
      <c r="I234" s="671">
        <f>SUM(I196:I233)</f>
        <v>267086</v>
      </c>
      <c r="J234" s="671">
        <f>SUM(J196:J233)</f>
        <v>7665.3682000000008</v>
      </c>
      <c r="K234" s="671">
        <f>SUM(K196:K233)</f>
        <v>8119.4143999999987</v>
      </c>
      <c r="L234" s="672"/>
      <c r="M234" s="671">
        <f>SUM(M196:M224)</f>
        <v>1512.45</v>
      </c>
      <c r="N234" s="671">
        <f>SUM(N196:N233)</f>
        <v>249788.76740000004</v>
      </c>
      <c r="O234" s="428"/>
    </row>
    <row r="235" spans="1:15">
      <c r="B235" s="768"/>
      <c r="C235" s="768"/>
      <c r="D235" s="768"/>
      <c r="E235" s="768"/>
      <c r="F235" s="768"/>
      <c r="G235" s="768"/>
      <c r="H235" s="768"/>
      <c r="I235" s="768"/>
      <c r="J235" s="768"/>
      <c r="K235" s="768"/>
      <c r="L235" s="768"/>
      <c r="M235" s="768"/>
      <c r="N235" s="768"/>
      <c r="O235" s="650"/>
    </row>
    <row r="236" spans="1:15" ht="15.75" thickBot="1">
      <c r="B236" s="651"/>
      <c r="C236" s="652" t="s">
        <v>398</v>
      </c>
      <c r="D236" s="653"/>
      <c r="E236" s="79"/>
      <c r="F236" s="79"/>
      <c r="G236" s="767"/>
      <c r="H236" s="654" t="s">
        <v>841</v>
      </c>
      <c r="I236" s="679"/>
      <c r="J236" s="516"/>
      <c r="K236" s="768"/>
      <c r="L236" s="768"/>
      <c r="M236" s="768"/>
      <c r="N236" s="768"/>
      <c r="O236" s="650"/>
    </row>
    <row r="237" spans="1:15">
      <c r="B237" s="831" t="s">
        <v>1039</v>
      </c>
      <c r="C237" s="831"/>
      <c r="D237" s="79"/>
      <c r="E237" s="79"/>
      <c r="F237" s="79"/>
      <c r="G237" s="767"/>
      <c r="H237" s="767" t="s">
        <v>1020</v>
      </c>
      <c r="I237" s="767"/>
      <c r="J237" s="516"/>
      <c r="K237" s="768"/>
      <c r="L237" s="768"/>
      <c r="M237" s="768"/>
      <c r="N237" s="768"/>
      <c r="O237" s="650"/>
    </row>
    <row r="238" spans="1:15">
      <c r="B238" s="767"/>
      <c r="C238" s="767"/>
      <c r="D238" s="79"/>
      <c r="E238" s="79"/>
      <c r="F238" s="79"/>
      <c r="G238" s="767"/>
      <c r="H238" s="767"/>
      <c r="I238" s="767"/>
      <c r="J238" s="516"/>
      <c r="K238" s="768"/>
      <c r="L238" s="768"/>
      <c r="M238" s="768"/>
      <c r="N238" s="768"/>
      <c r="O238" s="650"/>
    </row>
    <row r="239" spans="1:15">
      <c r="B239" s="767"/>
      <c r="C239" s="767"/>
      <c r="D239" s="79"/>
      <c r="E239" s="79"/>
      <c r="F239" s="79"/>
      <c r="G239" s="767"/>
      <c r="H239" s="767"/>
      <c r="I239" s="767"/>
      <c r="J239" s="516"/>
      <c r="K239" s="768"/>
      <c r="L239" s="768"/>
      <c r="M239" s="768"/>
      <c r="N239" s="768"/>
      <c r="O239" s="650"/>
    </row>
    <row r="240" spans="1:15">
      <c r="B240" s="767"/>
      <c r="C240" s="767"/>
      <c r="D240" s="79"/>
      <c r="E240" s="79"/>
      <c r="F240" s="79"/>
      <c r="G240" s="767"/>
      <c r="H240" s="767"/>
      <c r="I240" s="767"/>
      <c r="J240" s="516"/>
      <c r="K240" s="768"/>
      <c r="L240" s="768"/>
      <c r="M240" s="768"/>
      <c r="N240" s="768"/>
      <c r="O240" s="650"/>
    </row>
    <row r="241" spans="1:15">
      <c r="B241" s="679"/>
      <c r="C241" s="679"/>
      <c r="D241" s="651"/>
      <c r="E241" s="651"/>
      <c r="F241" s="680"/>
      <c r="H241" s="768" t="s">
        <v>0</v>
      </c>
      <c r="I241" s="679"/>
      <c r="J241" s="649"/>
      <c r="K241" s="649"/>
      <c r="L241" s="649"/>
      <c r="M241" s="649"/>
      <c r="N241" s="650"/>
      <c r="O241" s="650"/>
    </row>
    <row r="242" spans="1:15">
      <c r="B242" s="768"/>
      <c r="C242" s="679"/>
      <c r="D242" s="651"/>
      <c r="E242" s="651"/>
      <c r="F242" s="680"/>
      <c r="H242" s="768" t="s">
        <v>1</v>
      </c>
      <c r="I242" s="768"/>
      <c r="J242" s="649"/>
      <c r="K242" s="649"/>
      <c r="L242" s="649"/>
      <c r="M242" s="649"/>
      <c r="N242" s="650"/>
      <c r="O242" s="650"/>
    </row>
    <row r="243" spans="1:15">
      <c r="B243" s="768"/>
      <c r="C243" s="768"/>
      <c r="D243" s="768"/>
      <c r="E243" s="768"/>
      <c r="F243" s="768"/>
      <c r="H243" s="768" t="s">
        <v>2</v>
      </c>
      <c r="I243" s="768"/>
      <c r="J243" s="768"/>
      <c r="K243" s="768"/>
      <c r="L243" s="768"/>
      <c r="M243" s="768"/>
      <c r="N243" s="768"/>
      <c r="O243" s="650"/>
    </row>
    <row r="244" spans="1:15">
      <c r="B244" s="768"/>
      <c r="C244" s="768"/>
      <c r="D244" s="768"/>
      <c r="E244" s="768"/>
      <c r="F244" s="768"/>
      <c r="H244" s="768" t="s">
        <v>401</v>
      </c>
      <c r="I244" s="768"/>
      <c r="J244" s="768"/>
      <c r="K244" s="768"/>
      <c r="L244" s="768"/>
      <c r="M244" s="768"/>
      <c r="N244" s="768"/>
      <c r="O244" s="650"/>
    </row>
    <row r="245" spans="1:15">
      <c r="B245" s="624" t="s">
        <v>1117</v>
      </c>
      <c r="C245" s="624"/>
      <c r="D245" s="624"/>
      <c r="E245" s="624"/>
      <c r="F245" s="624"/>
      <c r="G245" s="624"/>
      <c r="H245" s="624"/>
      <c r="I245" s="624"/>
      <c r="J245" s="624"/>
      <c r="K245" s="624"/>
      <c r="L245" s="624"/>
      <c r="M245" s="624"/>
      <c r="N245" s="624"/>
      <c r="O245" s="624"/>
    </row>
    <row r="246" spans="1:15">
      <c r="B246" s="624" t="s">
        <v>740</v>
      </c>
      <c r="C246" s="624"/>
      <c r="D246" s="682"/>
      <c r="E246" s="658"/>
      <c r="F246" s="660"/>
      <c r="G246" s="660"/>
      <c r="H246" s="660"/>
      <c r="I246" s="662"/>
      <c r="J246" s="662" t="s">
        <v>741</v>
      </c>
      <c r="K246" s="662" t="s">
        <v>15</v>
      </c>
      <c r="L246" s="662" t="s">
        <v>16</v>
      </c>
      <c r="M246" s="627" t="s">
        <v>941</v>
      </c>
      <c r="N246" s="662"/>
      <c r="O246" s="626"/>
    </row>
    <row r="247" spans="1:15" ht="30">
      <c r="B247" s="627" t="s">
        <v>6</v>
      </c>
      <c r="C247" s="627" t="s">
        <v>7</v>
      </c>
      <c r="D247" s="627" t="s">
        <v>8</v>
      </c>
      <c r="E247" s="627" t="s">
        <v>9</v>
      </c>
      <c r="F247" s="627" t="s">
        <v>10</v>
      </c>
      <c r="G247" s="627" t="s">
        <v>11</v>
      </c>
      <c r="H247" s="624" t="s">
        <v>12</v>
      </c>
      <c r="I247" s="703" t="s">
        <v>13</v>
      </c>
      <c r="J247" s="703" t="s">
        <v>495</v>
      </c>
      <c r="K247" s="627"/>
      <c r="L247" s="627"/>
      <c r="M247" s="627"/>
      <c r="N247" s="704" t="s">
        <v>17</v>
      </c>
      <c r="O247" s="630" t="s">
        <v>18</v>
      </c>
    </row>
    <row r="248" spans="1:15">
      <c r="A248" s="418">
        <v>1</v>
      </c>
      <c r="B248" s="428" t="s">
        <v>742</v>
      </c>
      <c r="C248" s="428" t="s">
        <v>98</v>
      </c>
      <c r="D248" s="429" t="s">
        <v>743</v>
      </c>
      <c r="E248" s="445">
        <v>200012700173872</v>
      </c>
      <c r="F248" s="428" t="s">
        <v>27</v>
      </c>
      <c r="G248" s="705" t="s">
        <v>797</v>
      </c>
      <c r="H248" s="428" t="s">
        <v>744</v>
      </c>
      <c r="I248" s="706">
        <v>5000</v>
      </c>
      <c r="J248" s="706">
        <v>143.5</v>
      </c>
      <c r="K248" s="706">
        <v>152</v>
      </c>
      <c r="L248" s="470"/>
      <c r="M248" s="447"/>
      <c r="N248" s="447">
        <v>4704.5</v>
      </c>
      <c r="O248" s="448">
        <v>39234</v>
      </c>
    </row>
    <row r="249" spans="1:15">
      <c r="A249" s="418">
        <f>A248+1</f>
        <v>2</v>
      </c>
      <c r="B249" s="428" t="s">
        <v>745</v>
      </c>
      <c r="C249" s="428" t="s">
        <v>746</v>
      </c>
      <c r="D249" s="429" t="s">
        <v>747</v>
      </c>
      <c r="E249" s="445">
        <v>200012700174004</v>
      </c>
      <c r="F249" s="428" t="s">
        <v>748</v>
      </c>
      <c r="G249" s="705" t="s">
        <v>797</v>
      </c>
      <c r="H249" s="428" t="s">
        <v>749</v>
      </c>
      <c r="I249" s="706">
        <v>5000</v>
      </c>
      <c r="J249" s="706">
        <v>143.5</v>
      </c>
      <c r="K249" s="706">
        <v>152</v>
      </c>
      <c r="L249" s="470"/>
      <c r="M249" s="447"/>
      <c r="N249" s="447">
        <v>4704.5</v>
      </c>
      <c r="O249" s="448">
        <v>39265</v>
      </c>
    </row>
    <row r="250" spans="1:15">
      <c r="A250" s="418">
        <f t="shared" ref="A250:A268" si="22">A249+1</f>
        <v>3</v>
      </c>
      <c r="B250" s="428" t="s">
        <v>750</v>
      </c>
      <c r="C250" s="428" t="s">
        <v>751</v>
      </c>
      <c r="D250" s="429" t="s">
        <v>752</v>
      </c>
      <c r="E250" s="445">
        <v>200012700173982</v>
      </c>
      <c r="F250" s="428" t="s">
        <v>150</v>
      </c>
      <c r="G250" s="705" t="s">
        <v>797</v>
      </c>
      <c r="H250" s="428" t="s">
        <v>753</v>
      </c>
      <c r="I250" s="706">
        <v>5000</v>
      </c>
      <c r="J250" s="706">
        <v>143.5</v>
      </c>
      <c r="K250" s="706">
        <v>152</v>
      </c>
      <c r="L250" s="470"/>
      <c r="M250" s="447"/>
      <c r="N250" s="447">
        <v>4704.5</v>
      </c>
      <c r="O250" s="448">
        <v>39279</v>
      </c>
    </row>
    <row r="251" spans="1:15">
      <c r="A251" s="418">
        <f t="shared" si="22"/>
        <v>4</v>
      </c>
      <c r="B251" s="428" t="s">
        <v>221</v>
      </c>
      <c r="C251" s="428" t="s">
        <v>754</v>
      </c>
      <c r="D251" s="429" t="s">
        <v>755</v>
      </c>
      <c r="E251" s="445">
        <v>200012700173924</v>
      </c>
      <c r="F251" s="428" t="s">
        <v>27</v>
      </c>
      <c r="G251" s="705" t="s">
        <v>797</v>
      </c>
      <c r="H251" s="428" t="s">
        <v>756</v>
      </c>
      <c r="I251" s="706">
        <v>5000</v>
      </c>
      <c r="J251" s="706">
        <v>143.5</v>
      </c>
      <c r="K251" s="706">
        <v>152</v>
      </c>
      <c r="L251" s="470"/>
      <c r="M251" s="447"/>
      <c r="N251" s="447">
        <v>4704.5</v>
      </c>
      <c r="O251" s="448">
        <v>39295</v>
      </c>
    </row>
    <row r="252" spans="1:15">
      <c r="A252" s="418">
        <f t="shared" si="22"/>
        <v>5</v>
      </c>
      <c r="B252" s="428" t="s">
        <v>757</v>
      </c>
      <c r="C252" s="428" t="s">
        <v>758</v>
      </c>
      <c r="D252" s="429" t="s">
        <v>759</v>
      </c>
      <c r="E252" s="445">
        <v>200011101326563</v>
      </c>
      <c r="F252" s="428" t="s">
        <v>219</v>
      </c>
      <c r="G252" s="705" t="s">
        <v>797</v>
      </c>
      <c r="H252" s="428" t="s">
        <v>760</v>
      </c>
      <c r="I252" s="706">
        <v>12000</v>
      </c>
      <c r="J252" s="706">
        <v>344.4</v>
      </c>
      <c r="K252" s="706">
        <v>364.8</v>
      </c>
      <c r="L252" s="470"/>
      <c r="M252" s="447"/>
      <c r="N252" s="447">
        <v>11290.8</v>
      </c>
      <c r="O252" s="448">
        <v>40210</v>
      </c>
    </row>
    <row r="253" spans="1:15">
      <c r="A253" s="418">
        <f t="shared" si="22"/>
        <v>6</v>
      </c>
      <c r="B253" s="428" t="s">
        <v>761</v>
      </c>
      <c r="C253" s="428" t="s">
        <v>762</v>
      </c>
      <c r="D253" s="429" t="s">
        <v>763</v>
      </c>
      <c r="E253" s="445">
        <v>200011101420003</v>
      </c>
      <c r="F253" s="428" t="s">
        <v>27</v>
      </c>
      <c r="G253" s="705" t="s">
        <v>797</v>
      </c>
      <c r="H253" s="428" t="s">
        <v>764</v>
      </c>
      <c r="I253" s="706">
        <v>5000</v>
      </c>
      <c r="J253" s="706">
        <v>143.5</v>
      </c>
      <c r="K253" s="706">
        <v>152</v>
      </c>
      <c r="L253" s="470"/>
      <c r="M253" s="447"/>
      <c r="N253" s="447">
        <f>I253-J253-K253-M253</f>
        <v>4704.5</v>
      </c>
      <c r="O253" s="448">
        <v>40483</v>
      </c>
    </row>
    <row r="254" spans="1:15">
      <c r="A254" s="418">
        <f t="shared" si="22"/>
        <v>7</v>
      </c>
      <c r="B254" s="428" t="s">
        <v>769</v>
      </c>
      <c r="C254" s="428" t="s">
        <v>770</v>
      </c>
      <c r="D254" s="429" t="s">
        <v>771</v>
      </c>
      <c r="E254" s="445">
        <v>200011101479614</v>
      </c>
      <c r="F254" s="428" t="s">
        <v>27</v>
      </c>
      <c r="G254" s="705" t="s">
        <v>797</v>
      </c>
      <c r="H254" s="428" t="s">
        <v>772</v>
      </c>
      <c r="I254" s="706">
        <v>5000</v>
      </c>
      <c r="J254" s="706">
        <v>143.5</v>
      </c>
      <c r="K254" s="706">
        <v>152</v>
      </c>
      <c r="L254" s="470"/>
      <c r="M254" s="447"/>
      <c r="N254" s="447">
        <v>4704.5</v>
      </c>
      <c r="O254" s="448">
        <v>41122</v>
      </c>
    </row>
    <row r="255" spans="1:15">
      <c r="A255" s="418">
        <f t="shared" si="22"/>
        <v>8</v>
      </c>
      <c r="B255" s="428" t="s">
        <v>773</v>
      </c>
      <c r="C255" s="428" t="s">
        <v>774</v>
      </c>
      <c r="D255" s="429" t="s">
        <v>775</v>
      </c>
      <c r="E255" s="445">
        <v>200011101479591</v>
      </c>
      <c r="F255" s="428" t="s">
        <v>37</v>
      </c>
      <c r="G255" s="705" t="s">
        <v>797</v>
      </c>
      <c r="H255" s="428" t="s">
        <v>772</v>
      </c>
      <c r="I255" s="706">
        <v>5000</v>
      </c>
      <c r="J255" s="706">
        <v>143.5</v>
      </c>
      <c r="K255" s="706">
        <v>152</v>
      </c>
      <c r="L255" s="470"/>
      <c r="M255" s="447"/>
      <c r="N255" s="447">
        <v>4704.5</v>
      </c>
      <c r="O255" s="448">
        <v>41122</v>
      </c>
    </row>
    <row r="256" spans="1:15">
      <c r="A256" s="418">
        <f t="shared" si="22"/>
        <v>9</v>
      </c>
      <c r="B256" s="428" t="s">
        <v>776</v>
      </c>
      <c r="C256" s="428" t="s">
        <v>777</v>
      </c>
      <c r="D256" s="429" t="s">
        <v>778</v>
      </c>
      <c r="E256" s="445">
        <v>200011101561276</v>
      </c>
      <c r="F256" s="428" t="s">
        <v>779</v>
      </c>
      <c r="G256" s="705" t="s">
        <v>797</v>
      </c>
      <c r="H256" s="428" t="s">
        <v>498</v>
      </c>
      <c r="I256" s="706">
        <v>6000</v>
      </c>
      <c r="J256" s="706">
        <v>172.2</v>
      </c>
      <c r="K256" s="706">
        <v>182.4</v>
      </c>
      <c r="L256" s="470"/>
      <c r="M256" s="447"/>
      <c r="N256" s="447">
        <v>5645.4000000000005</v>
      </c>
      <c r="O256" s="448">
        <v>40909</v>
      </c>
    </row>
    <row r="257" spans="1:15">
      <c r="A257" s="418">
        <f t="shared" si="22"/>
        <v>10</v>
      </c>
      <c r="B257" s="428" t="s">
        <v>780</v>
      </c>
      <c r="C257" s="428" t="s">
        <v>781</v>
      </c>
      <c r="D257" s="429" t="s">
        <v>782</v>
      </c>
      <c r="E257" s="445">
        <v>200011101619571</v>
      </c>
      <c r="F257" s="428" t="s">
        <v>783</v>
      </c>
      <c r="G257" s="705" t="s">
        <v>797</v>
      </c>
      <c r="H257" s="428" t="s">
        <v>498</v>
      </c>
      <c r="I257" s="706">
        <v>18000</v>
      </c>
      <c r="J257" s="706">
        <v>516.6</v>
      </c>
      <c r="K257" s="706">
        <v>547.20000000000005</v>
      </c>
      <c r="L257" s="470"/>
      <c r="M257" s="447"/>
      <c r="N257" s="447">
        <v>16936.2</v>
      </c>
      <c r="O257" s="448">
        <v>41760</v>
      </c>
    </row>
    <row r="258" spans="1:15">
      <c r="A258" s="418">
        <f t="shared" si="22"/>
        <v>11</v>
      </c>
      <c r="B258" s="446" t="s">
        <v>784</v>
      </c>
      <c r="C258" s="446" t="s">
        <v>278</v>
      </c>
      <c r="D258" s="463" t="s">
        <v>785</v>
      </c>
      <c r="E258" s="463" t="s">
        <v>786</v>
      </c>
      <c r="F258" s="450" t="s">
        <v>27</v>
      </c>
      <c r="G258" s="705" t="s">
        <v>797</v>
      </c>
      <c r="H258" s="450" t="s">
        <v>787</v>
      </c>
      <c r="I258" s="707">
        <v>5000</v>
      </c>
      <c r="J258" s="708">
        <f>I258*2.87%</f>
        <v>143.5</v>
      </c>
      <c r="K258" s="708">
        <f>I258*3.04%</f>
        <v>152</v>
      </c>
      <c r="L258" s="684"/>
      <c r="M258" s="695"/>
      <c r="N258" s="435">
        <f>I258-J258-K258</f>
        <v>4704.5</v>
      </c>
      <c r="O258" s="463">
        <v>42856</v>
      </c>
    </row>
    <row r="259" spans="1:15">
      <c r="A259" s="418">
        <f t="shared" si="22"/>
        <v>12</v>
      </c>
      <c r="B259" s="446" t="s">
        <v>788</v>
      </c>
      <c r="C259" s="446" t="s">
        <v>789</v>
      </c>
      <c r="D259" s="463" t="s">
        <v>790</v>
      </c>
      <c r="E259" s="463" t="s">
        <v>791</v>
      </c>
      <c r="F259" s="450" t="s">
        <v>792</v>
      </c>
      <c r="G259" s="705" t="s">
        <v>797</v>
      </c>
      <c r="H259" s="450" t="s">
        <v>793</v>
      </c>
      <c r="I259" s="707">
        <v>5000</v>
      </c>
      <c r="J259" s="708">
        <f>I259*2.87%</f>
        <v>143.5</v>
      </c>
      <c r="K259" s="708">
        <f>I259*3.04%</f>
        <v>152</v>
      </c>
      <c r="L259" s="684"/>
      <c r="M259" s="695"/>
      <c r="N259" s="435">
        <f>I259-J259-K259</f>
        <v>4704.5</v>
      </c>
      <c r="O259" s="463">
        <v>43191</v>
      </c>
    </row>
    <row r="260" spans="1:15" ht="30">
      <c r="A260" s="418">
        <f t="shared" si="22"/>
        <v>13</v>
      </c>
      <c r="B260" s="705" t="s">
        <v>688</v>
      </c>
      <c r="C260" s="705" t="s">
        <v>794</v>
      </c>
      <c r="D260" s="709" t="s">
        <v>795</v>
      </c>
      <c r="E260" s="709" t="s">
        <v>796</v>
      </c>
      <c r="F260" s="705" t="s">
        <v>150</v>
      </c>
      <c r="G260" s="705" t="s">
        <v>797</v>
      </c>
      <c r="H260" s="705" t="s">
        <v>798</v>
      </c>
      <c r="I260" s="707">
        <v>5000</v>
      </c>
      <c r="J260" s="708">
        <f t="shared" ref="J260:J270" si="23">I260*2.87%</f>
        <v>143.5</v>
      </c>
      <c r="K260" s="708">
        <f t="shared" ref="K260:K270" si="24">I260*3.04%</f>
        <v>152</v>
      </c>
      <c r="L260" s="684"/>
      <c r="M260" s="695"/>
      <c r="N260" s="435">
        <f>I260-J260-K260</f>
        <v>4704.5</v>
      </c>
      <c r="O260" s="436">
        <v>43497</v>
      </c>
    </row>
    <row r="261" spans="1:15" ht="30">
      <c r="A261" s="418">
        <f t="shared" si="22"/>
        <v>14</v>
      </c>
      <c r="B261" s="446" t="s">
        <v>288</v>
      </c>
      <c r="C261" s="446" t="s">
        <v>799</v>
      </c>
      <c r="D261" s="463" t="s">
        <v>800</v>
      </c>
      <c r="E261" s="469" t="s">
        <v>801</v>
      </c>
      <c r="F261" s="450" t="s">
        <v>701</v>
      </c>
      <c r="G261" s="450" t="s">
        <v>802</v>
      </c>
      <c r="H261" s="450" t="s">
        <v>803</v>
      </c>
      <c r="I261" s="480">
        <v>5000</v>
      </c>
      <c r="J261" s="480">
        <f t="shared" si="23"/>
        <v>143.5</v>
      </c>
      <c r="K261" s="480">
        <f t="shared" si="24"/>
        <v>152</v>
      </c>
      <c r="L261" s="480"/>
      <c r="M261" s="480"/>
      <c r="N261" s="480">
        <f t="shared" ref="N261:N270" si="25">SUM(I261-J261-K261)</f>
        <v>4704.5</v>
      </c>
      <c r="O261" s="667">
        <v>43221</v>
      </c>
    </row>
    <row r="262" spans="1:15" ht="30">
      <c r="A262" s="418">
        <f t="shared" si="22"/>
        <v>15</v>
      </c>
      <c r="B262" s="446" t="s">
        <v>804</v>
      </c>
      <c r="C262" s="446" t="s">
        <v>805</v>
      </c>
      <c r="D262" s="463" t="s">
        <v>806</v>
      </c>
      <c r="E262" s="469" t="s">
        <v>807</v>
      </c>
      <c r="F262" s="450" t="s">
        <v>27</v>
      </c>
      <c r="G262" s="450" t="s">
        <v>802</v>
      </c>
      <c r="H262" s="450" t="s">
        <v>808</v>
      </c>
      <c r="I262" s="480">
        <v>5000</v>
      </c>
      <c r="J262" s="480">
        <f t="shared" si="23"/>
        <v>143.5</v>
      </c>
      <c r="K262" s="480">
        <f t="shared" si="24"/>
        <v>152</v>
      </c>
      <c r="L262" s="480"/>
      <c r="M262" s="480"/>
      <c r="N262" s="480">
        <f t="shared" si="25"/>
        <v>4704.5</v>
      </c>
      <c r="O262" s="667">
        <v>43221</v>
      </c>
    </row>
    <row r="263" spans="1:15" ht="30">
      <c r="A263" s="418">
        <f t="shared" si="22"/>
        <v>16</v>
      </c>
      <c r="B263" s="446" t="s">
        <v>809</v>
      </c>
      <c r="C263" s="446" t="s">
        <v>810</v>
      </c>
      <c r="D263" s="463" t="s">
        <v>811</v>
      </c>
      <c r="E263" s="469" t="s">
        <v>812</v>
      </c>
      <c r="F263" s="450" t="s">
        <v>219</v>
      </c>
      <c r="G263" s="450" t="s">
        <v>802</v>
      </c>
      <c r="H263" s="450" t="s">
        <v>813</v>
      </c>
      <c r="I263" s="480">
        <v>14000</v>
      </c>
      <c r="J263" s="480">
        <f t="shared" si="23"/>
        <v>401.8</v>
      </c>
      <c r="K263" s="480">
        <f t="shared" si="24"/>
        <v>425.6</v>
      </c>
      <c r="L263" s="480"/>
      <c r="M263" s="480"/>
      <c r="N263" s="480">
        <f t="shared" si="25"/>
        <v>13172.6</v>
      </c>
      <c r="O263" s="463">
        <v>43836</v>
      </c>
    </row>
    <row r="264" spans="1:15" ht="30">
      <c r="A264" s="418">
        <f t="shared" si="22"/>
        <v>17</v>
      </c>
      <c r="B264" s="450" t="s">
        <v>814</v>
      </c>
      <c r="C264" s="450" t="s">
        <v>815</v>
      </c>
      <c r="D264" s="463" t="s">
        <v>816</v>
      </c>
      <c r="E264" s="469" t="s">
        <v>817</v>
      </c>
      <c r="F264" s="450" t="s">
        <v>27</v>
      </c>
      <c r="G264" s="450" t="s">
        <v>802</v>
      </c>
      <c r="H264" s="428" t="s">
        <v>818</v>
      </c>
      <c r="I264" s="480">
        <v>5000</v>
      </c>
      <c r="J264" s="480">
        <f t="shared" si="23"/>
        <v>143.5</v>
      </c>
      <c r="K264" s="480">
        <f t="shared" si="24"/>
        <v>152</v>
      </c>
      <c r="L264" s="480"/>
      <c r="M264" s="480"/>
      <c r="N264" s="480">
        <f t="shared" si="25"/>
        <v>4704.5</v>
      </c>
      <c r="O264" s="463">
        <v>44203</v>
      </c>
    </row>
    <row r="265" spans="1:15" ht="30">
      <c r="A265" s="418">
        <f t="shared" si="22"/>
        <v>18</v>
      </c>
      <c r="B265" s="450" t="s">
        <v>852</v>
      </c>
      <c r="C265" s="450" t="s">
        <v>853</v>
      </c>
      <c r="D265" s="463" t="s">
        <v>855</v>
      </c>
      <c r="E265" s="469" t="s">
        <v>856</v>
      </c>
      <c r="F265" s="450" t="s">
        <v>150</v>
      </c>
      <c r="G265" s="450" t="s">
        <v>802</v>
      </c>
      <c r="H265" s="450" t="s">
        <v>854</v>
      </c>
      <c r="I265" s="480">
        <v>5000</v>
      </c>
      <c r="J265" s="480">
        <f t="shared" si="23"/>
        <v>143.5</v>
      </c>
      <c r="K265" s="480">
        <f t="shared" si="24"/>
        <v>152</v>
      </c>
      <c r="L265" s="480"/>
      <c r="M265" s="480"/>
      <c r="N265" s="480">
        <f t="shared" si="25"/>
        <v>4704.5</v>
      </c>
      <c r="O265" s="463">
        <v>44805</v>
      </c>
    </row>
    <row r="266" spans="1:15">
      <c r="A266" s="418">
        <f t="shared" si="22"/>
        <v>19</v>
      </c>
      <c r="B266" s="450" t="s">
        <v>906</v>
      </c>
      <c r="C266" s="450" t="s">
        <v>907</v>
      </c>
      <c r="D266" s="463" t="s">
        <v>908</v>
      </c>
      <c r="E266" s="469" t="s">
        <v>913</v>
      </c>
      <c r="F266" s="450" t="s">
        <v>737</v>
      </c>
      <c r="G266" s="450" t="s">
        <v>802</v>
      </c>
      <c r="H266" s="450" t="s">
        <v>909</v>
      </c>
      <c r="I266" s="480">
        <v>5000</v>
      </c>
      <c r="J266" s="480">
        <f t="shared" si="23"/>
        <v>143.5</v>
      </c>
      <c r="K266" s="480">
        <f t="shared" si="24"/>
        <v>152</v>
      </c>
      <c r="L266" s="480"/>
      <c r="M266" s="480"/>
      <c r="N266" s="480">
        <f t="shared" si="25"/>
        <v>4704.5</v>
      </c>
      <c r="O266" s="463">
        <v>44866</v>
      </c>
    </row>
    <row r="267" spans="1:15">
      <c r="A267" s="418">
        <f t="shared" si="22"/>
        <v>20</v>
      </c>
      <c r="B267" s="450" t="s">
        <v>922</v>
      </c>
      <c r="C267" s="450" t="s">
        <v>923</v>
      </c>
      <c r="D267" s="463" t="s">
        <v>924</v>
      </c>
      <c r="E267" s="469" t="s">
        <v>929</v>
      </c>
      <c r="F267" s="450" t="s">
        <v>737</v>
      </c>
      <c r="G267" s="450" t="s">
        <v>802</v>
      </c>
      <c r="H267" s="450" t="s">
        <v>925</v>
      </c>
      <c r="I267" s="480">
        <v>5000</v>
      </c>
      <c r="J267" s="480">
        <f t="shared" si="23"/>
        <v>143.5</v>
      </c>
      <c r="K267" s="480">
        <f t="shared" si="24"/>
        <v>152</v>
      </c>
      <c r="L267" s="480"/>
      <c r="M267" s="480"/>
      <c r="N267" s="480">
        <f t="shared" si="25"/>
        <v>4704.5</v>
      </c>
      <c r="O267" s="463">
        <v>44928</v>
      </c>
    </row>
    <row r="268" spans="1:15">
      <c r="A268" s="418">
        <f t="shared" si="22"/>
        <v>21</v>
      </c>
      <c r="B268" s="450" t="s">
        <v>926</v>
      </c>
      <c r="C268" s="450" t="s">
        <v>210</v>
      </c>
      <c r="D268" s="463" t="s">
        <v>927</v>
      </c>
      <c r="E268" s="469" t="s">
        <v>930</v>
      </c>
      <c r="F268" s="450" t="s">
        <v>150</v>
      </c>
      <c r="G268" s="450" t="s">
        <v>802</v>
      </c>
      <c r="H268" s="450" t="s">
        <v>798</v>
      </c>
      <c r="I268" s="480">
        <v>5000</v>
      </c>
      <c r="J268" s="480">
        <f t="shared" si="23"/>
        <v>143.5</v>
      </c>
      <c r="K268" s="480">
        <f t="shared" si="24"/>
        <v>152</v>
      </c>
      <c r="L268" s="480"/>
      <c r="M268" s="480"/>
      <c r="N268" s="480">
        <f t="shared" si="25"/>
        <v>4704.5</v>
      </c>
      <c r="O268" s="463" t="s">
        <v>928</v>
      </c>
    </row>
    <row r="269" spans="1:15">
      <c r="A269" s="418">
        <f>A268+1</f>
        <v>22</v>
      </c>
      <c r="B269" s="686" t="s">
        <v>969</v>
      </c>
      <c r="C269" s="686" t="s">
        <v>970</v>
      </c>
      <c r="D269" s="687" t="s">
        <v>971</v>
      </c>
      <c r="E269" s="488" t="s">
        <v>973</v>
      </c>
      <c r="F269" s="450" t="s">
        <v>27</v>
      </c>
      <c r="G269" s="450" t="s">
        <v>802</v>
      </c>
      <c r="H269" s="450" t="s">
        <v>972</v>
      </c>
      <c r="I269" s="480">
        <v>5000</v>
      </c>
      <c r="J269" s="480">
        <f t="shared" si="23"/>
        <v>143.5</v>
      </c>
      <c r="K269" s="480">
        <f t="shared" si="24"/>
        <v>152</v>
      </c>
      <c r="L269" s="480"/>
      <c r="M269" s="480"/>
      <c r="N269" s="480">
        <f t="shared" si="25"/>
        <v>4704.5</v>
      </c>
      <c r="O269" s="463">
        <v>45047</v>
      </c>
    </row>
    <row r="270" spans="1:15">
      <c r="A270" s="418">
        <f>A269+1</f>
        <v>23</v>
      </c>
      <c r="B270" s="686" t="s">
        <v>1015</v>
      </c>
      <c r="C270" s="686" t="s">
        <v>1013</v>
      </c>
      <c r="D270" s="687" t="s">
        <v>1014</v>
      </c>
      <c r="E270" s="488" t="s">
        <v>1016</v>
      </c>
      <c r="F270" s="450" t="s">
        <v>150</v>
      </c>
      <c r="G270" s="450" t="s">
        <v>802</v>
      </c>
      <c r="H270" s="450" t="s">
        <v>1017</v>
      </c>
      <c r="I270" s="480">
        <v>5000</v>
      </c>
      <c r="J270" s="480">
        <f t="shared" si="23"/>
        <v>143.5</v>
      </c>
      <c r="K270" s="480">
        <f t="shared" si="24"/>
        <v>152</v>
      </c>
      <c r="L270" s="480"/>
      <c r="M270" s="480"/>
      <c r="N270" s="480">
        <f t="shared" si="25"/>
        <v>4704.5</v>
      </c>
      <c r="O270" s="463">
        <v>45421</v>
      </c>
    </row>
    <row r="271" spans="1:15">
      <c r="B271" s="668" t="s">
        <v>819</v>
      </c>
      <c r="C271" s="668"/>
      <c r="D271" s="428"/>
      <c r="E271" s="445"/>
      <c r="F271" s="428"/>
      <c r="G271" s="428"/>
      <c r="H271" s="428"/>
      <c r="I271" s="710">
        <f>SUM(I248:I270)</f>
        <v>145000</v>
      </c>
      <c r="J271" s="710">
        <f>SUM(J248:J270)</f>
        <v>4161.5</v>
      </c>
      <c r="K271" s="710">
        <f>SUM(K248:K270)</f>
        <v>4408</v>
      </c>
      <c r="L271" s="672">
        <f>SUM(L256:L263)</f>
        <v>0</v>
      </c>
      <c r="M271" s="671">
        <f>SUM(M248:M262)</f>
        <v>0</v>
      </c>
      <c r="N271" s="671">
        <f>SUM(N248:N270)</f>
        <v>136430.5</v>
      </c>
      <c r="O271" s="428"/>
    </row>
    <row r="272" spans="1:15">
      <c r="B272" s="673"/>
      <c r="C272" s="673"/>
      <c r="D272" s="649"/>
      <c r="E272" s="678"/>
      <c r="F272" s="649"/>
      <c r="G272" s="649"/>
      <c r="H272" s="649"/>
      <c r="I272" s="711"/>
      <c r="J272" s="711"/>
      <c r="K272" s="711"/>
      <c r="L272" s="677"/>
      <c r="M272" s="676"/>
      <c r="N272" s="676"/>
      <c r="O272" s="649"/>
    </row>
    <row r="273" spans="1:15">
      <c r="A273" s="418">
        <f>A97+A140+A176+A233+A270</f>
        <v>202</v>
      </c>
      <c r="B273" s="673"/>
      <c r="C273" s="673"/>
      <c r="D273" s="649"/>
      <c r="E273" s="678"/>
      <c r="F273" s="649"/>
      <c r="G273" s="649"/>
      <c r="H273" s="649"/>
      <c r="I273" s="711"/>
      <c r="J273" s="711"/>
      <c r="K273" s="711"/>
      <c r="L273" s="677"/>
      <c r="M273" s="676"/>
      <c r="N273" s="676"/>
      <c r="O273" s="649"/>
    </row>
    <row r="274" spans="1:15" ht="15.75" thickBot="1">
      <c r="B274" s="650"/>
      <c r="C274" s="651"/>
      <c r="D274" s="652" t="s">
        <v>398</v>
      </c>
      <c r="E274" s="712"/>
      <c r="F274" s="650"/>
      <c r="G274" s="654" t="s">
        <v>1095</v>
      </c>
      <c r="H274" s="654"/>
      <c r="I274" s="713">
        <f>I98+I141+I177+I234+I271</f>
        <v>1524138.65</v>
      </c>
      <c r="J274" s="650"/>
      <c r="K274" s="765" t="s">
        <v>821</v>
      </c>
      <c r="L274" s="714"/>
      <c r="M274" s="714"/>
      <c r="N274" s="713" t="e">
        <f>N98+N141+N177+N234+N271</f>
        <v>#VALUE!</v>
      </c>
    </row>
    <row r="275" spans="1:15">
      <c r="C275" s="831" t="s">
        <v>1100</v>
      </c>
      <c r="D275" s="831"/>
      <c r="G275" s="767" t="s">
        <v>1099</v>
      </c>
      <c r="H275" s="767"/>
    </row>
    <row r="276" spans="1:15">
      <c r="B276" s="651"/>
      <c r="C276" s="653"/>
      <c r="D276" s="653"/>
      <c r="E276" s="79"/>
      <c r="F276" s="79"/>
      <c r="G276" s="767"/>
      <c r="H276" s="679"/>
      <c r="I276" s="679"/>
      <c r="J276" s="516"/>
      <c r="L276" s="613"/>
    </row>
    <row r="277" spans="1:15">
      <c r="B277" s="831"/>
      <c r="C277" s="831"/>
      <c r="D277" s="79"/>
      <c r="E277" s="79"/>
      <c r="F277" s="79"/>
      <c r="G277" s="767"/>
      <c r="H277" s="767"/>
      <c r="I277" s="767"/>
      <c r="J277" s="516"/>
    </row>
  </sheetData>
  <protectedRanges>
    <protectedRange sqref="D96:D97" name="Rango1_1_1"/>
  </protectedRanges>
  <mergeCells count="25">
    <mergeCell ref="B2:H2"/>
    <mergeCell ref="I2:N2"/>
    <mergeCell ref="B3:H3"/>
    <mergeCell ref="I3:N3"/>
    <mergeCell ref="B4:H4"/>
    <mergeCell ref="I4:N4"/>
    <mergeCell ref="B182:C182"/>
    <mergeCell ref="B5:H5"/>
    <mergeCell ref="I5:N5"/>
    <mergeCell ref="E6:Q6"/>
    <mergeCell ref="C102:D102"/>
    <mergeCell ref="B104:N104"/>
    <mergeCell ref="B105:N105"/>
    <mergeCell ref="B106:N106"/>
    <mergeCell ref="B146:C146"/>
    <mergeCell ref="B149:N149"/>
    <mergeCell ref="B150:N150"/>
    <mergeCell ref="B151:N151"/>
    <mergeCell ref="B277:C277"/>
    <mergeCell ref="B188:N188"/>
    <mergeCell ref="B189:N189"/>
    <mergeCell ref="B190:N190"/>
    <mergeCell ref="B191:N191"/>
    <mergeCell ref="B237:C237"/>
    <mergeCell ref="C275:D275"/>
  </mergeCells>
  <pageMargins left="0.7" right="0.7" top="0.75" bottom="0.75" header="0.3" footer="0.3"/>
  <pageSetup paperSize="5" scale="56" orientation="landscape" horizontalDpi="4294967293" verticalDpi="0" r:id="rId1"/>
  <rowBreaks count="5" manualBreakCount="5">
    <brk id="58" max="16" man="1"/>
    <brk id="103" max="16383" man="1"/>
    <brk id="147" max="16383" man="1"/>
    <brk id="184" max="16383" man="1"/>
    <brk id="238" max="1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74"/>
  <sheetViews>
    <sheetView topLeftCell="A3" zoomScaleNormal="100" workbookViewId="0">
      <selection activeCell="G19" sqref="G19"/>
    </sheetView>
  </sheetViews>
  <sheetFormatPr baseColWidth="10" defaultRowHeight="15"/>
  <cols>
    <col min="1" max="1" width="7" style="418" customWidth="1"/>
    <col min="2" max="2" width="15" style="418" customWidth="1"/>
    <col min="3" max="3" width="21.5703125" style="418" customWidth="1"/>
    <col min="4" max="4" width="16.28515625" style="418" customWidth="1"/>
    <col min="5" max="5" width="17.42578125" style="418" customWidth="1"/>
    <col min="6" max="6" width="13.28515625" style="418" customWidth="1"/>
    <col min="7" max="7" width="15.28515625" style="418" customWidth="1"/>
    <col min="8" max="8" width="27.42578125" style="418" customWidth="1"/>
    <col min="9" max="9" width="14.7109375" style="418" customWidth="1"/>
    <col min="10" max="10" width="9.42578125" style="418" customWidth="1"/>
    <col min="11" max="11" width="9" style="418" customWidth="1"/>
    <col min="12" max="12" width="5.5703125" style="418" customWidth="1"/>
    <col min="13" max="13" width="8.85546875" style="418" customWidth="1"/>
    <col min="14" max="14" width="13.28515625" style="418" bestFit="1" customWidth="1"/>
    <col min="15" max="15" width="12.7109375" style="418" customWidth="1"/>
    <col min="16" max="16384" width="11.42578125" style="418"/>
  </cols>
  <sheetData>
    <row r="1" spans="1:17" ht="15.75" customHeight="1"/>
    <row r="2" spans="1:17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7">
      <c r="B3" s="838" t="s">
        <v>1035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1119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1120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A6" s="419"/>
      <c r="B6" s="622" t="s">
        <v>1093</v>
      </c>
      <c r="C6" s="622"/>
      <c r="D6" s="782"/>
      <c r="E6" s="839" t="s">
        <v>1121</v>
      </c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</row>
    <row r="7" spans="1:17" ht="14.25" customHeight="1">
      <c r="B7" s="624" t="s">
        <v>1123</v>
      </c>
      <c r="C7" s="624"/>
      <c r="D7" s="624"/>
      <c r="E7" s="624"/>
      <c r="F7" s="625"/>
      <c r="G7" s="625"/>
      <c r="H7" s="625"/>
      <c r="I7" s="625"/>
      <c r="J7" s="624"/>
      <c r="K7" s="625"/>
      <c r="L7" s="625"/>
      <c r="M7" s="625"/>
      <c r="N7" s="625"/>
      <c r="O7" s="625"/>
    </row>
    <row r="8" spans="1:17">
      <c r="B8" s="624" t="s">
        <v>5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6"/>
      <c r="O8" s="626"/>
    </row>
    <row r="9" spans="1:17">
      <c r="B9" s="624" t="s">
        <v>6</v>
      </c>
      <c r="C9" s="624" t="s">
        <v>7</v>
      </c>
      <c r="D9" s="624" t="s">
        <v>8</v>
      </c>
      <c r="E9" s="624"/>
      <c r="F9" s="624" t="s">
        <v>10</v>
      </c>
      <c r="G9" s="624" t="s">
        <v>11</v>
      </c>
      <c r="H9" s="627" t="s">
        <v>12</v>
      </c>
      <c r="I9" s="624" t="s">
        <v>13</v>
      </c>
      <c r="J9" s="628" t="s">
        <v>14</v>
      </c>
      <c r="K9" s="628" t="s">
        <v>15</v>
      </c>
      <c r="L9" s="628" t="s">
        <v>16</v>
      </c>
      <c r="M9" s="627" t="s">
        <v>941</v>
      </c>
      <c r="N9" s="629" t="s">
        <v>17</v>
      </c>
      <c r="O9" s="630" t="s">
        <v>18</v>
      </c>
    </row>
    <row r="10" spans="1:17">
      <c r="A10" s="418">
        <v>1</v>
      </c>
      <c r="B10" s="428" t="s">
        <v>19</v>
      </c>
      <c r="C10" s="428" t="s">
        <v>20</v>
      </c>
      <c r="D10" s="429" t="s">
        <v>21</v>
      </c>
      <c r="E10" s="430">
        <v>200011101179105</v>
      </c>
      <c r="F10" s="428" t="s">
        <v>22</v>
      </c>
      <c r="G10" s="431" t="s">
        <v>281</v>
      </c>
      <c r="H10" s="631" t="s">
        <v>23</v>
      </c>
      <c r="I10" s="447">
        <v>5000</v>
      </c>
      <c r="J10" s="632">
        <f>I10*2.87%</f>
        <v>143.5</v>
      </c>
      <c r="K10" s="435">
        <f>I10*3.04%</f>
        <v>152</v>
      </c>
      <c r="L10" s="435"/>
      <c r="M10" s="435"/>
      <c r="N10" s="435">
        <f t="shared" ref="N10:N73" si="0">I10-J10-K10-M10</f>
        <v>4704.5</v>
      </c>
      <c r="O10" s="436">
        <v>39210</v>
      </c>
    </row>
    <row r="11" spans="1:17">
      <c r="A11" s="418">
        <f>A10+1</f>
        <v>2</v>
      </c>
      <c r="B11" s="437" t="s">
        <v>24</v>
      </c>
      <c r="C11" s="437" t="s">
        <v>25</v>
      </c>
      <c r="D11" s="438" t="s">
        <v>26</v>
      </c>
      <c r="E11" s="439">
        <v>200011101178533</v>
      </c>
      <c r="F11" s="437" t="s">
        <v>27</v>
      </c>
      <c r="G11" s="431" t="s">
        <v>281</v>
      </c>
      <c r="H11" s="633" t="s">
        <v>28</v>
      </c>
      <c r="I11" s="447">
        <v>5000</v>
      </c>
      <c r="J11" s="632">
        <v>0</v>
      </c>
      <c r="K11" s="435">
        <v>0</v>
      </c>
      <c r="L11" s="442"/>
      <c r="M11" s="442">
        <v>0</v>
      </c>
      <c r="N11" s="435">
        <f t="shared" si="0"/>
        <v>5000</v>
      </c>
      <c r="O11" s="443">
        <v>39084</v>
      </c>
    </row>
    <row r="12" spans="1:17">
      <c r="A12" s="418">
        <f t="shared" ref="A12:A76" si="1">A11+1</f>
        <v>3</v>
      </c>
      <c r="B12" s="437" t="s">
        <v>29</v>
      </c>
      <c r="C12" s="437" t="s">
        <v>30</v>
      </c>
      <c r="D12" s="438" t="s">
        <v>31</v>
      </c>
      <c r="E12" s="439">
        <v>200011101179118</v>
      </c>
      <c r="F12" s="437" t="s">
        <v>32</v>
      </c>
      <c r="G12" s="431" t="s">
        <v>281</v>
      </c>
      <c r="H12" s="633" t="s">
        <v>33</v>
      </c>
      <c r="I12" s="447">
        <v>18400</v>
      </c>
      <c r="J12" s="447">
        <f>I12*2.87%</f>
        <v>528.08000000000004</v>
      </c>
      <c r="K12" s="444">
        <f>I12*3.04%</f>
        <v>559.36</v>
      </c>
      <c r="L12" s="444"/>
      <c r="M12" s="444">
        <v>0</v>
      </c>
      <c r="N12" s="435">
        <f t="shared" si="0"/>
        <v>17312.559999999998</v>
      </c>
      <c r="O12" s="443">
        <v>39142</v>
      </c>
    </row>
    <row r="13" spans="1:17">
      <c r="A13" s="418">
        <f t="shared" si="1"/>
        <v>4</v>
      </c>
      <c r="B13" s="428" t="s">
        <v>34</v>
      </c>
      <c r="C13" s="428" t="s">
        <v>35</v>
      </c>
      <c r="D13" s="429" t="s">
        <v>36</v>
      </c>
      <c r="E13" s="445">
        <v>200011101179079</v>
      </c>
      <c r="F13" s="428" t="s">
        <v>37</v>
      </c>
      <c r="G13" s="431" t="s">
        <v>281</v>
      </c>
      <c r="H13" s="446" t="s">
        <v>38</v>
      </c>
      <c r="I13" s="447">
        <v>5000</v>
      </c>
      <c r="J13" s="447">
        <v>143.5</v>
      </c>
      <c r="K13" s="447">
        <v>152</v>
      </c>
      <c r="L13" s="447"/>
      <c r="M13" s="447"/>
      <c r="N13" s="435">
        <f t="shared" si="0"/>
        <v>4704.5</v>
      </c>
      <c r="O13" s="448">
        <v>39258</v>
      </c>
    </row>
    <row r="14" spans="1:17">
      <c r="A14" s="418">
        <f t="shared" si="1"/>
        <v>5</v>
      </c>
      <c r="B14" s="428" t="s">
        <v>39</v>
      </c>
      <c r="C14" s="428" t="s">
        <v>40</v>
      </c>
      <c r="D14" s="429" t="s">
        <v>41</v>
      </c>
      <c r="E14" s="445">
        <v>200011101178630</v>
      </c>
      <c r="F14" s="428" t="s">
        <v>27</v>
      </c>
      <c r="G14" s="431" t="s">
        <v>281</v>
      </c>
      <c r="H14" s="446" t="s">
        <v>42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39234</v>
      </c>
    </row>
    <row r="15" spans="1:17">
      <c r="A15" s="418">
        <f t="shared" si="1"/>
        <v>6</v>
      </c>
      <c r="B15" s="437" t="s">
        <v>43</v>
      </c>
      <c r="C15" s="437" t="s">
        <v>44</v>
      </c>
      <c r="D15" s="438" t="s">
        <v>45</v>
      </c>
      <c r="E15" s="449">
        <v>200011101179095</v>
      </c>
      <c r="F15" s="437" t="s">
        <v>27</v>
      </c>
      <c r="G15" s="431" t="s">
        <v>281</v>
      </c>
      <c r="H15" s="450" t="s">
        <v>46</v>
      </c>
      <c r="I15" s="444">
        <v>5000</v>
      </c>
      <c r="J15" s="444">
        <f>I15*2.87%</f>
        <v>143.5</v>
      </c>
      <c r="K15" s="444">
        <f>I15*3.04%</f>
        <v>152</v>
      </c>
      <c r="L15" s="444"/>
      <c r="M15" s="444"/>
      <c r="N15" s="435">
        <f t="shared" si="0"/>
        <v>4704.5</v>
      </c>
      <c r="O15" s="436">
        <v>39265</v>
      </c>
    </row>
    <row r="16" spans="1:17">
      <c r="A16" s="418">
        <f t="shared" si="1"/>
        <v>7</v>
      </c>
      <c r="B16" s="428" t="s">
        <v>47</v>
      </c>
      <c r="C16" s="428" t="s">
        <v>48</v>
      </c>
      <c r="D16" s="429" t="s">
        <v>49</v>
      </c>
      <c r="E16" s="445">
        <v>200011101179134</v>
      </c>
      <c r="F16" s="428" t="s">
        <v>27</v>
      </c>
      <c r="G16" s="431" t="s">
        <v>281</v>
      </c>
      <c r="H16" s="446" t="s">
        <v>50</v>
      </c>
      <c r="I16" s="447">
        <v>5000</v>
      </c>
      <c r="J16" s="447">
        <v>143.5</v>
      </c>
      <c r="K16" s="447">
        <v>152</v>
      </c>
      <c r="L16" s="447"/>
      <c r="M16" s="447"/>
      <c r="N16" s="435">
        <f t="shared" si="0"/>
        <v>4704.5</v>
      </c>
      <c r="O16" s="448">
        <v>39265</v>
      </c>
    </row>
    <row r="17" spans="1:15">
      <c r="A17" s="418">
        <f t="shared" si="1"/>
        <v>8</v>
      </c>
      <c r="B17" s="428" t="s">
        <v>56</v>
      </c>
      <c r="C17" s="428" t="s">
        <v>57</v>
      </c>
      <c r="D17" s="429" t="s">
        <v>58</v>
      </c>
      <c r="E17" s="445">
        <v>200011101179150</v>
      </c>
      <c r="F17" s="428" t="s">
        <v>37</v>
      </c>
      <c r="G17" s="431" t="s">
        <v>281</v>
      </c>
      <c r="H17" s="446" t="s">
        <v>59</v>
      </c>
      <c r="I17" s="447">
        <v>5000</v>
      </c>
      <c r="J17" s="447">
        <v>143.5</v>
      </c>
      <c r="K17" s="447">
        <v>152</v>
      </c>
      <c r="L17" s="447"/>
      <c r="M17" s="447"/>
      <c r="N17" s="435">
        <f>I17-J17-K17-M17</f>
        <v>4704.5</v>
      </c>
      <c r="O17" s="448">
        <v>39265</v>
      </c>
    </row>
    <row r="18" spans="1:15">
      <c r="A18" s="418">
        <f t="shared" si="1"/>
        <v>9</v>
      </c>
      <c r="B18" s="428" t="s">
        <v>60</v>
      </c>
      <c r="C18" s="428" t="s">
        <v>61</v>
      </c>
      <c r="D18" s="429" t="s">
        <v>62</v>
      </c>
      <c r="E18" s="445">
        <v>200011101179053</v>
      </c>
      <c r="F18" s="428" t="s">
        <v>63</v>
      </c>
      <c r="G18" s="431" t="s">
        <v>281</v>
      </c>
      <c r="H18" s="446" t="s">
        <v>64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39281</v>
      </c>
    </row>
    <row r="19" spans="1:15">
      <c r="A19" s="418">
        <f t="shared" si="1"/>
        <v>10</v>
      </c>
      <c r="B19" s="428" t="s">
        <v>65</v>
      </c>
      <c r="C19" s="428" t="s">
        <v>66</v>
      </c>
      <c r="D19" s="429" t="s">
        <v>67</v>
      </c>
      <c r="E19" s="445">
        <v>200011101178591</v>
      </c>
      <c r="F19" s="428" t="s">
        <v>37</v>
      </c>
      <c r="G19" s="431" t="s">
        <v>281</v>
      </c>
      <c r="H19" s="446" t="s">
        <v>68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39286</v>
      </c>
    </row>
    <row r="20" spans="1:15">
      <c r="A20" s="418">
        <f t="shared" si="1"/>
        <v>11</v>
      </c>
      <c r="B20" s="437" t="s">
        <v>69</v>
      </c>
      <c r="C20" s="437" t="s">
        <v>70</v>
      </c>
      <c r="D20" s="438" t="s">
        <v>71</v>
      </c>
      <c r="E20" s="439">
        <v>200011101180686</v>
      </c>
      <c r="F20" s="437" t="s">
        <v>72</v>
      </c>
      <c r="G20" s="431" t="s">
        <v>281</v>
      </c>
      <c r="H20" s="450" t="s">
        <v>73</v>
      </c>
      <c r="I20" s="442">
        <v>5000</v>
      </c>
      <c r="J20" s="442">
        <v>200.9</v>
      </c>
      <c r="K20" s="442">
        <v>212.8</v>
      </c>
      <c r="L20" s="442"/>
      <c r="M20" s="442"/>
      <c r="N20" s="435">
        <f t="shared" si="0"/>
        <v>4586.3</v>
      </c>
      <c r="O20" s="443">
        <v>39295</v>
      </c>
    </row>
    <row r="21" spans="1:15">
      <c r="A21" s="418">
        <f t="shared" si="1"/>
        <v>12</v>
      </c>
      <c r="B21" s="428" t="s">
        <v>74</v>
      </c>
      <c r="C21" s="428" t="s">
        <v>75</v>
      </c>
      <c r="D21" s="429" t="s">
        <v>76</v>
      </c>
      <c r="E21" s="445">
        <v>200011101180709</v>
      </c>
      <c r="F21" s="428" t="s">
        <v>37</v>
      </c>
      <c r="G21" s="431" t="s">
        <v>281</v>
      </c>
      <c r="H21" s="446" t="s">
        <v>77</v>
      </c>
      <c r="I21" s="447">
        <v>8318.0400000000009</v>
      </c>
      <c r="J21" s="447">
        <f>I21*2.87%</f>
        <v>238.72774800000002</v>
      </c>
      <c r="K21" s="447">
        <f>I21*3.04%</f>
        <v>252.86841600000002</v>
      </c>
      <c r="L21" s="447"/>
      <c r="M21" s="447"/>
      <c r="N21" s="435">
        <f t="shared" si="0"/>
        <v>7826.4438360000004</v>
      </c>
      <c r="O21" s="448">
        <v>39338</v>
      </c>
    </row>
    <row r="22" spans="1:15">
      <c r="A22" s="418">
        <f>A21+1</f>
        <v>13</v>
      </c>
      <c r="B22" s="428" t="s">
        <v>78</v>
      </c>
      <c r="C22" s="428" t="s">
        <v>79</v>
      </c>
      <c r="D22" s="429" t="s">
        <v>80</v>
      </c>
      <c r="E22" s="445">
        <v>200011101253636</v>
      </c>
      <c r="F22" s="428" t="s">
        <v>54</v>
      </c>
      <c r="G22" s="431" t="s">
        <v>281</v>
      </c>
      <c r="H22" s="446" t="s">
        <v>81</v>
      </c>
      <c r="I22" s="451">
        <v>18312</v>
      </c>
      <c r="J22" s="435">
        <f>I22*2.87%</f>
        <v>525.55439999999999</v>
      </c>
      <c r="K22" s="435">
        <f>I22*3.04%</f>
        <v>556.6848</v>
      </c>
      <c r="L22" s="435">
        <v>0</v>
      </c>
      <c r="M22" s="435">
        <v>0</v>
      </c>
      <c r="N22" s="435">
        <f t="shared" si="0"/>
        <v>17229.7608</v>
      </c>
      <c r="O22" s="448">
        <v>39702</v>
      </c>
    </row>
    <row r="23" spans="1:15">
      <c r="A23" s="418">
        <f t="shared" si="1"/>
        <v>14</v>
      </c>
      <c r="B23" s="428" t="s">
        <v>82</v>
      </c>
      <c r="C23" s="428" t="s">
        <v>83</v>
      </c>
      <c r="D23" s="429" t="s">
        <v>84</v>
      </c>
      <c r="E23" s="445">
        <v>200012700173856</v>
      </c>
      <c r="F23" s="428" t="s">
        <v>85</v>
      </c>
      <c r="G23" s="431" t="s">
        <v>281</v>
      </c>
      <c r="H23" s="446" t="s">
        <v>86</v>
      </c>
      <c r="I23" s="451">
        <v>28657.01</v>
      </c>
      <c r="J23" s="435">
        <v>822.456187</v>
      </c>
      <c r="K23" s="435">
        <v>871.17310399999997</v>
      </c>
      <c r="L23" s="452"/>
      <c r="M23" s="452">
        <v>0</v>
      </c>
      <c r="N23" s="435">
        <f t="shared" si="0"/>
        <v>26963.380708999997</v>
      </c>
      <c r="O23" s="448">
        <v>39302</v>
      </c>
    </row>
    <row r="24" spans="1:15">
      <c r="A24" s="418">
        <f t="shared" si="1"/>
        <v>15</v>
      </c>
      <c r="B24" s="428" t="s">
        <v>89</v>
      </c>
      <c r="C24" s="428" t="s">
        <v>90</v>
      </c>
      <c r="D24" s="429" t="s">
        <v>91</v>
      </c>
      <c r="E24" s="445">
        <v>200011101209570</v>
      </c>
      <c r="F24" s="428" t="s">
        <v>37</v>
      </c>
      <c r="G24" s="431" t="s">
        <v>281</v>
      </c>
      <c r="H24" s="437" t="s">
        <v>92</v>
      </c>
      <c r="I24" s="447">
        <v>5000</v>
      </c>
      <c r="J24" s="447">
        <v>143.5</v>
      </c>
      <c r="K24" s="447">
        <v>152</v>
      </c>
      <c r="L24" s="447"/>
      <c r="M24" s="447"/>
      <c r="N24" s="435">
        <f t="shared" si="0"/>
        <v>4704.5</v>
      </c>
      <c r="O24" s="448">
        <v>39499</v>
      </c>
    </row>
    <row r="25" spans="1:15">
      <c r="A25" s="418">
        <f t="shared" si="1"/>
        <v>16</v>
      </c>
      <c r="B25" s="766" t="s">
        <v>93</v>
      </c>
      <c r="C25" s="437" t="s">
        <v>94</v>
      </c>
      <c r="D25" s="429" t="s">
        <v>95</v>
      </c>
      <c r="E25" s="445">
        <v>200011101224225</v>
      </c>
      <c r="F25" s="428" t="s">
        <v>87</v>
      </c>
      <c r="G25" s="431" t="s">
        <v>281</v>
      </c>
      <c r="H25" s="450" t="s">
        <v>96</v>
      </c>
      <c r="I25" s="447">
        <v>24000</v>
      </c>
      <c r="J25" s="447">
        <f>I25*2.87%</f>
        <v>688.8</v>
      </c>
      <c r="K25" s="447">
        <f>I25*3.04%</f>
        <v>729.6</v>
      </c>
      <c r="L25" s="447"/>
      <c r="M25" s="447">
        <v>0</v>
      </c>
      <c r="N25" s="435">
        <f t="shared" si="0"/>
        <v>22581.600000000002</v>
      </c>
      <c r="O25" s="448">
        <v>39524</v>
      </c>
    </row>
    <row r="26" spans="1:15">
      <c r="A26" s="418">
        <f t="shared" si="1"/>
        <v>17</v>
      </c>
      <c r="B26" s="437" t="s">
        <v>97</v>
      </c>
      <c r="C26" s="437" t="s">
        <v>98</v>
      </c>
      <c r="D26" s="429" t="s">
        <v>99</v>
      </c>
      <c r="E26" s="430">
        <v>200011101224209</v>
      </c>
      <c r="F26" s="446" t="s">
        <v>100</v>
      </c>
      <c r="G26" s="431" t="s">
        <v>281</v>
      </c>
      <c r="H26" s="450" t="s">
        <v>101</v>
      </c>
      <c r="I26" s="435">
        <v>11596.6</v>
      </c>
      <c r="J26" s="435">
        <f>I26*2.87%</f>
        <v>332.82242000000002</v>
      </c>
      <c r="K26" s="435">
        <f>I26*3.04%</f>
        <v>352.53664000000003</v>
      </c>
      <c r="L26" s="435"/>
      <c r="M26" s="435">
        <v>0</v>
      </c>
      <c r="N26" s="435">
        <f t="shared" si="0"/>
        <v>10911.24094</v>
      </c>
      <c r="O26" s="436">
        <v>39539</v>
      </c>
    </row>
    <row r="27" spans="1:15">
      <c r="A27" s="418">
        <f t="shared" si="1"/>
        <v>18</v>
      </c>
      <c r="B27" s="437" t="s">
        <v>102</v>
      </c>
      <c r="C27" s="437" t="s">
        <v>103</v>
      </c>
      <c r="D27" s="429" t="s">
        <v>104</v>
      </c>
      <c r="E27" s="430">
        <v>200011101231865</v>
      </c>
      <c r="F27" s="446" t="s">
        <v>105</v>
      </c>
      <c r="G27" s="431" t="s">
        <v>281</v>
      </c>
      <c r="H27" s="437" t="s">
        <v>96</v>
      </c>
      <c r="I27" s="435">
        <v>5000</v>
      </c>
      <c r="J27" s="435">
        <f>I27*2.87%</f>
        <v>143.5</v>
      </c>
      <c r="K27" s="435">
        <f>I27*3.04%</f>
        <v>152</v>
      </c>
      <c r="L27" s="435"/>
      <c r="M27" s="435"/>
      <c r="N27" s="435">
        <f t="shared" si="0"/>
        <v>4704.5</v>
      </c>
      <c r="O27" s="436">
        <v>39568</v>
      </c>
    </row>
    <row r="28" spans="1:15">
      <c r="A28" s="418">
        <f t="shared" si="1"/>
        <v>19</v>
      </c>
      <c r="B28" s="437" t="s">
        <v>106</v>
      </c>
      <c r="C28" s="437" t="s">
        <v>107</v>
      </c>
      <c r="D28" s="429" t="s">
        <v>108</v>
      </c>
      <c r="E28" s="430">
        <v>200011101245945</v>
      </c>
      <c r="F28" s="446" t="s">
        <v>109</v>
      </c>
      <c r="G28" s="431" t="s">
        <v>281</v>
      </c>
      <c r="H28" s="450" t="s">
        <v>110</v>
      </c>
      <c r="I28" s="435">
        <v>9600</v>
      </c>
      <c r="J28" s="435">
        <f>I28*2.87%</f>
        <v>275.52</v>
      </c>
      <c r="K28" s="435">
        <f>I28*3.04%</f>
        <v>291.83999999999997</v>
      </c>
      <c r="L28" s="435"/>
      <c r="M28" s="435"/>
      <c r="N28" s="435">
        <f t="shared" si="0"/>
        <v>9032.64</v>
      </c>
      <c r="O28" s="436">
        <v>39661</v>
      </c>
    </row>
    <row r="29" spans="1:15">
      <c r="A29" s="418">
        <f t="shared" si="1"/>
        <v>20</v>
      </c>
      <c r="B29" s="453" t="s">
        <v>111</v>
      </c>
      <c r="C29" s="453" t="s">
        <v>112</v>
      </c>
      <c r="D29" s="454" t="s">
        <v>113</v>
      </c>
      <c r="E29" s="455">
        <v>200011101253597</v>
      </c>
      <c r="F29" s="431" t="s">
        <v>114</v>
      </c>
      <c r="G29" s="431" t="s">
        <v>281</v>
      </c>
      <c r="H29" s="453" t="s">
        <v>115</v>
      </c>
      <c r="I29" s="456">
        <v>22000</v>
      </c>
      <c r="J29" s="457">
        <f>I29*2.87%</f>
        <v>631.4</v>
      </c>
      <c r="K29" s="457">
        <f>I29*3.04%</f>
        <v>668.8</v>
      </c>
      <c r="L29" s="457"/>
      <c r="M29" s="452">
        <v>1512.45</v>
      </c>
      <c r="N29" s="435">
        <f t="shared" si="0"/>
        <v>19187.349999999999</v>
      </c>
      <c r="O29" s="458">
        <v>39692</v>
      </c>
    </row>
    <row r="30" spans="1:15">
      <c r="A30" s="418">
        <f t="shared" si="1"/>
        <v>21</v>
      </c>
      <c r="B30" s="453" t="s">
        <v>116</v>
      </c>
      <c r="C30" s="453" t="s">
        <v>117</v>
      </c>
      <c r="D30" s="454" t="s">
        <v>118</v>
      </c>
      <c r="E30" s="455">
        <v>200011101253733</v>
      </c>
      <c r="F30" s="431" t="s">
        <v>119</v>
      </c>
      <c r="G30" s="431" t="s">
        <v>281</v>
      </c>
      <c r="H30" s="453" t="s">
        <v>120</v>
      </c>
      <c r="I30" s="456">
        <v>5000</v>
      </c>
      <c r="J30" s="457">
        <v>143.5</v>
      </c>
      <c r="K30" s="457">
        <v>152</v>
      </c>
      <c r="L30" s="457"/>
      <c r="M30" s="457"/>
      <c r="N30" s="435">
        <f t="shared" si="0"/>
        <v>4704.5</v>
      </c>
      <c r="O30" s="458">
        <v>39692</v>
      </c>
    </row>
    <row r="31" spans="1:15">
      <c r="A31" s="418">
        <f t="shared" si="1"/>
        <v>22</v>
      </c>
      <c r="B31" s="453" t="s">
        <v>121</v>
      </c>
      <c r="C31" s="453" t="s">
        <v>122</v>
      </c>
      <c r="D31" s="454" t="s">
        <v>123</v>
      </c>
      <c r="E31" s="455">
        <v>200011101253568</v>
      </c>
      <c r="F31" s="431" t="s">
        <v>124</v>
      </c>
      <c r="G31" s="431" t="s">
        <v>281</v>
      </c>
      <c r="H31" s="453" t="s">
        <v>125</v>
      </c>
      <c r="I31" s="459">
        <v>13000</v>
      </c>
      <c r="J31" s="459">
        <f>I31*2.87%</f>
        <v>373.1</v>
      </c>
      <c r="K31" s="459">
        <f>I31*3.04%</f>
        <v>395.2</v>
      </c>
      <c r="L31" s="459">
        <v>0</v>
      </c>
      <c r="M31" s="459">
        <v>0</v>
      </c>
      <c r="N31" s="435">
        <f t="shared" si="0"/>
        <v>12231.699999999999</v>
      </c>
      <c r="O31" s="458">
        <v>39729</v>
      </c>
    </row>
    <row r="32" spans="1:15">
      <c r="A32" s="418">
        <f t="shared" si="1"/>
        <v>23</v>
      </c>
      <c r="B32" s="453" t="s">
        <v>126</v>
      </c>
      <c r="C32" s="453" t="s">
        <v>127</v>
      </c>
      <c r="D32" s="454" t="s">
        <v>128</v>
      </c>
      <c r="E32" s="455">
        <v>200011101278064</v>
      </c>
      <c r="F32" s="431" t="s">
        <v>27</v>
      </c>
      <c r="G32" s="431" t="s">
        <v>129</v>
      </c>
      <c r="H32" s="450" t="s">
        <v>130</v>
      </c>
      <c r="I32" s="451">
        <v>8050</v>
      </c>
      <c r="J32" s="435">
        <f>I32*2.87%</f>
        <v>231.035</v>
      </c>
      <c r="K32" s="435">
        <f>I32*3.04%</f>
        <v>244.72</v>
      </c>
      <c r="L32" s="452">
        <v>0</v>
      </c>
      <c r="M32" s="452">
        <v>1512.45</v>
      </c>
      <c r="N32" s="435">
        <f t="shared" si="0"/>
        <v>6061.7950000000001</v>
      </c>
      <c r="O32" s="458">
        <v>39832</v>
      </c>
    </row>
    <row r="33" spans="1:15">
      <c r="A33" s="418">
        <f t="shared" si="1"/>
        <v>24</v>
      </c>
      <c r="B33" s="453" t="s">
        <v>132</v>
      </c>
      <c r="C33" s="453" t="s">
        <v>133</v>
      </c>
      <c r="D33" s="460" t="s">
        <v>134</v>
      </c>
      <c r="E33" s="461">
        <v>200011101272633</v>
      </c>
      <c r="F33" s="431" t="s">
        <v>37</v>
      </c>
      <c r="G33" s="431" t="s">
        <v>281</v>
      </c>
      <c r="H33" s="431" t="s">
        <v>131</v>
      </c>
      <c r="I33" s="451">
        <v>5000</v>
      </c>
      <c r="J33" s="435">
        <v>143.5</v>
      </c>
      <c r="K33" s="435">
        <v>152</v>
      </c>
      <c r="L33" s="452"/>
      <c r="M33" s="447"/>
      <c r="N33" s="435">
        <f t="shared" si="0"/>
        <v>4704.5</v>
      </c>
      <c r="O33" s="458">
        <v>39845</v>
      </c>
    </row>
    <row r="34" spans="1:15">
      <c r="A34" s="418">
        <f t="shared" si="1"/>
        <v>25</v>
      </c>
      <c r="B34" s="428" t="s">
        <v>135</v>
      </c>
      <c r="C34" s="428" t="s">
        <v>136</v>
      </c>
      <c r="D34" s="429" t="s">
        <v>137</v>
      </c>
      <c r="E34" s="445">
        <v>200011101272688</v>
      </c>
      <c r="F34" s="428" t="s">
        <v>109</v>
      </c>
      <c r="G34" s="431" t="s">
        <v>129</v>
      </c>
      <c r="H34" s="428" t="s">
        <v>110</v>
      </c>
      <c r="I34" s="447">
        <v>9600</v>
      </c>
      <c r="J34" s="447">
        <f>I34*2.87%</f>
        <v>275.52</v>
      </c>
      <c r="K34" s="447">
        <f>I34*3.04%</f>
        <v>291.83999999999997</v>
      </c>
      <c r="L34" s="447"/>
      <c r="M34" s="447"/>
      <c r="N34" s="435">
        <f t="shared" si="0"/>
        <v>9032.64</v>
      </c>
      <c r="O34" s="448">
        <v>39845</v>
      </c>
    </row>
    <row r="35" spans="1:15">
      <c r="A35" s="418">
        <f t="shared" si="1"/>
        <v>26</v>
      </c>
      <c r="B35" s="428" t="s">
        <v>138</v>
      </c>
      <c r="C35" s="428" t="s">
        <v>139</v>
      </c>
      <c r="D35" s="429" t="s">
        <v>140</v>
      </c>
      <c r="E35" s="445">
        <v>200011101294556</v>
      </c>
      <c r="F35" s="428" t="s">
        <v>141</v>
      </c>
      <c r="G35" s="431" t="s">
        <v>281</v>
      </c>
      <c r="H35" s="428" t="s">
        <v>142</v>
      </c>
      <c r="I35" s="451">
        <v>8000</v>
      </c>
      <c r="J35" s="435">
        <v>229.6</v>
      </c>
      <c r="K35" s="435">
        <v>243.2</v>
      </c>
      <c r="L35" s="435"/>
      <c r="M35" s="435"/>
      <c r="N35" s="435">
        <f t="shared" si="0"/>
        <v>7527.2</v>
      </c>
      <c r="O35" s="448">
        <v>40028</v>
      </c>
    </row>
    <row r="36" spans="1:15">
      <c r="A36" s="418">
        <f t="shared" si="1"/>
        <v>27</v>
      </c>
      <c r="B36" s="462" t="s">
        <v>143</v>
      </c>
      <c r="C36" s="428" t="s">
        <v>144</v>
      </c>
      <c r="D36" s="429" t="s">
        <v>145</v>
      </c>
      <c r="E36" s="445">
        <v>200011101310155</v>
      </c>
      <c r="F36" s="428" t="s">
        <v>63</v>
      </c>
      <c r="G36" s="431" t="s">
        <v>281</v>
      </c>
      <c r="H36" s="428" t="s">
        <v>146</v>
      </c>
      <c r="I36" s="447">
        <v>5000</v>
      </c>
      <c r="J36" s="447">
        <v>143.5</v>
      </c>
      <c r="K36" s="447">
        <v>152</v>
      </c>
      <c r="L36" s="447"/>
      <c r="M36" s="447"/>
      <c r="N36" s="435">
        <f t="shared" si="0"/>
        <v>4704.5</v>
      </c>
      <c r="O36" s="448">
        <v>40148</v>
      </c>
    </row>
    <row r="37" spans="1:15">
      <c r="A37" s="418">
        <f t="shared" si="1"/>
        <v>28</v>
      </c>
      <c r="B37" s="428" t="s">
        <v>147</v>
      </c>
      <c r="C37" s="428" t="s">
        <v>148</v>
      </c>
      <c r="D37" s="429" t="s">
        <v>149</v>
      </c>
      <c r="E37" s="445">
        <v>200011101318759</v>
      </c>
      <c r="F37" s="428" t="s">
        <v>150</v>
      </c>
      <c r="G37" s="431" t="s">
        <v>281</v>
      </c>
      <c r="H37" s="446" t="s">
        <v>73</v>
      </c>
      <c r="I37" s="447">
        <v>8000</v>
      </c>
      <c r="J37" s="447">
        <v>229.6</v>
      </c>
      <c r="K37" s="447">
        <v>243.2</v>
      </c>
      <c r="L37" s="447"/>
      <c r="M37" s="447"/>
      <c r="N37" s="435">
        <f t="shared" si="0"/>
        <v>7527.2</v>
      </c>
      <c r="O37" s="448">
        <v>40210</v>
      </c>
    </row>
    <row r="38" spans="1:15">
      <c r="A38" s="418">
        <f t="shared" si="1"/>
        <v>29</v>
      </c>
      <c r="B38" s="437" t="s">
        <v>156</v>
      </c>
      <c r="C38" s="437" t="s">
        <v>157</v>
      </c>
      <c r="D38" s="429" t="s">
        <v>158</v>
      </c>
      <c r="E38" s="445">
        <v>200011101358201</v>
      </c>
      <c r="F38" s="428" t="s">
        <v>159</v>
      </c>
      <c r="G38" s="431" t="s">
        <v>129</v>
      </c>
      <c r="H38" s="437" t="s">
        <v>160</v>
      </c>
      <c r="I38" s="447">
        <v>6000</v>
      </c>
      <c r="J38" s="447">
        <v>172.2</v>
      </c>
      <c r="K38" s="447">
        <v>182.4</v>
      </c>
      <c r="L38" s="447"/>
      <c r="M38" s="447">
        <v>0</v>
      </c>
      <c r="N38" s="435">
        <f t="shared" si="0"/>
        <v>5645.4000000000005</v>
      </c>
      <c r="O38" s="448">
        <v>40422</v>
      </c>
    </row>
    <row r="39" spans="1:15">
      <c r="A39" s="418">
        <f t="shared" si="1"/>
        <v>30</v>
      </c>
      <c r="B39" s="428" t="s">
        <v>161</v>
      </c>
      <c r="C39" s="428" t="s">
        <v>162</v>
      </c>
      <c r="D39" s="429" t="s">
        <v>163</v>
      </c>
      <c r="E39" s="445">
        <v>200011101393460</v>
      </c>
      <c r="F39" s="428" t="s">
        <v>63</v>
      </c>
      <c r="G39" s="431" t="s">
        <v>281</v>
      </c>
      <c r="H39" s="428" t="s">
        <v>164</v>
      </c>
      <c r="I39" s="447">
        <v>5000</v>
      </c>
      <c r="J39" s="447">
        <v>143.5</v>
      </c>
      <c r="K39" s="447">
        <v>152</v>
      </c>
      <c r="L39" s="447"/>
      <c r="M39" s="447"/>
      <c r="N39" s="435">
        <f t="shared" si="0"/>
        <v>4704.5</v>
      </c>
      <c r="O39" s="448">
        <v>40603</v>
      </c>
    </row>
    <row r="40" spans="1:15">
      <c r="A40" s="418">
        <f t="shared" si="1"/>
        <v>31</v>
      </c>
      <c r="B40" s="428" t="s">
        <v>170</v>
      </c>
      <c r="C40" s="428" t="s">
        <v>171</v>
      </c>
      <c r="D40" s="429" t="s">
        <v>172</v>
      </c>
      <c r="E40" s="445">
        <v>200011101419959</v>
      </c>
      <c r="F40" s="428" t="s">
        <v>173</v>
      </c>
      <c r="G40" s="431" t="s">
        <v>281</v>
      </c>
      <c r="H40" s="428" t="s">
        <v>174</v>
      </c>
      <c r="I40" s="447">
        <v>13312</v>
      </c>
      <c r="J40" s="447">
        <v>382.05439999999999</v>
      </c>
      <c r="K40" s="447">
        <v>404.6848</v>
      </c>
      <c r="L40" s="447"/>
      <c r="M40" s="447"/>
      <c r="N40" s="435">
        <f t="shared" si="0"/>
        <v>12525.2608</v>
      </c>
      <c r="O40" s="448">
        <v>41187</v>
      </c>
    </row>
    <row r="41" spans="1:15">
      <c r="A41" s="418">
        <f t="shared" si="1"/>
        <v>32</v>
      </c>
      <c r="B41" s="437" t="s">
        <v>175</v>
      </c>
      <c r="C41" s="437" t="s">
        <v>176</v>
      </c>
      <c r="D41" s="429" t="s">
        <v>177</v>
      </c>
      <c r="E41" s="445">
        <v>200011101479562</v>
      </c>
      <c r="F41" s="428" t="s">
        <v>27</v>
      </c>
      <c r="G41" s="431" t="s">
        <v>281</v>
      </c>
      <c r="H41" s="428" t="s">
        <v>101</v>
      </c>
      <c r="I41" s="447">
        <v>5000</v>
      </c>
      <c r="J41" s="447">
        <v>143.5</v>
      </c>
      <c r="K41" s="447">
        <v>152</v>
      </c>
      <c r="L41" s="447"/>
      <c r="M41" s="447"/>
      <c r="N41" s="435">
        <f t="shared" si="0"/>
        <v>4704.5</v>
      </c>
      <c r="O41" s="448">
        <v>41000</v>
      </c>
    </row>
    <row r="42" spans="1:15">
      <c r="A42" s="418">
        <f t="shared" si="1"/>
        <v>33</v>
      </c>
      <c r="B42" s="428" t="s">
        <v>178</v>
      </c>
      <c r="C42" s="428" t="s">
        <v>179</v>
      </c>
      <c r="D42" s="429" t="s">
        <v>180</v>
      </c>
      <c r="E42" s="445">
        <v>200011101571020</v>
      </c>
      <c r="F42" s="428" t="s">
        <v>181</v>
      </c>
      <c r="G42" s="431" t="s">
        <v>281</v>
      </c>
      <c r="H42" s="428" t="s">
        <v>151</v>
      </c>
      <c r="I42" s="447">
        <v>30000</v>
      </c>
      <c r="J42" s="447">
        <v>861</v>
      </c>
      <c r="K42" s="447">
        <v>912</v>
      </c>
      <c r="L42" s="447"/>
      <c r="M42" s="447"/>
      <c r="N42" s="435">
        <f t="shared" si="0"/>
        <v>28227</v>
      </c>
      <c r="O42" s="448">
        <v>41276</v>
      </c>
    </row>
    <row r="43" spans="1:15">
      <c r="A43" s="418">
        <f t="shared" si="1"/>
        <v>34</v>
      </c>
      <c r="B43" s="428" t="s">
        <v>185</v>
      </c>
      <c r="C43" s="428" t="s">
        <v>186</v>
      </c>
      <c r="D43" s="429" t="s">
        <v>187</v>
      </c>
      <c r="E43" s="445">
        <v>200011101632914</v>
      </c>
      <c r="F43" s="428" t="s">
        <v>188</v>
      </c>
      <c r="G43" s="431" t="s">
        <v>281</v>
      </c>
      <c r="H43" s="428" t="s">
        <v>189</v>
      </c>
      <c r="I43" s="447">
        <v>8000</v>
      </c>
      <c r="J43" s="447">
        <v>229.6</v>
      </c>
      <c r="K43" s="447">
        <v>243.2</v>
      </c>
      <c r="L43" s="447"/>
      <c r="M43" s="447"/>
      <c r="N43" s="435">
        <f t="shared" si="0"/>
        <v>7527.2</v>
      </c>
      <c r="O43" s="448">
        <v>42095</v>
      </c>
    </row>
    <row r="44" spans="1:15" s="731" customFormat="1">
      <c r="A44" s="731">
        <f t="shared" si="1"/>
        <v>35</v>
      </c>
      <c r="B44" s="761" t="s">
        <v>190</v>
      </c>
      <c r="C44" s="761" t="s">
        <v>191</v>
      </c>
      <c r="D44" s="791" t="s">
        <v>192</v>
      </c>
      <c r="E44" s="792">
        <v>200011101711644</v>
      </c>
      <c r="F44" s="761" t="s">
        <v>37</v>
      </c>
      <c r="G44" s="761" t="s">
        <v>281</v>
      </c>
      <c r="H44" s="761" t="s">
        <v>193</v>
      </c>
      <c r="I44" s="793">
        <v>6000</v>
      </c>
      <c r="J44" s="793">
        <v>172.2</v>
      </c>
      <c r="K44" s="793">
        <v>182.4</v>
      </c>
      <c r="L44" s="793"/>
      <c r="M44" s="793"/>
      <c r="N44" s="763">
        <f t="shared" si="0"/>
        <v>5645.4000000000005</v>
      </c>
      <c r="O44" s="794">
        <v>41640</v>
      </c>
    </row>
    <row r="45" spans="1:15">
      <c r="A45" s="418">
        <f t="shared" si="1"/>
        <v>36</v>
      </c>
      <c r="B45" s="428" t="s">
        <v>194</v>
      </c>
      <c r="C45" s="428" t="s">
        <v>195</v>
      </c>
      <c r="D45" s="429" t="s">
        <v>196</v>
      </c>
      <c r="E45" s="445">
        <v>200011101711592</v>
      </c>
      <c r="F45" s="428" t="s">
        <v>27</v>
      </c>
      <c r="G45" s="431" t="s">
        <v>281</v>
      </c>
      <c r="H45" s="428" t="s">
        <v>197</v>
      </c>
      <c r="I45" s="447">
        <v>5000</v>
      </c>
      <c r="J45" s="447">
        <v>143.5</v>
      </c>
      <c r="K45" s="447">
        <v>152</v>
      </c>
      <c r="L45" s="447"/>
      <c r="M45" s="447"/>
      <c r="N45" s="435">
        <f t="shared" si="0"/>
        <v>4704.5</v>
      </c>
      <c r="O45" s="448">
        <v>41883</v>
      </c>
    </row>
    <row r="46" spans="1:15">
      <c r="A46" s="418">
        <f t="shared" si="1"/>
        <v>37</v>
      </c>
      <c r="B46" s="428" t="s">
        <v>198</v>
      </c>
      <c r="C46" s="428" t="s">
        <v>199</v>
      </c>
      <c r="D46" s="429" t="s">
        <v>200</v>
      </c>
      <c r="E46" s="445">
        <v>200011101711903</v>
      </c>
      <c r="F46" s="428" t="s">
        <v>27</v>
      </c>
      <c r="G46" s="431" t="s">
        <v>281</v>
      </c>
      <c r="H46" s="428" t="s">
        <v>201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41944</v>
      </c>
    </row>
    <row r="47" spans="1:15">
      <c r="A47" s="418">
        <f t="shared" si="1"/>
        <v>38</v>
      </c>
      <c r="B47" s="437" t="s">
        <v>202</v>
      </c>
      <c r="C47" s="437" t="s">
        <v>203</v>
      </c>
      <c r="D47" s="429" t="s">
        <v>204</v>
      </c>
      <c r="E47" s="445">
        <v>200011101711628</v>
      </c>
      <c r="F47" s="428" t="s">
        <v>27</v>
      </c>
      <c r="G47" s="431" t="s">
        <v>281</v>
      </c>
      <c r="H47" s="428" t="s">
        <v>205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42125</v>
      </c>
    </row>
    <row r="48" spans="1:15">
      <c r="A48" s="418">
        <f t="shared" si="1"/>
        <v>39</v>
      </c>
      <c r="B48" s="428" t="s">
        <v>206</v>
      </c>
      <c r="C48" s="428" t="s">
        <v>207</v>
      </c>
      <c r="D48" s="429" t="s">
        <v>208</v>
      </c>
      <c r="E48" s="445">
        <v>200011101711796</v>
      </c>
      <c r="F48" s="428" t="s">
        <v>27</v>
      </c>
      <c r="G48" s="431" t="s">
        <v>281</v>
      </c>
      <c r="H48" s="428" t="s">
        <v>209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42156</v>
      </c>
    </row>
    <row r="49" spans="1:29">
      <c r="A49" s="418">
        <f t="shared" si="1"/>
        <v>40</v>
      </c>
      <c r="B49" s="428" t="s">
        <v>212</v>
      </c>
      <c r="C49" s="428" t="s">
        <v>213</v>
      </c>
      <c r="D49" s="429" t="s">
        <v>214</v>
      </c>
      <c r="E49" s="445">
        <v>200011101711631</v>
      </c>
      <c r="F49" s="428" t="s">
        <v>37</v>
      </c>
      <c r="G49" s="431" t="s">
        <v>281</v>
      </c>
      <c r="H49" s="428" t="s">
        <v>88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42402</v>
      </c>
    </row>
    <row r="50" spans="1:29">
      <c r="A50" s="418">
        <f t="shared" si="1"/>
        <v>41</v>
      </c>
      <c r="B50" s="428" t="s">
        <v>216</v>
      </c>
      <c r="C50" s="428" t="s">
        <v>217</v>
      </c>
      <c r="D50" s="429" t="s">
        <v>218</v>
      </c>
      <c r="E50" s="445">
        <v>200011101711851</v>
      </c>
      <c r="F50" s="428" t="s">
        <v>219</v>
      </c>
      <c r="G50" s="431" t="s">
        <v>281</v>
      </c>
      <c r="H50" s="428" t="s">
        <v>220</v>
      </c>
      <c r="I50" s="447">
        <v>8000</v>
      </c>
      <c r="J50" s="447">
        <v>229.6</v>
      </c>
      <c r="K50" s="447">
        <v>243.2</v>
      </c>
      <c r="L50" s="447"/>
      <c r="M50" s="447"/>
      <c r="N50" s="435">
        <f t="shared" si="0"/>
        <v>7527.2</v>
      </c>
      <c r="O50" s="448">
        <v>42370</v>
      </c>
    </row>
    <row r="51" spans="1:29">
      <c r="A51" s="418">
        <f t="shared" si="1"/>
        <v>42</v>
      </c>
      <c r="B51" s="428" t="s">
        <v>221</v>
      </c>
      <c r="C51" s="428" t="s">
        <v>222</v>
      </c>
      <c r="D51" s="429" t="s">
        <v>938</v>
      </c>
      <c r="E51" s="445">
        <v>200011101711848</v>
      </c>
      <c r="F51" s="428" t="s">
        <v>27</v>
      </c>
      <c r="G51" s="431" t="s">
        <v>281</v>
      </c>
      <c r="H51" s="428" t="s">
        <v>223</v>
      </c>
      <c r="I51" s="447">
        <v>5000</v>
      </c>
      <c r="J51" s="447">
        <v>143.5</v>
      </c>
      <c r="K51" s="447">
        <v>152</v>
      </c>
      <c r="L51" s="447"/>
      <c r="M51" s="447"/>
      <c r="N51" s="435">
        <f t="shared" si="0"/>
        <v>4704.5</v>
      </c>
      <c r="O51" s="448">
        <v>41730</v>
      </c>
      <c r="AC51" s="418" t="s">
        <v>1127</v>
      </c>
    </row>
    <row r="52" spans="1:29">
      <c r="A52" s="418">
        <f t="shared" si="1"/>
        <v>43</v>
      </c>
      <c r="B52" s="428" t="s">
        <v>224</v>
      </c>
      <c r="C52" s="428" t="s">
        <v>225</v>
      </c>
      <c r="D52" s="429" t="s">
        <v>226</v>
      </c>
      <c r="E52" s="445" t="s">
        <v>227</v>
      </c>
      <c r="F52" s="428" t="s">
        <v>27</v>
      </c>
      <c r="G52" s="431" t="s">
        <v>281</v>
      </c>
      <c r="H52" s="428" t="s">
        <v>228</v>
      </c>
      <c r="I52" s="447">
        <v>5000</v>
      </c>
      <c r="J52" s="447">
        <f t="shared" ref="J52:J58" si="2">I52*2.87%</f>
        <v>143.5</v>
      </c>
      <c r="K52" s="447">
        <f t="shared" ref="K52:K58" si="3">I52*3.04%</f>
        <v>152</v>
      </c>
      <c r="L52" s="447"/>
      <c r="M52" s="447">
        <v>0</v>
      </c>
      <c r="N52" s="435">
        <f t="shared" si="0"/>
        <v>4704.5</v>
      </c>
      <c r="O52" s="448">
        <v>41791</v>
      </c>
    </row>
    <row r="53" spans="1:29">
      <c r="A53" s="418">
        <f t="shared" si="1"/>
        <v>44</v>
      </c>
      <c r="B53" s="428" t="s">
        <v>229</v>
      </c>
      <c r="C53" s="428" t="s">
        <v>230</v>
      </c>
      <c r="D53" s="429" t="s">
        <v>231</v>
      </c>
      <c r="E53" s="445" t="s">
        <v>232</v>
      </c>
      <c r="F53" s="428" t="s">
        <v>37</v>
      </c>
      <c r="G53" s="431" t="s">
        <v>281</v>
      </c>
      <c r="H53" s="428" t="s">
        <v>233</v>
      </c>
      <c r="I53" s="447">
        <v>5000</v>
      </c>
      <c r="J53" s="447">
        <f t="shared" si="2"/>
        <v>143.5</v>
      </c>
      <c r="K53" s="447">
        <f t="shared" si="3"/>
        <v>152</v>
      </c>
      <c r="L53" s="447"/>
      <c r="M53" s="447"/>
      <c r="N53" s="435">
        <f t="shared" si="0"/>
        <v>4704.5</v>
      </c>
      <c r="O53" s="448">
        <v>42552</v>
      </c>
    </row>
    <row r="54" spans="1:29">
      <c r="A54" s="418">
        <f t="shared" si="1"/>
        <v>45</v>
      </c>
      <c r="B54" s="428" t="s">
        <v>234</v>
      </c>
      <c r="C54" s="428" t="s">
        <v>235</v>
      </c>
      <c r="D54" s="429" t="s">
        <v>236</v>
      </c>
      <c r="E54" s="445" t="s">
        <v>237</v>
      </c>
      <c r="F54" s="428" t="s">
        <v>27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29">
      <c r="A55" s="418">
        <f t="shared" si="1"/>
        <v>46</v>
      </c>
      <c r="B55" s="428" t="s">
        <v>238</v>
      </c>
      <c r="C55" s="428" t="s">
        <v>239</v>
      </c>
      <c r="D55" s="429" t="s">
        <v>240</v>
      </c>
      <c r="E55" s="445" t="s">
        <v>241</v>
      </c>
      <c r="F55" s="428" t="s">
        <v>27</v>
      </c>
      <c r="G55" s="431" t="s">
        <v>281</v>
      </c>
      <c r="H55" s="428" t="s">
        <v>242</v>
      </c>
      <c r="I55" s="451">
        <v>5000</v>
      </c>
      <c r="J55" s="435">
        <f t="shared" si="2"/>
        <v>143.5</v>
      </c>
      <c r="K55" s="435">
        <f t="shared" si="3"/>
        <v>152</v>
      </c>
      <c r="L55" s="435"/>
      <c r="M55" s="435"/>
      <c r="N55" s="435">
        <f t="shared" si="0"/>
        <v>4704.5</v>
      </c>
      <c r="O55" s="448">
        <v>42736</v>
      </c>
    </row>
    <row r="56" spans="1:29">
      <c r="A56" s="418">
        <f t="shared" si="1"/>
        <v>47</v>
      </c>
      <c r="B56" s="428" t="s">
        <v>243</v>
      </c>
      <c r="C56" s="428" t="s">
        <v>244</v>
      </c>
      <c r="D56" s="429" t="s">
        <v>245</v>
      </c>
      <c r="E56" s="430" t="s">
        <v>246</v>
      </c>
      <c r="F56" s="428" t="s">
        <v>37</v>
      </c>
      <c r="G56" s="431" t="s">
        <v>281</v>
      </c>
      <c r="H56" s="428" t="s">
        <v>247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42917</v>
      </c>
    </row>
    <row r="57" spans="1:29">
      <c r="A57" s="418">
        <f t="shared" si="1"/>
        <v>48</v>
      </c>
      <c r="B57" s="428" t="s">
        <v>248</v>
      </c>
      <c r="C57" s="428" t="s">
        <v>249</v>
      </c>
      <c r="D57" s="429" t="s">
        <v>250</v>
      </c>
      <c r="E57" s="430" t="s">
        <v>251</v>
      </c>
      <c r="F57" s="428" t="s">
        <v>252</v>
      </c>
      <c r="G57" s="431" t="s">
        <v>281</v>
      </c>
      <c r="H57" s="428" t="s">
        <v>253</v>
      </c>
      <c r="I57" s="451">
        <v>6000</v>
      </c>
      <c r="J57" s="435">
        <f t="shared" si="2"/>
        <v>172.2</v>
      </c>
      <c r="K57" s="435">
        <f t="shared" si="3"/>
        <v>182.4</v>
      </c>
      <c r="L57" s="435"/>
      <c r="M57" s="435"/>
      <c r="N57" s="435">
        <f t="shared" si="0"/>
        <v>5645.4000000000005</v>
      </c>
      <c r="O57" s="448">
        <v>43191</v>
      </c>
    </row>
    <row r="58" spans="1:29">
      <c r="A58" s="418">
        <f t="shared" si="1"/>
        <v>49</v>
      </c>
      <c r="B58" s="428" t="s">
        <v>254</v>
      </c>
      <c r="C58" s="428" t="s">
        <v>255</v>
      </c>
      <c r="D58" s="429" t="s">
        <v>256</v>
      </c>
      <c r="E58" s="430" t="s">
        <v>257</v>
      </c>
      <c r="F58" s="428" t="s">
        <v>258</v>
      </c>
      <c r="G58" s="431" t="s">
        <v>281</v>
      </c>
      <c r="H58" s="428" t="s">
        <v>259</v>
      </c>
      <c r="I58" s="451">
        <v>5000</v>
      </c>
      <c r="J58" s="435">
        <f t="shared" si="2"/>
        <v>143.5</v>
      </c>
      <c r="K58" s="435">
        <f t="shared" si="3"/>
        <v>152</v>
      </c>
      <c r="L58" s="435"/>
      <c r="M58" s="435"/>
      <c r="N58" s="435">
        <f t="shared" si="0"/>
        <v>4704.5</v>
      </c>
      <c r="O58" s="448">
        <v>43191</v>
      </c>
    </row>
    <row r="59" spans="1:29">
      <c r="A59" s="418">
        <f t="shared" si="1"/>
        <v>50</v>
      </c>
      <c r="B59" s="465" t="s">
        <v>266</v>
      </c>
      <c r="C59" s="465" t="s">
        <v>267</v>
      </c>
      <c r="D59" s="466" t="s">
        <v>268</v>
      </c>
      <c r="E59" s="466" t="s">
        <v>269</v>
      </c>
      <c r="F59" s="467" t="s">
        <v>270</v>
      </c>
      <c r="G59" s="431" t="s">
        <v>281</v>
      </c>
      <c r="H59" s="467" t="s">
        <v>271</v>
      </c>
      <c r="I59" s="456">
        <v>30000</v>
      </c>
      <c r="J59" s="457">
        <v>861</v>
      </c>
      <c r="K59" s="457">
        <v>912</v>
      </c>
      <c r="L59" s="457"/>
      <c r="M59" s="457"/>
      <c r="N59" s="435">
        <f t="shared" si="0"/>
        <v>28227</v>
      </c>
      <c r="O59" s="466">
        <v>43239</v>
      </c>
    </row>
    <row r="60" spans="1:29">
      <c r="A60" s="418">
        <f t="shared" si="1"/>
        <v>51</v>
      </c>
      <c r="B60" s="465" t="s">
        <v>272</v>
      </c>
      <c r="C60" s="465" t="s">
        <v>273</v>
      </c>
      <c r="D60" s="466" t="s">
        <v>274</v>
      </c>
      <c r="E60" s="466" t="s">
        <v>275</v>
      </c>
      <c r="F60" s="467" t="s">
        <v>150</v>
      </c>
      <c r="G60" s="431" t="s">
        <v>281</v>
      </c>
      <c r="H60" s="467" t="s">
        <v>276</v>
      </c>
      <c r="I60" s="456">
        <v>5000</v>
      </c>
      <c r="J60" s="457">
        <f>I60*2.87%</f>
        <v>143.5</v>
      </c>
      <c r="K60" s="457">
        <f>I60*3.04%</f>
        <v>152</v>
      </c>
      <c r="L60" s="457"/>
      <c r="M60" s="457"/>
      <c r="N60" s="435">
        <f t="shared" si="0"/>
        <v>4704.5</v>
      </c>
      <c r="O60" s="466">
        <v>43282</v>
      </c>
    </row>
    <row r="61" spans="1:29">
      <c r="A61" s="418">
        <f t="shared" si="1"/>
        <v>52</v>
      </c>
      <c r="B61" s="446" t="s">
        <v>277</v>
      </c>
      <c r="C61" s="446" t="s">
        <v>278</v>
      </c>
      <c r="D61" s="463" t="s">
        <v>279</v>
      </c>
      <c r="E61" s="466" t="s">
        <v>280</v>
      </c>
      <c r="F61" s="450" t="s">
        <v>270</v>
      </c>
      <c r="G61" s="431" t="s">
        <v>281</v>
      </c>
      <c r="H61" s="450" t="s">
        <v>1008</v>
      </c>
      <c r="I61" s="456">
        <v>30000</v>
      </c>
      <c r="J61" s="457">
        <v>861</v>
      </c>
      <c r="K61" s="457">
        <v>912</v>
      </c>
      <c r="L61" s="457"/>
      <c r="M61" s="452"/>
      <c r="N61" s="435">
        <f t="shared" si="0"/>
        <v>28227</v>
      </c>
      <c r="O61" s="466">
        <v>43556</v>
      </c>
    </row>
    <row r="62" spans="1:29" ht="30">
      <c r="A62" s="418">
        <f t="shared" si="1"/>
        <v>53</v>
      </c>
      <c r="B62" s="468" t="s">
        <v>288</v>
      </c>
      <c r="C62" s="468" t="s">
        <v>289</v>
      </c>
      <c r="D62" s="469" t="s">
        <v>290</v>
      </c>
      <c r="E62" s="469" t="s">
        <v>291</v>
      </c>
      <c r="F62" s="45" t="s">
        <v>292</v>
      </c>
      <c r="G62" s="431" t="s">
        <v>281</v>
      </c>
      <c r="H62" s="468" t="s">
        <v>293</v>
      </c>
      <c r="I62" s="456">
        <v>5000</v>
      </c>
      <c r="J62" s="457">
        <f>I62*2.87%</f>
        <v>143.5</v>
      </c>
      <c r="K62" s="457">
        <f>I62*3.04%</f>
        <v>152</v>
      </c>
      <c r="L62" s="471"/>
      <c r="M62" s="457"/>
      <c r="N62" s="435">
        <f t="shared" si="0"/>
        <v>4704.5</v>
      </c>
      <c r="O62" s="436">
        <v>43556</v>
      </c>
    </row>
    <row r="63" spans="1:29" ht="30">
      <c r="A63" s="418">
        <f t="shared" si="1"/>
        <v>54</v>
      </c>
      <c r="B63" s="472" t="s">
        <v>294</v>
      </c>
      <c r="C63" s="450" t="s">
        <v>295</v>
      </c>
      <c r="D63" s="438" t="s">
        <v>296</v>
      </c>
      <c r="E63" s="473" t="s">
        <v>297</v>
      </c>
      <c r="F63" s="474" t="s">
        <v>37</v>
      </c>
      <c r="G63" s="475" t="s">
        <v>281</v>
      </c>
      <c r="H63" s="475" t="s">
        <v>298</v>
      </c>
      <c r="I63" s="442">
        <v>6500</v>
      </c>
      <c r="J63" s="442">
        <f>I63*2.87%</f>
        <v>186.55</v>
      </c>
      <c r="K63" s="442">
        <f>I63*3.04%</f>
        <v>197.6</v>
      </c>
      <c r="L63" s="476"/>
      <c r="M63" s="442"/>
      <c r="N63" s="444">
        <f t="shared" si="0"/>
        <v>6115.8499999999995</v>
      </c>
      <c r="O63" s="463">
        <v>43708</v>
      </c>
    </row>
    <row r="64" spans="1:29">
      <c r="A64" s="418">
        <f t="shared" si="1"/>
        <v>55</v>
      </c>
      <c r="B64" s="464" t="s">
        <v>299</v>
      </c>
      <c r="C64" s="450" t="s">
        <v>300</v>
      </c>
      <c r="D64" s="477" t="s">
        <v>301</v>
      </c>
      <c r="E64" s="478" t="s">
        <v>302</v>
      </c>
      <c r="F64" s="479" t="s">
        <v>303</v>
      </c>
      <c r="G64" s="431" t="s">
        <v>281</v>
      </c>
      <c r="H64" s="450" t="s">
        <v>304</v>
      </c>
      <c r="I64" s="480">
        <v>4000</v>
      </c>
      <c r="J64" s="480"/>
      <c r="K64" s="480"/>
      <c r="L64" s="480"/>
      <c r="M64" s="480"/>
      <c r="N64" s="435">
        <f t="shared" si="0"/>
        <v>4000</v>
      </c>
      <c r="O64" s="443">
        <v>43739</v>
      </c>
    </row>
    <row r="65" spans="1:15">
      <c r="A65" s="418">
        <f t="shared" si="1"/>
        <v>56</v>
      </c>
      <c r="B65" s="464" t="s">
        <v>305</v>
      </c>
      <c r="C65" s="450" t="s">
        <v>306</v>
      </c>
      <c r="D65" s="477" t="s">
        <v>307</v>
      </c>
      <c r="E65" s="478" t="s">
        <v>308</v>
      </c>
      <c r="F65" s="479" t="s">
        <v>27</v>
      </c>
      <c r="G65" s="431" t="s">
        <v>281</v>
      </c>
      <c r="H65" s="450" t="s">
        <v>309</v>
      </c>
      <c r="I65" s="480">
        <v>5000</v>
      </c>
      <c r="J65" s="480">
        <f t="shared" ref="J65:J95" si="4">I65*2.87%</f>
        <v>143.5</v>
      </c>
      <c r="K65" s="480">
        <f t="shared" ref="K65:K95" si="5">I65*3.04%</f>
        <v>152</v>
      </c>
      <c r="L65" s="480">
        <v>0</v>
      </c>
      <c r="M65" s="480"/>
      <c r="N65" s="435">
        <f t="shared" si="0"/>
        <v>4704.5</v>
      </c>
      <c r="O65" s="443">
        <v>43832</v>
      </c>
    </row>
    <row r="66" spans="1:15">
      <c r="A66" s="418">
        <f t="shared" si="1"/>
        <v>57</v>
      </c>
      <c r="B66" s="464" t="s">
        <v>310</v>
      </c>
      <c r="C66" s="450" t="s">
        <v>311</v>
      </c>
      <c r="D66" s="477" t="s">
        <v>312</v>
      </c>
      <c r="E66" s="478" t="s">
        <v>313</v>
      </c>
      <c r="F66" s="479" t="s">
        <v>150</v>
      </c>
      <c r="G66" s="431" t="s">
        <v>281</v>
      </c>
      <c r="H66" s="450" t="s">
        <v>314</v>
      </c>
      <c r="I66" s="480">
        <v>8000</v>
      </c>
      <c r="J66" s="480">
        <f t="shared" si="4"/>
        <v>229.6</v>
      </c>
      <c r="K66" s="480">
        <f t="shared" si="5"/>
        <v>243.2</v>
      </c>
      <c r="L66" s="480"/>
      <c r="M66" s="480"/>
      <c r="N66" s="435">
        <f t="shared" si="0"/>
        <v>7527.2</v>
      </c>
      <c r="O66" s="443">
        <v>43834</v>
      </c>
    </row>
    <row r="67" spans="1:15">
      <c r="A67" s="418">
        <f t="shared" si="1"/>
        <v>58</v>
      </c>
      <c r="B67" s="464" t="s">
        <v>316</v>
      </c>
      <c r="C67" s="450" t="s">
        <v>317</v>
      </c>
      <c r="D67" s="477" t="s">
        <v>318</v>
      </c>
      <c r="E67" s="478" t="s">
        <v>319</v>
      </c>
      <c r="F67" s="479" t="s">
        <v>63</v>
      </c>
      <c r="G67" s="431" t="s">
        <v>129</v>
      </c>
      <c r="H67" s="450" t="s">
        <v>320</v>
      </c>
      <c r="I67" s="480">
        <v>5000</v>
      </c>
      <c r="J67" s="480">
        <f t="shared" si="4"/>
        <v>143.5</v>
      </c>
      <c r="K67" s="480">
        <f t="shared" si="5"/>
        <v>152</v>
      </c>
      <c r="L67" s="480"/>
      <c r="M67" s="480"/>
      <c r="N67" s="435">
        <f t="shared" si="0"/>
        <v>4704.5</v>
      </c>
      <c r="O67" s="443" t="s">
        <v>321</v>
      </c>
    </row>
    <row r="68" spans="1:15">
      <c r="A68" s="418">
        <f t="shared" si="1"/>
        <v>59</v>
      </c>
      <c r="B68" s="481" t="s">
        <v>322</v>
      </c>
      <c r="C68" s="453" t="s">
        <v>323</v>
      </c>
      <c r="D68" s="482" t="s">
        <v>324</v>
      </c>
      <c r="E68" s="478" t="s">
        <v>325</v>
      </c>
      <c r="F68" s="483" t="s">
        <v>169</v>
      </c>
      <c r="G68" s="431" t="s">
        <v>281</v>
      </c>
      <c r="H68" s="465" t="s">
        <v>326</v>
      </c>
      <c r="I68" s="480">
        <v>12000</v>
      </c>
      <c r="J68" s="480">
        <f t="shared" si="4"/>
        <v>344.4</v>
      </c>
      <c r="K68" s="480">
        <f t="shared" si="5"/>
        <v>364.8</v>
      </c>
      <c r="L68" s="480"/>
      <c r="M68" s="480"/>
      <c r="N68" s="435">
        <f t="shared" si="0"/>
        <v>11290.800000000001</v>
      </c>
      <c r="O68" s="448">
        <v>44136</v>
      </c>
    </row>
    <row r="69" spans="1:15">
      <c r="A69" s="418">
        <f t="shared" si="1"/>
        <v>60</v>
      </c>
      <c r="B69" s="481" t="s">
        <v>327</v>
      </c>
      <c r="C69" s="453" t="s">
        <v>328</v>
      </c>
      <c r="D69" s="484" t="s">
        <v>329</v>
      </c>
      <c r="E69" s="478" t="s">
        <v>330</v>
      </c>
      <c r="F69" s="483" t="s">
        <v>150</v>
      </c>
      <c r="G69" s="431" t="s">
        <v>281</v>
      </c>
      <c r="H69" s="465" t="s">
        <v>331</v>
      </c>
      <c r="I69" s="480">
        <v>5000</v>
      </c>
      <c r="J69" s="480">
        <f t="shared" si="4"/>
        <v>143.5</v>
      </c>
      <c r="K69" s="480">
        <f t="shared" si="5"/>
        <v>152</v>
      </c>
      <c r="L69" s="480"/>
      <c r="M69" s="480"/>
      <c r="N69" s="435">
        <f t="shared" si="0"/>
        <v>4704.5</v>
      </c>
      <c r="O69" s="448">
        <v>44197</v>
      </c>
    </row>
    <row r="70" spans="1:15" ht="30">
      <c r="A70" s="418">
        <f t="shared" si="1"/>
        <v>61</v>
      </c>
      <c r="B70" s="467" t="s">
        <v>333</v>
      </c>
      <c r="C70" s="465" t="s">
        <v>103</v>
      </c>
      <c r="D70" s="466" t="s">
        <v>334</v>
      </c>
      <c r="E70" s="469" t="s">
        <v>335</v>
      </c>
      <c r="F70" s="485" t="s">
        <v>63</v>
      </c>
      <c r="G70" s="465" t="s">
        <v>315</v>
      </c>
      <c r="H70" s="486" t="s">
        <v>130</v>
      </c>
      <c r="I70" s="480">
        <v>10000</v>
      </c>
      <c r="J70" s="480">
        <f t="shared" si="4"/>
        <v>287</v>
      </c>
      <c r="K70" s="480">
        <f t="shared" si="5"/>
        <v>304</v>
      </c>
      <c r="L70" s="480"/>
      <c r="M70" s="480"/>
      <c r="N70" s="435">
        <f t="shared" si="0"/>
        <v>9409</v>
      </c>
      <c r="O70" s="448">
        <v>44563</v>
      </c>
    </row>
    <row r="71" spans="1:15" ht="30">
      <c r="A71" s="418">
        <f t="shared" si="1"/>
        <v>62</v>
      </c>
      <c r="B71" s="467" t="s">
        <v>336</v>
      </c>
      <c r="C71" s="467" t="s">
        <v>337</v>
      </c>
      <c r="D71" s="466" t="s">
        <v>338</v>
      </c>
      <c r="E71" s="469" t="s">
        <v>339</v>
      </c>
      <c r="F71" s="485" t="s">
        <v>150</v>
      </c>
      <c r="G71" s="431" t="s">
        <v>281</v>
      </c>
      <c r="H71" s="486" t="s">
        <v>340</v>
      </c>
      <c r="I71" s="480">
        <v>5000</v>
      </c>
      <c r="J71" s="480">
        <f t="shared" si="4"/>
        <v>143.5</v>
      </c>
      <c r="K71" s="480">
        <f t="shared" si="5"/>
        <v>152</v>
      </c>
      <c r="L71" s="480"/>
      <c r="M71" s="480"/>
      <c r="N71" s="435">
        <f t="shared" si="0"/>
        <v>4704.5</v>
      </c>
      <c r="O71" s="448">
        <v>44198</v>
      </c>
    </row>
    <row r="72" spans="1:15" ht="30">
      <c r="A72" s="418">
        <f t="shared" si="1"/>
        <v>63</v>
      </c>
      <c r="B72" s="467" t="s">
        <v>346</v>
      </c>
      <c r="C72" s="467" t="s">
        <v>347</v>
      </c>
      <c r="D72" s="466" t="s">
        <v>348</v>
      </c>
      <c r="E72" s="469" t="s">
        <v>349</v>
      </c>
      <c r="F72" s="485" t="s">
        <v>63</v>
      </c>
      <c r="G72" s="431" t="s">
        <v>281</v>
      </c>
      <c r="H72" s="450" t="s">
        <v>101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48">
        <v>44351</v>
      </c>
    </row>
    <row r="73" spans="1:15" ht="30">
      <c r="A73" s="418">
        <f t="shared" si="1"/>
        <v>64</v>
      </c>
      <c r="B73" s="467" t="s">
        <v>353</v>
      </c>
      <c r="C73" s="467" t="s">
        <v>354</v>
      </c>
      <c r="D73" s="466" t="s">
        <v>355</v>
      </c>
      <c r="E73" s="469" t="s">
        <v>356</v>
      </c>
      <c r="F73" s="485" t="s">
        <v>63</v>
      </c>
      <c r="G73" s="431" t="s">
        <v>281</v>
      </c>
      <c r="H73" s="450" t="s">
        <v>357</v>
      </c>
      <c r="I73" s="480">
        <v>5000</v>
      </c>
      <c r="J73" s="480">
        <f t="shared" si="4"/>
        <v>143.5</v>
      </c>
      <c r="K73" s="480">
        <f t="shared" si="5"/>
        <v>152</v>
      </c>
      <c r="L73" s="480"/>
      <c r="M73" s="480"/>
      <c r="N73" s="435">
        <f t="shared" si="0"/>
        <v>4704.5</v>
      </c>
      <c r="O73" s="448">
        <v>44201</v>
      </c>
    </row>
    <row r="74" spans="1:15" ht="30">
      <c r="A74" s="418">
        <f t="shared" si="1"/>
        <v>65</v>
      </c>
      <c r="B74" s="467" t="s">
        <v>358</v>
      </c>
      <c r="C74" s="467" t="s">
        <v>359</v>
      </c>
      <c r="D74" s="461" t="s">
        <v>360</v>
      </c>
      <c r="E74" s="469" t="s">
        <v>361</v>
      </c>
      <c r="F74" s="485" t="s">
        <v>63</v>
      </c>
      <c r="G74" s="431" t="s">
        <v>281</v>
      </c>
      <c r="H74" s="450" t="s">
        <v>362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ref="N74:N95" si="6">I74-J74-K74-M74</f>
        <v>4704.5</v>
      </c>
      <c r="O74" s="463">
        <v>44201</v>
      </c>
    </row>
    <row r="75" spans="1:15" ht="30">
      <c r="A75" s="418">
        <f t="shared" si="1"/>
        <v>66</v>
      </c>
      <c r="B75" s="467" t="s">
        <v>363</v>
      </c>
      <c r="C75" s="467" t="s">
        <v>364</v>
      </c>
      <c r="D75" s="461" t="s">
        <v>365</v>
      </c>
      <c r="E75" s="469" t="s">
        <v>366</v>
      </c>
      <c r="F75" s="486" t="s">
        <v>367</v>
      </c>
      <c r="G75" s="431" t="s">
        <v>281</v>
      </c>
      <c r="H75" s="450" t="s">
        <v>368</v>
      </c>
      <c r="I75" s="480">
        <v>8000</v>
      </c>
      <c r="J75" s="480">
        <f t="shared" si="4"/>
        <v>229.6</v>
      </c>
      <c r="K75" s="480">
        <f t="shared" si="5"/>
        <v>243.2</v>
      </c>
      <c r="L75" s="480"/>
      <c r="M75" s="480"/>
      <c r="N75" s="435">
        <f t="shared" si="6"/>
        <v>7527.2</v>
      </c>
      <c r="O75" s="463">
        <v>44202</v>
      </c>
    </row>
    <row r="76" spans="1:15" ht="30">
      <c r="A76" s="418">
        <f t="shared" si="1"/>
        <v>67</v>
      </c>
      <c r="B76" s="467" t="s">
        <v>378</v>
      </c>
      <c r="C76" s="467" t="s">
        <v>379</v>
      </c>
      <c r="D76" s="461" t="s">
        <v>380</v>
      </c>
      <c r="E76" s="469" t="s">
        <v>381</v>
      </c>
      <c r="F76" s="486" t="s">
        <v>252</v>
      </c>
      <c r="G76" s="431" t="s">
        <v>281</v>
      </c>
      <c r="H76" s="431" t="s">
        <v>362</v>
      </c>
      <c r="I76" s="480">
        <v>7000</v>
      </c>
      <c r="J76" s="480">
        <f t="shared" si="4"/>
        <v>200.9</v>
      </c>
      <c r="K76" s="480">
        <f t="shared" si="5"/>
        <v>212.8</v>
      </c>
      <c r="L76" s="480"/>
      <c r="M76" s="480"/>
      <c r="N76" s="435">
        <f t="shared" si="6"/>
        <v>6586.3</v>
      </c>
      <c r="O76" s="463">
        <v>44470</v>
      </c>
    </row>
    <row r="77" spans="1:15" ht="30">
      <c r="A77" s="418">
        <f t="shared" ref="A77:A95" si="7">A76+1</f>
        <v>68</v>
      </c>
      <c r="B77" s="467" t="s">
        <v>382</v>
      </c>
      <c r="C77" s="467" t="s">
        <v>383</v>
      </c>
      <c r="D77" s="461" t="s">
        <v>384</v>
      </c>
      <c r="E77" s="469" t="s">
        <v>385</v>
      </c>
      <c r="F77" s="486" t="s">
        <v>252</v>
      </c>
      <c r="G77" s="431" t="s">
        <v>281</v>
      </c>
      <c r="H77" s="431" t="s">
        <v>165</v>
      </c>
      <c r="I77" s="480">
        <v>5000</v>
      </c>
      <c r="J77" s="480">
        <f t="shared" si="4"/>
        <v>143.5</v>
      </c>
      <c r="K77" s="480">
        <f t="shared" si="5"/>
        <v>152</v>
      </c>
      <c r="L77" s="480"/>
      <c r="M77" s="480"/>
      <c r="N77" s="435">
        <f t="shared" si="6"/>
        <v>4704.5</v>
      </c>
      <c r="O77" s="463">
        <v>44440</v>
      </c>
    </row>
    <row r="78" spans="1:15" ht="30">
      <c r="A78" s="418">
        <f t="shared" si="7"/>
        <v>69</v>
      </c>
      <c r="B78" s="467" t="s">
        <v>373</v>
      </c>
      <c r="C78" s="467" t="s">
        <v>40</v>
      </c>
      <c r="D78" s="461" t="s">
        <v>374</v>
      </c>
      <c r="E78" s="469" t="s">
        <v>375</v>
      </c>
      <c r="F78" s="486" t="s">
        <v>376</v>
      </c>
      <c r="G78" s="431" t="s">
        <v>315</v>
      </c>
      <c r="H78" s="431" t="s">
        <v>377</v>
      </c>
      <c r="I78" s="480">
        <v>18000</v>
      </c>
      <c r="J78" s="480">
        <f t="shared" si="4"/>
        <v>516.6</v>
      </c>
      <c r="K78" s="480">
        <f t="shared" si="5"/>
        <v>547.20000000000005</v>
      </c>
      <c r="L78" s="480"/>
      <c r="M78" s="480"/>
      <c r="N78" s="435">
        <f t="shared" si="6"/>
        <v>16936.2</v>
      </c>
      <c r="O78" s="463">
        <v>44470</v>
      </c>
    </row>
    <row r="79" spans="1:15" ht="30">
      <c r="A79" s="418">
        <f t="shared" si="7"/>
        <v>70</v>
      </c>
      <c r="B79" s="467" t="s">
        <v>386</v>
      </c>
      <c r="C79" s="467" t="s">
        <v>387</v>
      </c>
      <c r="D79" s="461" t="s">
        <v>388</v>
      </c>
      <c r="E79" s="469" t="s">
        <v>822</v>
      </c>
      <c r="F79" s="486" t="s">
        <v>252</v>
      </c>
      <c r="G79" s="431" t="s">
        <v>281</v>
      </c>
      <c r="H79" s="431" t="s">
        <v>389</v>
      </c>
      <c r="I79" s="480">
        <v>5000</v>
      </c>
      <c r="J79" s="480">
        <f t="shared" si="4"/>
        <v>143.5</v>
      </c>
      <c r="K79" s="480">
        <f t="shared" si="5"/>
        <v>152</v>
      </c>
      <c r="L79" s="480"/>
      <c r="M79" s="480"/>
      <c r="N79" s="435">
        <f t="shared" si="6"/>
        <v>4704.5</v>
      </c>
      <c r="O79" s="463">
        <v>44531</v>
      </c>
    </row>
    <row r="80" spans="1:15" ht="30">
      <c r="A80" s="418">
        <f t="shared" si="7"/>
        <v>71</v>
      </c>
      <c r="B80" s="467" t="s">
        <v>390</v>
      </c>
      <c r="C80" s="467" t="s">
        <v>391</v>
      </c>
      <c r="D80" s="461" t="s">
        <v>392</v>
      </c>
      <c r="E80" s="469" t="s">
        <v>823</v>
      </c>
      <c r="F80" s="486" t="s">
        <v>252</v>
      </c>
      <c r="G80" s="431" t="s">
        <v>315</v>
      </c>
      <c r="H80" s="431" t="s">
        <v>130</v>
      </c>
      <c r="I80" s="480">
        <v>7000</v>
      </c>
      <c r="J80" s="480">
        <f t="shared" si="4"/>
        <v>200.9</v>
      </c>
      <c r="K80" s="480">
        <f t="shared" si="5"/>
        <v>212.8</v>
      </c>
      <c r="L80" s="480"/>
      <c r="M80" s="480"/>
      <c r="N80" s="435">
        <f t="shared" si="6"/>
        <v>6586.3</v>
      </c>
      <c r="O80" s="463">
        <v>44531</v>
      </c>
    </row>
    <row r="81" spans="1:15">
      <c r="A81" s="418">
        <f t="shared" si="7"/>
        <v>72</v>
      </c>
      <c r="B81" s="467" t="s">
        <v>829</v>
      </c>
      <c r="C81" s="467" t="s">
        <v>830</v>
      </c>
      <c r="D81" s="461" t="s">
        <v>831</v>
      </c>
      <c r="E81" s="469" t="s">
        <v>832</v>
      </c>
      <c r="F81" s="486" t="s">
        <v>252</v>
      </c>
      <c r="G81" s="431" t="s">
        <v>281</v>
      </c>
      <c r="H81" s="450" t="s">
        <v>165</v>
      </c>
      <c r="I81" s="480">
        <v>5000</v>
      </c>
      <c r="J81" s="480">
        <f t="shared" si="4"/>
        <v>143.5</v>
      </c>
      <c r="K81" s="480">
        <f t="shared" si="5"/>
        <v>152</v>
      </c>
      <c r="L81" s="480"/>
      <c r="M81" s="480"/>
      <c r="N81" s="435">
        <f t="shared" si="6"/>
        <v>4704.5</v>
      </c>
      <c r="O81" s="463">
        <v>44600</v>
      </c>
    </row>
    <row r="82" spans="1:15">
      <c r="A82" s="418">
        <f t="shared" si="7"/>
        <v>73</v>
      </c>
      <c r="B82" s="467" t="s">
        <v>858</v>
      </c>
      <c r="C82" s="467" t="s">
        <v>859</v>
      </c>
      <c r="D82" s="461" t="s">
        <v>860</v>
      </c>
      <c r="E82" s="469" t="s">
        <v>861</v>
      </c>
      <c r="F82" s="486" t="s">
        <v>252</v>
      </c>
      <c r="G82" s="431" t="s">
        <v>281</v>
      </c>
      <c r="H82" s="450" t="s">
        <v>211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44805</v>
      </c>
    </row>
    <row r="83" spans="1:15">
      <c r="A83" s="418">
        <f t="shared" si="7"/>
        <v>74</v>
      </c>
      <c r="B83" s="467" t="s">
        <v>901</v>
      </c>
      <c r="C83" s="467" t="s">
        <v>902</v>
      </c>
      <c r="D83" s="461" t="s">
        <v>903</v>
      </c>
      <c r="E83" s="488" t="s">
        <v>905</v>
      </c>
      <c r="F83" s="486" t="s">
        <v>252</v>
      </c>
      <c r="G83" s="453" t="s">
        <v>315</v>
      </c>
      <c r="H83" s="450" t="s">
        <v>130</v>
      </c>
      <c r="I83" s="480">
        <v>7000</v>
      </c>
      <c r="J83" s="480">
        <f t="shared" si="4"/>
        <v>200.9</v>
      </c>
      <c r="K83" s="480">
        <f t="shared" si="5"/>
        <v>212.8</v>
      </c>
      <c r="L83" s="480"/>
      <c r="M83" s="480"/>
      <c r="N83" s="444">
        <f t="shared" si="6"/>
        <v>6586.3</v>
      </c>
      <c r="O83" s="489">
        <v>44866</v>
      </c>
    </row>
    <row r="84" spans="1:15">
      <c r="A84" s="418">
        <f t="shared" si="7"/>
        <v>75</v>
      </c>
      <c r="B84" s="467" t="s">
        <v>916</v>
      </c>
      <c r="C84" s="467" t="s">
        <v>915</v>
      </c>
      <c r="D84" s="461" t="s">
        <v>914</v>
      </c>
      <c r="E84" s="488" t="s">
        <v>951</v>
      </c>
      <c r="F84" s="486" t="s">
        <v>150</v>
      </c>
      <c r="G84" s="453" t="s">
        <v>281</v>
      </c>
      <c r="H84" s="453" t="s">
        <v>917</v>
      </c>
      <c r="I84" s="480">
        <v>5000</v>
      </c>
      <c r="J84" s="480">
        <f t="shared" si="4"/>
        <v>143.5</v>
      </c>
      <c r="K84" s="480">
        <f t="shared" si="5"/>
        <v>152</v>
      </c>
      <c r="L84" s="480"/>
      <c r="M84" s="480"/>
      <c r="N84" s="435">
        <f t="shared" si="6"/>
        <v>4704.5</v>
      </c>
      <c r="O84" s="463">
        <v>44896</v>
      </c>
    </row>
    <row r="85" spans="1:15">
      <c r="A85" s="418">
        <f t="shared" si="7"/>
        <v>76</v>
      </c>
      <c r="B85" s="467" t="s">
        <v>948</v>
      </c>
      <c r="C85" s="467" t="s">
        <v>947</v>
      </c>
      <c r="D85" s="461" t="s">
        <v>949</v>
      </c>
      <c r="E85" s="488" t="s">
        <v>953</v>
      </c>
      <c r="F85" s="486" t="s">
        <v>150</v>
      </c>
      <c r="G85" s="431" t="s">
        <v>281</v>
      </c>
      <c r="H85" s="437" t="s">
        <v>952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44986</v>
      </c>
    </row>
    <row r="86" spans="1:15">
      <c r="A86" s="418">
        <f t="shared" si="7"/>
        <v>77</v>
      </c>
      <c r="B86" s="467" t="s">
        <v>954</v>
      </c>
      <c r="C86" s="467" t="s">
        <v>955</v>
      </c>
      <c r="D86" s="461" t="s">
        <v>956</v>
      </c>
      <c r="E86" s="488">
        <v>9605815583</v>
      </c>
      <c r="F86" s="486" t="s">
        <v>150</v>
      </c>
      <c r="G86" s="431" t="s">
        <v>281</v>
      </c>
      <c r="H86" s="437" t="s">
        <v>957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45017</v>
      </c>
    </row>
    <row r="87" spans="1:15">
      <c r="A87" s="418">
        <f t="shared" si="7"/>
        <v>78</v>
      </c>
      <c r="B87" s="467" t="s">
        <v>978</v>
      </c>
      <c r="C87" s="467" t="s">
        <v>943</v>
      </c>
      <c r="D87" s="460" t="s">
        <v>979</v>
      </c>
      <c r="E87" s="488">
        <v>9606377959</v>
      </c>
      <c r="F87" s="486" t="s">
        <v>150</v>
      </c>
      <c r="G87" s="453" t="s">
        <v>281</v>
      </c>
      <c r="H87" s="450" t="s">
        <v>980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 t="s">
        <v>981</v>
      </c>
    </row>
    <row r="88" spans="1:15">
      <c r="A88" s="418">
        <f t="shared" si="7"/>
        <v>79</v>
      </c>
      <c r="B88" s="467" t="s">
        <v>1023</v>
      </c>
      <c r="C88" s="467" t="s">
        <v>1024</v>
      </c>
      <c r="D88" s="461" t="s">
        <v>1003</v>
      </c>
      <c r="E88" s="488"/>
      <c r="F88" s="486" t="s">
        <v>150</v>
      </c>
      <c r="G88" s="453" t="s">
        <v>281</v>
      </c>
      <c r="H88" s="450" t="s">
        <v>1004</v>
      </c>
      <c r="I88" s="480">
        <v>6000</v>
      </c>
      <c r="J88" s="480">
        <f t="shared" si="4"/>
        <v>172.2</v>
      </c>
      <c r="K88" s="480">
        <f t="shared" si="5"/>
        <v>182.4</v>
      </c>
      <c r="L88" s="480"/>
      <c r="M88" s="480"/>
      <c r="N88" s="435">
        <f t="shared" si="6"/>
        <v>5645.4000000000005</v>
      </c>
      <c r="O88" s="463">
        <v>45004</v>
      </c>
    </row>
    <row r="89" spans="1:15">
      <c r="A89" s="418">
        <f t="shared" si="7"/>
        <v>80</v>
      </c>
      <c r="B89" s="467" t="s">
        <v>1063</v>
      </c>
      <c r="C89" s="467" t="s">
        <v>1064</v>
      </c>
      <c r="D89" s="461" t="s">
        <v>1065</v>
      </c>
      <c r="E89" s="488">
        <v>9607302138</v>
      </c>
      <c r="F89" s="486" t="s">
        <v>1049</v>
      </c>
      <c r="G89" s="453" t="s">
        <v>281</v>
      </c>
      <c r="H89" s="450" t="s">
        <v>1066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>
        <v>45483</v>
      </c>
    </row>
    <row r="90" spans="1:15">
      <c r="A90" s="418">
        <f t="shared" si="7"/>
        <v>81</v>
      </c>
      <c r="B90" s="467" t="s">
        <v>1067</v>
      </c>
      <c r="C90" s="467" t="s">
        <v>1068</v>
      </c>
      <c r="D90" s="461" t="s">
        <v>1069</v>
      </c>
      <c r="E90" s="488">
        <v>9607302140</v>
      </c>
      <c r="F90" s="486" t="s">
        <v>1049</v>
      </c>
      <c r="G90" s="453" t="s">
        <v>281</v>
      </c>
      <c r="H90" s="450" t="s">
        <v>1066</v>
      </c>
      <c r="I90" s="480">
        <v>5000</v>
      </c>
      <c r="J90" s="480">
        <f t="shared" si="4"/>
        <v>143.5</v>
      </c>
      <c r="K90" s="480">
        <f t="shared" si="5"/>
        <v>152</v>
      </c>
      <c r="L90" s="480"/>
      <c r="M90" s="480"/>
      <c r="N90" s="435">
        <f t="shared" si="6"/>
        <v>4704.5</v>
      </c>
      <c r="O90" s="463">
        <v>45483</v>
      </c>
    </row>
    <row r="91" spans="1:15">
      <c r="A91" s="418">
        <f t="shared" si="7"/>
        <v>82</v>
      </c>
      <c r="B91" s="467" t="s">
        <v>1070</v>
      </c>
      <c r="C91" s="467" t="s">
        <v>1071</v>
      </c>
      <c r="D91" s="461" t="s">
        <v>1048</v>
      </c>
      <c r="E91" s="488">
        <v>9607302139</v>
      </c>
      <c r="F91" s="486" t="s">
        <v>1049</v>
      </c>
      <c r="G91" s="453" t="s">
        <v>281</v>
      </c>
      <c r="H91" s="450" t="s">
        <v>1072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45484</v>
      </c>
    </row>
    <row r="92" spans="1:15">
      <c r="A92" s="418">
        <f t="shared" si="7"/>
        <v>83</v>
      </c>
      <c r="B92" s="467" t="s">
        <v>1073</v>
      </c>
      <c r="C92" s="467" t="s">
        <v>1052</v>
      </c>
      <c r="D92" s="461" t="s">
        <v>1053</v>
      </c>
      <c r="E92" s="488">
        <v>9607302135</v>
      </c>
      <c r="F92" s="486" t="s">
        <v>1049</v>
      </c>
      <c r="G92" s="453" t="s">
        <v>281</v>
      </c>
      <c r="H92" s="450" t="s">
        <v>1074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45484</v>
      </c>
    </row>
    <row r="93" spans="1:15">
      <c r="A93" s="418">
        <f t="shared" si="7"/>
        <v>84</v>
      </c>
      <c r="B93" s="467" t="s">
        <v>350</v>
      </c>
      <c r="C93" s="467" t="s">
        <v>1059</v>
      </c>
      <c r="D93" s="461" t="s">
        <v>1060</v>
      </c>
      <c r="E93" s="488">
        <v>9607302137</v>
      </c>
      <c r="F93" s="486" t="s">
        <v>1049</v>
      </c>
      <c r="G93" s="453" t="s">
        <v>281</v>
      </c>
      <c r="H93" s="450" t="s">
        <v>165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 t="shared" si="6"/>
        <v>4704.5</v>
      </c>
      <c r="O93" s="463">
        <v>45484</v>
      </c>
    </row>
    <row r="94" spans="1:15">
      <c r="A94" s="418">
        <f t="shared" si="7"/>
        <v>85</v>
      </c>
      <c r="B94" s="467" t="s">
        <v>1078</v>
      </c>
      <c r="C94" s="467" t="s">
        <v>1076</v>
      </c>
      <c r="D94" s="461" t="s">
        <v>1077</v>
      </c>
      <c r="E94" s="488">
        <v>9607302134</v>
      </c>
      <c r="F94" s="486" t="s">
        <v>871</v>
      </c>
      <c r="G94" s="453" t="s">
        <v>281</v>
      </c>
      <c r="H94" s="450" t="s">
        <v>1079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6"/>
        <v>4704.5</v>
      </c>
      <c r="O94" s="463">
        <v>45485</v>
      </c>
    </row>
    <row r="95" spans="1:15">
      <c r="A95" s="418">
        <f t="shared" si="7"/>
        <v>86</v>
      </c>
      <c r="B95" s="467" t="s">
        <v>442</v>
      </c>
      <c r="C95" s="467" t="s">
        <v>1101</v>
      </c>
      <c r="D95" s="755" t="s">
        <v>1102</v>
      </c>
      <c r="E95" s="746">
        <v>9607564650</v>
      </c>
      <c r="F95" s="486" t="s">
        <v>1049</v>
      </c>
      <c r="G95" s="453" t="s">
        <v>281</v>
      </c>
      <c r="H95" s="450" t="s">
        <v>1058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6"/>
        <v>4704.5</v>
      </c>
      <c r="O95" s="463">
        <v>45537</v>
      </c>
    </row>
    <row r="96" spans="1:15">
      <c r="B96" s="634" t="s">
        <v>4</v>
      </c>
      <c r="C96" s="634"/>
      <c r="D96" s="635"/>
      <c r="E96" s="636"/>
      <c r="F96" s="637" t="s">
        <v>397</v>
      </c>
      <c r="G96" s="638"/>
      <c r="H96" s="639"/>
      <c r="I96" s="640">
        <f>SUM(I10:I95)</f>
        <v>683345.65</v>
      </c>
      <c r="J96" s="640">
        <f>SUM(J10:J95)</f>
        <v>19411.120155000004</v>
      </c>
      <c r="K96" s="640">
        <f>SUM(K10:K95)</f>
        <v>20560.907759999998</v>
      </c>
      <c r="L96" s="640">
        <f>SUM(L10:L85)</f>
        <v>0</v>
      </c>
      <c r="M96" s="640">
        <f>SUM(M10:M85)</f>
        <v>3024.9</v>
      </c>
      <c r="N96" s="452">
        <f>SUM(N10:N95)</f>
        <v>640348.72208500025</v>
      </c>
      <c r="O96" s="463"/>
    </row>
    <row r="97" spans="1:15">
      <c r="B97" s="641"/>
      <c r="C97" s="641"/>
      <c r="D97" s="642"/>
      <c r="E97" s="643"/>
      <c r="F97" s="641"/>
      <c r="G97" s="644"/>
      <c r="H97" s="645"/>
      <c r="I97" s="646"/>
      <c r="J97" s="646"/>
      <c r="K97" s="646"/>
      <c r="L97" s="646"/>
      <c r="M97" s="646"/>
      <c r="N97" s="647"/>
      <c r="O97" s="648"/>
    </row>
    <row r="98" spans="1:15" s="731" customFormat="1">
      <c r="B98" s="795" t="s">
        <v>1129</v>
      </c>
      <c r="C98" s="795"/>
      <c r="D98" s="796"/>
      <c r="E98" s="797"/>
      <c r="F98" s="795"/>
      <c r="G98" s="798"/>
      <c r="H98" s="795"/>
      <c r="I98" s="799"/>
      <c r="J98" s="799"/>
      <c r="K98" s="799"/>
      <c r="L98" s="799"/>
      <c r="M98" s="799"/>
      <c r="N98" s="800"/>
      <c r="O98" s="801"/>
    </row>
    <row r="99" spans="1:15" ht="15.75" thickBot="1">
      <c r="B99" s="781"/>
      <c r="C99" s="741"/>
      <c r="D99" s="742" t="s">
        <v>1096</v>
      </c>
      <c r="E99" s="743"/>
      <c r="F99" s="79"/>
      <c r="G99" s="79"/>
      <c r="H99" s="781"/>
      <c r="I99" s="654" t="s">
        <v>841</v>
      </c>
      <c r="J99" s="654"/>
      <c r="K99" s="649"/>
      <c r="L99" s="649"/>
      <c r="M99" s="649"/>
      <c r="N99" s="649"/>
      <c r="O99" s="650"/>
    </row>
    <row r="100" spans="1:15">
      <c r="B100" s="781"/>
      <c r="C100" s="840" t="s">
        <v>1097</v>
      </c>
      <c r="D100" s="840"/>
      <c r="E100" s="783"/>
      <c r="F100" s="79"/>
      <c r="G100" s="79"/>
      <c r="H100" s="781"/>
      <c r="I100" s="781" t="s">
        <v>1098</v>
      </c>
      <c r="J100" s="781"/>
      <c r="K100" s="649"/>
      <c r="L100" s="649"/>
      <c r="M100" s="649"/>
      <c r="N100" s="649"/>
      <c r="O100" s="650"/>
    </row>
    <row r="101" spans="1:15">
      <c r="B101" s="781"/>
      <c r="C101" s="781"/>
      <c r="D101" s="79"/>
      <c r="E101" s="79"/>
      <c r="F101" s="79"/>
      <c r="G101" s="781"/>
      <c r="H101" s="781"/>
      <c r="I101" s="781"/>
      <c r="J101" s="516"/>
      <c r="K101" s="649"/>
      <c r="L101" s="649"/>
      <c r="M101" s="649"/>
      <c r="N101" s="649"/>
      <c r="O101" s="650"/>
    </row>
    <row r="102" spans="1:15">
      <c r="B102" s="838" t="s">
        <v>1</v>
      </c>
      <c r="C102" s="838"/>
      <c r="D102" s="838"/>
      <c r="E102" s="838"/>
      <c r="F102" s="838"/>
      <c r="G102" s="838"/>
      <c r="H102" s="838"/>
      <c r="I102" s="838"/>
      <c r="J102" s="838"/>
      <c r="K102" s="838"/>
      <c r="L102" s="838"/>
      <c r="M102" s="838"/>
      <c r="N102" s="838"/>
      <c r="O102" s="650"/>
    </row>
    <row r="103" spans="1:15">
      <c r="B103" s="838" t="s">
        <v>2</v>
      </c>
      <c r="C103" s="838"/>
      <c r="D103" s="838"/>
      <c r="E103" s="838"/>
      <c r="F103" s="838"/>
      <c r="G103" s="838"/>
      <c r="H103" s="838"/>
      <c r="I103" s="838"/>
      <c r="J103" s="838"/>
      <c r="K103" s="838"/>
      <c r="L103" s="838"/>
      <c r="M103" s="838"/>
      <c r="N103" s="838"/>
      <c r="O103" s="650"/>
    </row>
    <row r="104" spans="1:15">
      <c r="B104" s="838" t="s">
        <v>401</v>
      </c>
      <c r="C104" s="838"/>
      <c r="D104" s="838"/>
      <c r="E104" s="838"/>
      <c r="F104" s="838"/>
      <c r="G104" s="838"/>
      <c r="H104" s="838"/>
      <c r="I104" s="838"/>
      <c r="J104" s="838"/>
      <c r="K104" s="838"/>
      <c r="L104" s="838"/>
      <c r="M104" s="838"/>
      <c r="N104" s="838"/>
      <c r="O104" s="650"/>
    </row>
    <row r="105" spans="1:15">
      <c r="B105" s="624" t="s">
        <v>1124</v>
      </c>
      <c r="C105" s="624"/>
      <c r="D105" s="624"/>
      <c r="E105" s="624"/>
      <c r="F105" s="624"/>
      <c r="G105" s="624"/>
      <c r="H105" s="624"/>
      <c r="I105" s="624"/>
      <c r="J105" s="624"/>
      <c r="K105" s="624"/>
      <c r="L105" s="624"/>
      <c r="M105" s="624"/>
      <c r="N105" s="624"/>
      <c r="O105" s="624"/>
    </row>
    <row r="106" spans="1:15">
      <c r="B106" s="655" t="s">
        <v>1043</v>
      </c>
      <c r="C106" s="656"/>
      <c r="D106" s="657"/>
      <c r="E106" s="658"/>
      <c r="F106" s="659"/>
      <c r="G106" s="660"/>
      <c r="H106" s="660"/>
      <c r="I106" s="661"/>
      <c r="J106" s="662"/>
      <c r="K106" s="661"/>
      <c r="L106" s="662"/>
      <c r="M106" s="661"/>
      <c r="N106" s="662"/>
      <c r="O106" s="626"/>
    </row>
    <row r="107" spans="1:15">
      <c r="B107" s="624" t="s">
        <v>6</v>
      </c>
      <c r="C107" s="624" t="s">
        <v>7</v>
      </c>
      <c r="D107" s="624" t="s">
        <v>8</v>
      </c>
      <c r="E107" s="624" t="s">
        <v>9</v>
      </c>
      <c r="F107" s="624" t="s">
        <v>10</v>
      </c>
      <c r="G107" s="624" t="s">
        <v>11</v>
      </c>
      <c r="H107" s="740" t="s">
        <v>12</v>
      </c>
      <c r="I107" s="624" t="s">
        <v>13</v>
      </c>
      <c r="J107" s="662" t="s">
        <v>14</v>
      </c>
      <c r="K107" s="662" t="s">
        <v>15</v>
      </c>
      <c r="L107" s="662" t="s">
        <v>16</v>
      </c>
      <c r="M107" s="627" t="s">
        <v>941</v>
      </c>
      <c r="N107" s="663" t="s">
        <v>17</v>
      </c>
      <c r="O107" s="630" t="s">
        <v>18</v>
      </c>
    </row>
    <row r="108" spans="1:15">
      <c r="A108" s="418">
        <v>1</v>
      </c>
      <c r="B108" s="428" t="s">
        <v>403</v>
      </c>
      <c r="C108" s="428" t="s">
        <v>404</v>
      </c>
      <c r="D108" s="429" t="s">
        <v>405</v>
      </c>
      <c r="E108" s="445">
        <v>200011120165796</v>
      </c>
      <c r="F108" s="428" t="s">
        <v>406</v>
      </c>
      <c r="G108" s="450" t="s">
        <v>484</v>
      </c>
      <c r="H108" s="428" t="s">
        <v>407</v>
      </c>
      <c r="I108" s="456">
        <v>11786</v>
      </c>
      <c r="J108" s="457">
        <f>I108*2.87%</f>
        <v>338.25819999999999</v>
      </c>
      <c r="K108" s="457">
        <f>I108*3.04%</f>
        <v>358.2944</v>
      </c>
      <c r="L108" s="471"/>
      <c r="M108" s="457">
        <v>0</v>
      </c>
      <c r="N108" s="457">
        <f>I108-J108-K108-M108</f>
        <v>11089.447399999999</v>
      </c>
      <c r="O108" s="448">
        <v>38971</v>
      </c>
    </row>
    <row r="109" spans="1:15">
      <c r="A109" s="418">
        <f>A108+1</f>
        <v>2</v>
      </c>
      <c r="B109" s="428" t="s">
        <v>408</v>
      </c>
      <c r="C109" s="428" t="s">
        <v>409</v>
      </c>
      <c r="D109" s="445" t="s">
        <v>410</v>
      </c>
      <c r="E109" s="445">
        <v>200011120165880</v>
      </c>
      <c r="F109" s="428" t="s">
        <v>27</v>
      </c>
      <c r="G109" s="450" t="s">
        <v>484</v>
      </c>
      <c r="H109" s="428" t="s">
        <v>411</v>
      </c>
      <c r="I109" s="447">
        <v>5000</v>
      </c>
      <c r="J109" s="447">
        <v>143.5</v>
      </c>
      <c r="K109" s="447">
        <v>152</v>
      </c>
      <c r="L109" s="470"/>
      <c r="M109" s="447"/>
      <c r="N109" s="447">
        <v>4704.5</v>
      </c>
      <c r="O109" s="448">
        <v>39084</v>
      </c>
    </row>
    <row r="110" spans="1:15">
      <c r="A110" s="418">
        <f t="shared" ref="A110:A136" si="8">A109+1</f>
        <v>3</v>
      </c>
      <c r="B110" s="428" t="s">
        <v>412</v>
      </c>
      <c r="C110" s="428" t="s">
        <v>413</v>
      </c>
      <c r="D110" s="445" t="s">
        <v>414</v>
      </c>
      <c r="E110" s="445">
        <v>200011120165864</v>
      </c>
      <c r="F110" s="428" t="s">
        <v>415</v>
      </c>
      <c r="G110" s="450" t="s">
        <v>484</v>
      </c>
      <c r="H110" s="428" t="s">
        <v>411</v>
      </c>
      <c r="I110" s="447">
        <v>5000</v>
      </c>
      <c r="J110" s="447">
        <v>143.5</v>
      </c>
      <c r="K110" s="447">
        <v>152</v>
      </c>
      <c r="L110" s="470"/>
      <c r="M110" s="447"/>
      <c r="N110" s="447">
        <v>4704.5</v>
      </c>
      <c r="O110" s="448">
        <v>39174</v>
      </c>
    </row>
    <row r="111" spans="1:15">
      <c r="A111" s="418">
        <f t="shared" si="8"/>
        <v>4</v>
      </c>
      <c r="B111" s="428" t="s">
        <v>221</v>
      </c>
      <c r="C111" s="428" t="s">
        <v>416</v>
      </c>
      <c r="D111" s="445" t="s">
        <v>417</v>
      </c>
      <c r="E111" s="445">
        <v>200011120166148</v>
      </c>
      <c r="F111" s="428" t="s">
        <v>150</v>
      </c>
      <c r="G111" s="450" t="s">
        <v>484</v>
      </c>
      <c r="H111" s="446" t="s">
        <v>418</v>
      </c>
      <c r="I111" s="447">
        <v>7000</v>
      </c>
      <c r="J111" s="447">
        <v>143.5</v>
      </c>
      <c r="K111" s="447">
        <v>152</v>
      </c>
      <c r="L111" s="470"/>
      <c r="M111" s="447"/>
      <c r="N111" s="447">
        <v>6704.5</v>
      </c>
      <c r="O111" s="448">
        <v>39114</v>
      </c>
    </row>
    <row r="112" spans="1:15">
      <c r="A112" s="418">
        <f t="shared" si="8"/>
        <v>5</v>
      </c>
      <c r="B112" s="428" t="s">
        <v>419</v>
      </c>
      <c r="C112" s="428" t="s">
        <v>420</v>
      </c>
      <c r="D112" s="445" t="s">
        <v>421</v>
      </c>
      <c r="E112" s="445">
        <v>200011120165848</v>
      </c>
      <c r="F112" s="428" t="s">
        <v>422</v>
      </c>
      <c r="G112" s="450" t="s">
        <v>484</v>
      </c>
      <c r="H112" s="428" t="s">
        <v>423</v>
      </c>
      <c r="I112" s="456">
        <v>11786</v>
      </c>
      <c r="J112" s="457">
        <f>I112*2.87%</f>
        <v>338.25819999999999</v>
      </c>
      <c r="K112" s="457">
        <f>I112*3.04%</f>
        <v>358.2944</v>
      </c>
      <c r="L112" s="471"/>
      <c r="M112" s="457">
        <v>0</v>
      </c>
      <c r="N112" s="457">
        <f>I112-J112-K112-M112</f>
        <v>11089.447399999999</v>
      </c>
      <c r="O112" s="448">
        <v>39295</v>
      </c>
    </row>
    <row r="113" spans="1:15">
      <c r="A113" s="418">
        <f t="shared" si="8"/>
        <v>6</v>
      </c>
      <c r="B113" s="428" t="s">
        <v>424</v>
      </c>
      <c r="C113" s="428" t="s">
        <v>425</v>
      </c>
      <c r="D113" s="429" t="s">
        <v>426</v>
      </c>
      <c r="E113" s="445">
        <v>200011120165738</v>
      </c>
      <c r="F113" s="428" t="s">
        <v>27</v>
      </c>
      <c r="G113" s="450" t="s">
        <v>484</v>
      </c>
      <c r="H113" s="428" t="s">
        <v>427</v>
      </c>
      <c r="I113" s="447">
        <v>5000</v>
      </c>
      <c r="J113" s="447">
        <v>143.5</v>
      </c>
      <c r="K113" s="447">
        <v>152</v>
      </c>
      <c r="L113" s="470"/>
      <c r="M113" s="447"/>
      <c r="N113" s="447">
        <v>4704.5</v>
      </c>
      <c r="O113" s="448">
        <v>39302</v>
      </c>
    </row>
    <row r="114" spans="1:15">
      <c r="A114" s="418">
        <f t="shared" si="8"/>
        <v>7</v>
      </c>
      <c r="B114" s="428" t="s">
        <v>428</v>
      </c>
      <c r="C114" s="428" t="s">
        <v>429</v>
      </c>
      <c r="D114" s="429" t="s">
        <v>430</v>
      </c>
      <c r="E114" s="445">
        <v>200011120143844</v>
      </c>
      <c r="F114" s="428" t="s">
        <v>376</v>
      </c>
      <c r="G114" s="450" t="s">
        <v>484</v>
      </c>
      <c r="H114" s="664" t="s">
        <v>431</v>
      </c>
      <c r="I114" s="447">
        <v>8000</v>
      </c>
      <c r="J114" s="447">
        <v>229.6</v>
      </c>
      <c r="K114" s="447">
        <v>243.2</v>
      </c>
      <c r="L114" s="470"/>
      <c r="M114" s="447"/>
      <c r="N114" s="447">
        <v>7527.2</v>
      </c>
      <c r="O114" s="448">
        <v>40210</v>
      </c>
    </row>
    <row r="115" spans="1:15">
      <c r="A115" s="418">
        <f t="shared" si="8"/>
        <v>8</v>
      </c>
      <c r="B115" s="428" t="s">
        <v>435</v>
      </c>
      <c r="C115" s="428" t="s">
        <v>436</v>
      </c>
      <c r="D115" s="429" t="s">
        <v>437</v>
      </c>
      <c r="E115" s="445">
        <v>200011101393509</v>
      </c>
      <c r="F115" s="428" t="s">
        <v>37</v>
      </c>
      <c r="G115" s="450" t="s">
        <v>484</v>
      </c>
      <c r="H115" s="428" t="s">
        <v>438</v>
      </c>
      <c r="I115" s="665">
        <v>5000</v>
      </c>
      <c r="J115" s="632">
        <f>I115*2.87%</f>
        <v>143.5</v>
      </c>
      <c r="K115" s="632">
        <f>I115*3.04%</f>
        <v>152</v>
      </c>
      <c r="L115" s="666"/>
      <c r="M115" s="632"/>
      <c r="N115" s="632">
        <f>I115-J115-K115</f>
        <v>4704.5</v>
      </c>
      <c r="O115" s="448">
        <v>40603</v>
      </c>
    </row>
    <row r="116" spans="1:15">
      <c r="A116" s="418">
        <f t="shared" si="8"/>
        <v>9</v>
      </c>
      <c r="B116" s="428" t="s">
        <v>439</v>
      </c>
      <c r="C116" s="428" t="s">
        <v>103</v>
      </c>
      <c r="D116" s="429" t="s">
        <v>440</v>
      </c>
      <c r="E116" s="445">
        <v>200011101479559</v>
      </c>
      <c r="F116" s="428" t="s">
        <v>27</v>
      </c>
      <c r="G116" s="450" t="s">
        <v>484</v>
      </c>
      <c r="H116" s="428" t="s">
        <v>1092</v>
      </c>
      <c r="I116" s="447">
        <v>5000</v>
      </c>
      <c r="J116" s="447">
        <v>143.5</v>
      </c>
      <c r="K116" s="447">
        <v>152</v>
      </c>
      <c r="L116" s="470"/>
      <c r="M116" s="447"/>
      <c r="N116" s="447">
        <v>4704.5</v>
      </c>
      <c r="O116" s="448">
        <v>41061</v>
      </c>
    </row>
    <row r="117" spans="1:15">
      <c r="A117" s="418">
        <f t="shared" si="8"/>
        <v>10</v>
      </c>
      <c r="B117" s="428" t="s">
        <v>442</v>
      </c>
      <c r="C117" s="428" t="s">
        <v>443</v>
      </c>
      <c r="D117" s="429" t="s">
        <v>444</v>
      </c>
      <c r="E117" s="445">
        <v>200011101479546</v>
      </c>
      <c r="F117" s="428" t="s">
        <v>27</v>
      </c>
      <c r="G117" s="450" t="s">
        <v>484</v>
      </c>
      <c r="H117" s="428" t="s">
        <v>445</v>
      </c>
      <c r="I117" s="447">
        <v>5000</v>
      </c>
      <c r="J117" s="447">
        <v>143.5</v>
      </c>
      <c r="K117" s="447">
        <v>152</v>
      </c>
      <c r="L117" s="470"/>
      <c r="M117" s="447"/>
      <c r="N117" s="447">
        <v>4704.5</v>
      </c>
      <c r="O117" s="448">
        <v>41214</v>
      </c>
    </row>
    <row r="118" spans="1:15">
      <c r="A118" s="418">
        <f t="shared" si="8"/>
        <v>11</v>
      </c>
      <c r="B118" s="428" t="s">
        <v>447</v>
      </c>
      <c r="C118" s="428" t="s">
        <v>448</v>
      </c>
      <c r="D118" s="429" t="s">
        <v>449</v>
      </c>
      <c r="E118" s="445">
        <v>200011120292627</v>
      </c>
      <c r="F118" s="428" t="s">
        <v>27</v>
      </c>
      <c r="G118" s="450" t="s">
        <v>484</v>
      </c>
      <c r="H118" s="428" t="s">
        <v>450</v>
      </c>
      <c r="I118" s="447">
        <v>5000</v>
      </c>
      <c r="J118" s="447">
        <v>143.5</v>
      </c>
      <c r="K118" s="447">
        <v>152</v>
      </c>
      <c r="L118" s="470"/>
      <c r="M118" s="447"/>
      <c r="N118" s="447">
        <v>4704.5</v>
      </c>
      <c r="O118" s="448">
        <v>41821</v>
      </c>
    </row>
    <row r="119" spans="1:15">
      <c r="A119" s="418">
        <f t="shared" si="8"/>
        <v>12</v>
      </c>
      <c r="B119" s="428" t="s">
        <v>451</v>
      </c>
      <c r="C119" s="428" t="s">
        <v>452</v>
      </c>
      <c r="D119" s="429" t="s">
        <v>453</v>
      </c>
      <c r="E119" s="445">
        <v>200011120292588</v>
      </c>
      <c r="F119" s="428" t="s">
        <v>150</v>
      </c>
      <c r="G119" s="450" t="s">
        <v>484</v>
      </c>
      <c r="H119" s="428" t="s">
        <v>454</v>
      </c>
      <c r="I119" s="447">
        <v>5000</v>
      </c>
      <c r="J119" s="447">
        <v>143.5</v>
      </c>
      <c r="K119" s="447">
        <v>152</v>
      </c>
      <c r="L119" s="470"/>
      <c r="M119" s="447"/>
      <c r="N119" s="447">
        <v>4704.5</v>
      </c>
      <c r="O119" s="448">
        <v>41913</v>
      </c>
    </row>
    <row r="120" spans="1:15">
      <c r="A120" s="418">
        <f t="shared" si="8"/>
        <v>13</v>
      </c>
      <c r="B120" s="428" t="s">
        <v>455</v>
      </c>
      <c r="C120" s="428" t="s">
        <v>456</v>
      </c>
      <c r="D120" s="429" t="s">
        <v>457</v>
      </c>
      <c r="E120" s="445">
        <v>200011120292601</v>
      </c>
      <c r="F120" s="428" t="s">
        <v>458</v>
      </c>
      <c r="G120" s="450" t="s">
        <v>484</v>
      </c>
      <c r="H120" s="428" t="s">
        <v>454</v>
      </c>
      <c r="I120" s="447">
        <v>20000</v>
      </c>
      <c r="J120" s="447">
        <v>574</v>
      </c>
      <c r="K120" s="447">
        <v>608</v>
      </c>
      <c r="L120" s="470"/>
      <c r="M120" s="447"/>
      <c r="N120" s="447">
        <v>18818</v>
      </c>
      <c r="O120" s="448">
        <v>41913</v>
      </c>
    </row>
    <row r="121" spans="1:15">
      <c r="A121" s="418">
        <f t="shared" si="8"/>
        <v>14</v>
      </c>
      <c r="B121" s="428" t="s">
        <v>459</v>
      </c>
      <c r="C121" s="428" t="s">
        <v>460</v>
      </c>
      <c r="D121" s="429" t="s">
        <v>461</v>
      </c>
      <c r="E121" s="445">
        <v>200011120292591</v>
      </c>
      <c r="F121" s="428" t="s">
        <v>188</v>
      </c>
      <c r="G121" s="450" t="s">
        <v>484</v>
      </c>
      <c r="H121" s="428" t="s">
        <v>454</v>
      </c>
      <c r="I121" s="447">
        <v>7000</v>
      </c>
      <c r="J121" s="447">
        <v>200.9</v>
      </c>
      <c r="K121" s="447">
        <v>212.8</v>
      </c>
      <c r="L121" s="470"/>
      <c r="M121" s="447"/>
      <c r="N121" s="447">
        <v>6586.3</v>
      </c>
      <c r="O121" s="448">
        <v>41913</v>
      </c>
    </row>
    <row r="122" spans="1:15">
      <c r="A122" s="418">
        <f t="shared" si="8"/>
        <v>15</v>
      </c>
      <c r="B122" s="428" t="s">
        <v>462</v>
      </c>
      <c r="C122" s="428" t="s">
        <v>463</v>
      </c>
      <c r="D122" s="429" t="s">
        <v>464</v>
      </c>
      <c r="E122" s="445">
        <v>200011101717211</v>
      </c>
      <c r="F122" s="428" t="s">
        <v>37</v>
      </c>
      <c r="G122" s="450" t="s">
        <v>484</v>
      </c>
      <c r="H122" s="739" t="s">
        <v>465</v>
      </c>
      <c r="I122" s="447">
        <v>5000</v>
      </c>
      <c r="J122" s="447">
        <v>143.5</v>
      </c>
      <c r="K122" s="447">
        <v>152</v>
      </c>
      <c r="L122" s="470"/>
      <c r="M122" s="447"/>
      <c r="N122" s="447">
        <v>4704.5</v>
      </c>
      <c r="O122" s="448">
        <v>42217</v>
      </c>
    </row>
    <row r="123" spans="1:15">
      <c r="A123" s="418">
        <f t="shared" si="8"/>
        <v>16</v>
      </c>
      <c r="B123" s="446" t="s">
        <v>466</v>
      </c>
      <c r="C123" s="428" t="s">
        <v>467</v>
      </c>
      <c r="D123" s="466" t="s">
        <v>468</v>
      </c>
      <c r="E123" s="466" t="s">
        <v>469</v>
      </c>
      <c r="F123" s="486" t="s">
        <v>470</v>
      </c>
      <c r="G123" s="450" t="s">
        <v>484</v>
      </c>
      <c r="H123" s="664" t="s">
        <v>431</v>
      </c>
      <c r="I123" s="456">
        <v>6900</v>
      </c>
      <c r="J123" s="457">
        <f t="shared" ref="J123:J137" si="9">I123*2.87%</f>
        <v>198.03</v>
      </c>
      <c r="K123" s="457">
        <f t="shared" ref="K123:K137" si="10">I123*3.04%</f>
        <v>209.76</v>
      </c>
      <c r="L123" s="471"/>
      <c r="M123" s="457">
        <v>0</v>
      </c>
      <c r="N123" s="457">
        <f>I123-J123-K123-M123</f>
        <v>6492.21</v>
      </c>
      <c r="O123" s="466">
        <v>43009</v>
      </c>
    </row>
    <row r="124" spans="1:15">
      <c r="A124" s="418">
        <f t="shared" si="8"/>
        <v>17</v>
      </c>
      <c r="B124" s="465" t="s">
        <v>471</v>
      </c>
      <c r="C124" s="428" t="s">
        <v>472</v>
      </c>
      <c r="D124" s="466" t="s">
        <v>473</v>
      </c>
      <c r="E124" s="466" t="s">
        <v>474</v>
      </c>
      <c r="F124" s="486" t="s">
        <v>406</v>
      </c>
      <c r="G124" s="450" t="s">
        <v>484</v>
      </c>
      <c r="H124" s="486"/>
      <c r="I124" s="456">
        <v>9000</v>
      </c>
      <c r="J124" s="457">
        <f t="shared" si="9"/>
        <v>258.3</v>
      </c>
      <c r="K124" s="457">
        <f t="shared" si="10"/>
        <v>273.60000000000002</v>
      </c>
      <c r="L124" s="471"/>
      <c r="M124" s="457"/>
      <c r="N124" s="457">
        <f>I124-J124-K124</f>
        <v>8468.1</v>
      </c>
      <c r="O124" s="466">
        <v>43221</v>
      </c>
    </row>
    <row r="125" spans="1:15">
      <c r="A125" s="418">
        <f t="shared" si="8"/>
        <v>18</v>
      </c>
      <c r="B125" s="465" t="s">
        <v>475</v>
      </c>
      <c r="C125" s="428" t="s">
        <v>463</v>
      </c>
      <c r="D125" s="466" t="s">
        <v>476</v>
      </c>
      <c r="E125" s="466" t="s">
        <v>477</v>
      </c>
      <c r="F125" s="486" t="s">
        <v>478</v>
      </c>
      <c r="G125" s="450" t="s">
        <v>484</v>
      </c>
      <c r="H125" s="486" t="s">
        <v>479</v>
      </c>
      <c r="I125" s="456">
        <v>18400</v>
      </c>
      <c r="J125" s="457">
        <f t="shared" si="9"/>
        <v>528.08000000000004</v>
      </c>
      <c r="K125" s="457">
        <f t="shared" si="10"/>
        <v>559.36</v>
      </c>
      <c r="L125" s="471"/>
      <c r="M125" s="457"/>
      <c r="N125" s="457">
        <f>I125-J125-K125</f>
        <v>17312.559999999998</v>
      </c>
      <c r="O125" s="466">
        <v>43282</v>
      </c>
    </row>
    <row r="126" spans="1:15" ht="30">
      <c r="A126" s="418">
        <f t="shared" si="8"/>
        <v>19</v>
      </c>
      <c r="B126" s="450" t="s">
        <v>480</v>
      </c>
      <c r="C126" s="428" t="s">
        <v>481</v>
      </c>
      <c r="D126" s="463" t="s">
        <v>482</v>
      </c>
      <c r="E126" s="469" t="s">
        <v>483</v>
      </c>
      <c r="F126" s="450" t="s">
        <v>37</v>
      </c>
      <c r="G126" s="450" t="s">
        <v>484</v>
      </c>
      <c r="H126" s="450" t="s">
        <v>485</v>
      </c>
      <c r="I126" s="480">
        <v>5000</v>
      </c>
      <c r="J126" s="480">
        <f t="shared" si="9"/>
        <v>143.5</v>
      </c>
      <c r="K126" s="480">
        <f t="shared" si="10"/>
        <v>152</v>
      </c>
      <c r="L126" s="480"/>
      <c r="M126" s="480"/>
      <c r="N126" s="480">
        <f>SUM(I126-J126-K126)</f>
        <v>4704.5</v>
      </c>
      <c r="O126" s="667">
        <v>43647</v>
      </c>
    </row>
    <row r="127" spans="1:15" ht="30">
      <c r="A127" s="418">
        <f t="shared" si="8"/>
        <v>20</v>
      </c>
      <c r="B127" s="450" t="s">
        <v>487</v>
      </c>
      <c r="C127" s="428" t="s">
        <v>488</v>
      </c>
      <c r="D127" s="463" t="s">
        <v>489</v>
      </c>
      <c r="E127" s="469" t="s">
        <v>490</v>
      </c>
      <c r="F127" s="450" t="s">
        <v>491</v>
      </c>
      <c r="G127" s="450" t="s">
        <v>484</v>
      </c>
      <c r="H127" s="450" t="s">
        <v>492</v>
      </c>
      <c r="I127" s="480">
        <v>5000</v>
      </c>
      <c r="J127" s="480">
        <f t="shared" si="9"/>
        <v>143.5</v>
      </c>
      <c r="K127" s="480">
        <f t="shared" si="10"/>
        <v>152</v>
      </c>
      <c r="L127" s="480"/>
      <c r="M127" s="480"/>
      <c r="N127" s="480">
        <f>SUM(I127-J127-K127)</f>
        <v>4704.5</v>
      </c>
      <c r="O127" s="667">
        <v>44470</v>
      </c>
    </row>
    <row r="128" spans="1:15" ht="30">
      <c r="A128" s="418">
        <f t="shared" si="8"/>
        <v>21</v>
      </c>
      <c r="B128" s="450" t="s">
        <v>825</v>
      </c>
      <c r="C128" s="428" t="s">
        <v>1010</v>
      </c>
      <c r="D128" s="463" t="s">
        <v>904</v>
      </c>
      <c r="E128" s="469" t="s">
        <v>828</v>
      </c>
      <c r="F128" s="450" t="s">
        <v>827</v>
      </c>
      <c r="G128" s="450" t="s">
        <v>484</v>
      </c>
      <c r="H128" s="428" t="s">
        <v>485</v>
      </c>
      <c r="I128" s="480">
        <v>30000</v>
      </c>
      <c r="J128" s="480">
        <f t="shared" si="9"/>
        <v>861</v>
      </c>
      <c r="K128" s="480">
        <f t="shared" si="10"/>
        <v>912</v>
      </c>
      <c r="L128" s="480"/>
      <c r="M128" s="480">
        <v>1512.45</v>
      </c>
      <c r="N128" s="480">
        <f>SUM(I128-J128-K128-M128)</f>
        <v>26714.55</v>
      </c>
      <c r="O128" s="466">
        <v>44568</v>
      </c>
    </row>
    <row r="129" spans="1:15" ht="30">
      <c r="A129" s="418">
        <f t="shared" si="8"/>
        <v>22</v>
      </c>
      <c r="B129" s="450" t="s">
        <v>837</v>
      </c>
      <c r="C129" s="428" t="s">
        <v>838</v>
      </c>
      <c r="D129" s="463" t="s">
        <v>839</v>
      </c>
      <c r="E129" s="469" t="s">
        <v>840</v>
      </c>
      <c r="F129" s="450" t="s">
        <v>729</v>
      </c>
      <c r="G129" s="450" t="s">
        <v>484</v>
      </c>
      <c r="H129" s="428" t="s">
        <v>485</v>
      </c>
      <c r="I129" s="480">
        <v>7000</v>
      </c>
      <c r="J129" s="480">
        <f t="shared" si="9"/>
        <v>200.9</v>
      </c>
      <c r="K129" s="480">
        <f t="shared" si="10"/>
        <v>212.8</v>
      </c>
      <c r="L129" s="480"/>
      <c r="M129" s="480"/>
      <c r="N129" s="480">
        <f>SUM(I129-J129-K129)</f>
        <v>6586.3</v>
      </c>
      <c r="O129" s="466">
        <v>44652</v>
      </c>
    </row>
    <row r="130" spans="1:15">
      <c r="A130" s="418">
        <f t="shared" si="8"/>
        <v>23</v>
      </c>
      <c r="B130" s="450" t="s">
        <v>874</v>
      </c>
      <c r="C130" s="428" t="s">
        <v>875</v>
      </c>
      <c r="D130" s="463" t="s">
        <v>876</v>
      </c>
      <c r="E130" s="469" t="s">
        <v>897</v>
      </c>
      <c r="F130" s="450" t="s">
        <v>150</v>
      </c>
      <c r="G130" s="450" t="s">
        <v>484</v>
      </c>
      <c r="H130" s="428" t="s">
        <v>877</v>
      </c>
      <c r="I130" s="480">
        <v>5000</v>
      </c>
      <c r="J130" s="480">
        <f t="shared" si="9"/>
        <v>143.5</v>
      </c>
      <c r="K130" s="480">
        <f t="shared" si="10"/>
        <v>152</v>
      </c>
      <c r="L130" s="480"/>
      <c r="M130" s="480"/>
      <c r="N130" s="480">
        <f t="shared" ref="N130:N137" si="11">SUM(I130-J130-K130)</f>
        <v>4704.5</v>
      </c>
      <c r="O130" s="466">
        <v>44835</v>
      </c>
    </row>
    <row r="131" spans="1:15">
      <c r="A131" s="418">
        <f t="shared" si="8"/>
        <v>24</v>
      </c>
      <c r="B131" s="450" t="s">
        <v>879</v>
      </c>
      <c r="C131" s="428" t="s">
        <v>880</v>
      </c>
      <c r="D131" s="463" t="s">
        <v>881</v>
      </c>
      <c r="E131" s="469" t="s">
        <v>898</v>
      </c>
      <c r="F131" s="450" t="s">
        <v>150</v>
      </c>
      <c r="G131" s="450" t="s">
        <v>484</v>
      </c>
      <c r="H131" s="428" t="s">
        <v>882</v>
      </c>
      <c r="I131" s="480">
        <v>5000</v>
      </c>
      <c r="J131" s="480">
        <f t="shared" si="9"/>
        <v>143.5</v>
      </c>
      <c r="K131" s="480">
        <f t="shared" si="10"/>
        <v>152</v>
      </c>
      <c r="L131" s="480"/>
      <c r="M131" s="480"/>
      <c r="N131" s="480">
        <f t="shared" si="11"/>
        <v>4704.5</v>
      </c>
      <c r="O131" s="466">
        <v>44835</v>
      </c>
    </row>
    <row r="132" spans="1:15">
      <c r="A132" s="418">
        <f t="shared" si="8"/>
        <v>25</v>
      </c>
      <c r="B132" s="450" t="s">
        <v>883</v>
      </c>
      <c r="C132" s="428" t="s">
        <v>884</v>
      </c>
      <c r="D132" s="463" t="s">
        <v>885</v>
      </c>
      <c r="E132" s="469" t="s">
        <v>899</v>
      </c>
      <c r="F132" s="450" t="s">
        <v>150</v>
      </c>
      <c r="G132" s="450" t="s">
        <v>484</v>
      </c>
      <c r="H132" s="428" t="s">
        <v>886</v>
      </c>
      <c r="I132" s="480">
        <v>5000</v>
      </c>
      <c r="J132" s="480">
        <f t="shared" si="9"/>
        <v>143.5</v>
      </c>
      <c r="K132" s="480">
        <f t="shared" si="10"/>
        <v>152</v>
      </c>
      <c r="L132" s="480"/>
      <c r="M132" s="480"/>
      <c r="N132" s="480">
        <f t="shared" si="11"/>
        <v>4704.5</v>
      </c>
      <c r="O132" s="466">
        <v>44835</v>
      </c>
    </row>
    <row r="133" spans="1:15">
      <c r="A133" s="418">
        <f t="shared" si="8"/>
        <v>26</v>
      </c>
      <c r="B133" s="450" t="s">
        <v>887</v>
      </c>
      <c r="C133" s="428" t="s">
        <v>888</v>
      </c>
      <c r="D133" s="463" t="s">
        <v>889</v>
      </c>
      <c r="E133" s="469" t="s">
        <v>896</v>
      </c>
      <c r="F133" s="450" t="s">
        <v>150</v>
      </c>
      <c r="G133" s="450" t="s">
        <v>484</v>
      </c>
      <c r="H133" s="428" t="s">
        <v>890</v>
      </c>
      <c r="I133" s="480">
        <v>5000</v>
      </c>
      <c r="J133" s="480">
        <f t="shared" si="9"/>
        <v>143.5</v>
      </c>
      <c r="K133" s="480">
        <f t="shared" si="10"/>
        <v>152</v>
      </c>
      <c r="L133" s="480"/>
      <c r="M133" s="480"/>
      <c r="N133" s="480">
        <f t="shared" si="11"/>
        <v>4704.5</v>
      </c>
      <c r="O133" s="466">
        <v>44835</v>
      </c>
    </row>
    <row r="134" spans="1:15">
      <c r="A134" s="418">
        <f t="shared" si="8"/>
        <v>27</v>
      </c>
      <c r="B134" s="450" t="s">
        <v>462</v>
      </c>
      <c r="C134" s="428" t="s">
        <v>1012</v>
      </c>
      <c r="D134" s="463" t="s">
        <v>911</v>
      </c>
      <c r="E134" s="469" t="s">
        <v>912</v>
      </c>
      <c r="F134" s="450" t="s">
        <v>63</v>
      </c>
      <c r="G134" s="450" t="s">
        <v>484</v>
      </c>
      <c r="H134" s="428" t="s">
        <v>882</v>
      </c>
      <c r="I134" s="480">
        <v>5000</v>
      </c>
      <c r="J134" s="480">
        <f t="shared" si="9"/>
        <v>143.5</v>
      </c>
      <c r="K134" s="480">
        <f t="shared" si="10"/>
        <v>152</v>
      </c>
      <c r="L134" s="480"/>
      <c r="M134" s="480"/>
      <c r="N134" s="480">
        <f t="shared" si="11"/>
        <v>4704.5</v>
      </c>
      <c r="O134" s="466">
        <v>44866</v>
      </c>
    </row>
    <row r="135" spans="1:15">
      <c r="A135" s="418">
        <f t="shared" si="8"/>
        <v>28</v>
      </c>
      <c r="B135" s="450" t="s">
        <v>918</v>
      </c>
      <c r="C135" s="428" t="s">
        <v>919</v>
      </c>
      <c r="D135" s="463" t="s">
        <v>920</v>
      </c>
      <c r="E135" s="488">
        <v>9605408903</v>
      </c>
      <c r="F135" s="450" t="s">
        <v>63</v>
      </c>
      <c r="G135" s="450" t="s">
        <v>484</v>
      </c>
      <c r="H135" s="437" t="s">
        <v>921</v>
      </c>
      <c r="I135" s="480">
        <v>5000</v>
      </c>
      <c r="J135" s="480">
        <f t="shared" si="9"/>
        <v>143.5</v>
      </c>
      <c r="K135" s="480">
        <f t="shared" si="10"/>
        <v>152</v>
      </c>
      <c r="L135" s="480"/>
      <c r="M135" s="480"/>
      <c r="N135" s="480">
        <f t="shared" si="11"/>
        <v>4704.5</v>
      </c>
      <c r="O135" s="466">
        <v>44896</v>
      </c>
    </row>
    <row r="136" spans="1:15">
      <c r="A136" s="418">
        <f t="shared" si="8"/>
        <v>29</v>
      </c>
      <c r="B136" s="450" t="s">
        <v>210</v>
      </c>
      <c r="C136" s="428" t="s">
        <v>976</v>
      </c>
      <c r="D136" s="463" t="s">
        <v>977</v>
      </c>
      <c r="E136" s="488">
        <v>9606157607</v>
      </c>
      <c r="F136" s="450" t="s">
        <v>415</v>
      </c>
      <c r="G136" s="450" t="s">
        <v>484</v>
      </c>
      <c r="H136" s="437" t="s">
        <v>882</v>
      </c>
      <c r="I136" s="480">
        <v>5000</v>
      </c>
      <c r="J136" s="480">
        <f t="shared" si="9"/>
        <v>143.5</v>
      </c>
      <c r="K136" s="480">
        <f t="shared" si="10"/>
        <v>152</v>
      </c>
      <c r="L136" s="480"/>
      <c r="M136" s="480"/>
      <c r="N136" s="480">
        <f t="shared" si="11"/>
        <v>4704.5</v>
      </c>
      <c r="O136" s="466">
        <v>45139</v>
      </c>
    </row>
    <row r="137" spans="1:15">
      <c r="A137" s="418">
        <f>A136+1</f>
        <v>30</v>
      </c>
      <c r="B137" s="450" t="s">
        <v>990</v>
      </c>
      <c r="C137" s="428" t="s">
        <v>991</v>
      </c>
      <c r="D137" s="463" t="s">
        <v>992</v>
      </c>
      <c r="E137" s="488">
        <v>9606781220</v>
      </c>
      <c r="F137" s="450" t="s">
        <v>63</v>
      </c>
      <c r="G137" s="450" t="s">
        <v>484</v>
      </c>
      <c r="H137" s="437" t="s">
        <v>993</v>
      </c>
      <c r="I137" s="480">
        <v>5000</v>
      </c>
      <c r="J137" s="480">
        <f t="shared" si="9"/>
        <v>143.5</v>
      </c>
      <c r="K137" s="480">
        <f t="shared" si="10"/>
        <v>152</v>
      </c>
      <c r="L137" s="480"/>
      <c r="M137" s="480"/>
      <c r="N137" s="480">
        <f t="shared" si="11"/>
        <v>4704.5</v>
      </c>
      <c r="O137" s="466">
        <v>45323</v>
      </c>
    </row>
    <row r="138" spans="1:15">
      <c r="B138" s="668" t="s">
        <v>493</v>
      </c>
      <c r="C138" s="668"/>
      <c r="D138" s="669"/>
      <c r="E138" s="670"/>
      <c r="F138" s="668"/>
      <c r="G138" s="668"/>
      <c r="H138" s="668"/>
      <c r="I138" s="671">
        <f>SUM(I108:I137)</f>
        <v>231872</v>
      </c>
      <c r="J138" s="671">
        <f>SUM(J108:J137)</f>
        <v>6597.3263999999999</v>
      </c>
      <c r="K138" s="671">
        <f>SUM(K108:K137)</f>
        <v>6988.1088000000009</v>
      </c>
      <c r="L138" s="672"/>
      <c r="M138" s="671">
        <f>SUM(M108:M136)</f>
        <v>1512.45</v>
      </c>
      <c r="N138" s="671">
        <f>SUM(N108:N137)</f>
        <v>216774.11479999998</v>
      </c>
      <c r="O138" s="428"/>
    </row>
    <row r="139" spans="1:15">
      <c r="B139" s="673"/>
      <c r="C139" s="673"/>
      <c r="D139" s="674"/>
      <c r="E139" s="675"/>
      <c r="F139" s="673"/>
      <c r="G139" s="673"/>
      <c r="H139" s="673"/>
      <c r="I139" s="676"/>
      <c r="J139" s="676"/>
      <c r="K139" s="676"/>
      <c r="L139" s="677"/>
      <c r="M139" s="676"/>
      <c r="N139" s="676"/>
      <c r="O139" s="649"/>
    </row>
    <row r="140" spans="1:15">
      <c r="B140" s="673"/>
      <c r="C140" s="673"/>
      <c r="D140" s="651"/>
      <c r="E140" s="678"/>
      <c r="F140" s="649"/>
      <c r="G140" s="649"/>
      <c r="H140" s="649"/>
      <c r="I140" s="677"/>
      <c r="J140" s="677"/>
      <c r="K140" s="677"/>
      <c r="L140" s="677"/>
      <c r="M140" s="677"/>
      <c r="N140" s="677"/>
      <c r="O140" s="650"/>
    </row>
    <row r="141" spans="1:15">
      <c r="B141" s="673"/>
      <c r="C141" s="673"/>
      <c r="D141" s="651"/>
      <c r="E141" s="678"/>
      <c r="F141" s="649"/>
      <c r="G141" s="649"/>
      <c r="H141" s="649"/>
      <c r="I141" s="677"/>
      <c r="J141" s="677"/>
      <c r="K141" s="677"/>
      <c r="L141" s="677"/>
      <c r="M141" s="677"/>
      <c r="N141" s="677"/>
      <c r="O141" s="650"/>
    </row>
    <row r="142" spans="1:15" ht="15.75" thickBot="1">
      <c r="B142" s="651"/>
      <c r="C142" s="652" t="s">
        <v>398</v>
      </c>
      <c r="D142" s="653"/>
      <c r="E142" s="79"/>
      <c r="F142" s="79"/>
      <c r="G142" s="781"/>
      <c r="H142" s="654" t="s">
        <v>841</v>
      </c>
      <c r="I142" s="679"/>
      <c r="J142" s="516"/>
      <c r="K142" s="649"/>
      <c r="L142" s="649"/>
      <c r="M142" s="649"/>
      <c r="N142" s="650"/>
      <c r="O142" s="650"/>
    </row>
    <row r="143" spans="1:15">
      <c r="B143" s="831" t="s">
        <v>1094</v>
      </c>
      <c r="C143" s="831"/>
      <c r="D143" s="79"/>
      <c r="E143" s="79"/>
      <c r="F143" s="79"/>
      <c r="G143" s="781"/>
      <c r="H143" s="618" t="s">
        <v>1034</v>
      </c>
      <c r="I143" s="781"/>
      <c r="J143" s="516"/>
      <c r="K143" s="649"/>
      <c r="L143" s="649"/>
      <c r="M143" s="649"/>
      <c r="N143" s="650"/>
      <c r="O143" s="650"/>
    </row>
    <row r="144" spans="1:15">
      <c r="B144" s="781"/>
      <c r="C144" s="781"/>
      <c r="D144" s="79"/>
      <c r="E144" s="79"/>
      <c r="F144" s="79"/>
      <c r="G144" s="781"/>
      <c r="H144" s="781"/>
      <c r="I144" s="781"/>
      <c r="J144" s="516"/>
      <c r="K144" s="649"/>
      <c r="L144" s="649"/>
      <c r="M144" s="649"/>
      <c r="N144" s="650"/>
      <c r="O144" s="650"/>
    </row>
    <row r="145" spans="1:15">
      <c r="B145" s="781"/>
      <c r="C145" s="781"/>
      <c r="D145" s="79"/>
      <c r="E145" s="79"/>
      <c r="F145" s="79"/>
      <c r="G145" s="781"/>
      <c r="H145" s="781"/>
      <c r="I145" s="781"/>
      <c r="J145" s="516"/>
      <c r="K145" s="649"/>
      <c r="L145" s="649"/>
      <c r="M145" s="649"/>
      <c r="N145" s="650"/>
      <c r="O145" s="650"/>
    </row>
    <row r="146" spans="1:15">
      <c r="B146" s="838" t="s">
        <v>1</v>
      </c>
      <c r="C146" s="838"/>
      <c r="D146" s="838"/>
      <c r="E146" s="838"/>
      <c r="F146" s="838"/>
      <c r="G146" s="838"/>
      <c r="H146" s="838"/>
      <c r="I146" s="838"/>
      <c r="J146" s="838"/>
      <c r="K146" s="838"/>
      <c r="L146" s="838"/>
      <c r="M146" s="838"/>
      <c r="N146" s="838"/>
      <c r="O146" s="650"/>
    </row>
    <row r="147" spans="1:15">
      <c r="B147" s="838" t="s">
        <v>2</v>
      </c>
      <c r="C147" s="838"/>
      <c r="D147" s="838"/>
      <c r="E147" s="838"/>
      <c r="F147" s="838"/>
      <c r="G147" s="838"/>
      <c r="H147" s="838"/>
      <c r="I147" s="838"/>
      <c r="J147" s="838"/>
      <c r="K147" s="838"/>
      <c r="L147" s="838"/>
      <c r="M147" s="838"/>
      <c r="N147" s="838"/>
      <c r="O147" s="650"/>
    </row>
    <row r="148" spans="1:15">
      <c r="B148" s="838" t="s">
        <v>401</v>
      </c>
      <c r="C148" s="838"/>
      <c r="D148" s="838"/>
      <c r="E148" s="838"/>
      <c r="F148" s="838"/>
      <c r="G148" s="838"/>
      <c r="H148" s="838"/>
      <c r="I148" s="838"/>
      <c r="J148" s="838"/>
      <c r="K148" s="838"/>
      <c r="L148" s="838"/>
      <c r="M148" s="838"/>
      <c r="N148" s="838"/>
      <c r="O148" s="650"/>
    </row>
    <row r="149" spans="1:15">
      <c r="B149" s="624" t="s">
        <v>1125</v>
      </c>
      <c r="C149" s="624"/>
      <c r="D149" s="624"/>
      <c r="E149" s="624"/>
      <c r="F149" s="736"/>
      <c r="G149" s="736"/>
      <c r="H149" s="736"/>
      <c r="I149" s="737"/>
      <c r="J149" s="660"/>
      <c r="K149" s="660"/>
      <c r="L149" s="660"/>
      <c r="M149" s="660"/>
      <c r="N149" s="660"/>
      <c r="O149" s="660"/>
    </row>
    <row r="150" spans="1:15">
      <c r="B150" s="624" t="s">
        <v>494</v>
      </c>
      <c r="C150" s="624"/>
      <c r="D150" s="682"/>
      <c r="E150" s="658"/>
      <c r="F150" s="660"/>
      <c r="G150" s="660"/>
      <c r="H150" s="660"/>
      <c r="I150" s="662"/>
      <c r="J150" s="662" t="s">
        <v>14</v>
      </c>
      <c r="K150" s="662" t="s">
        <v>15</v>
      </c>
      <c r="L150" s="662" t="s">
        <v>16</v>
      </c>
      <c r="M150" s="627" t="s">
        <v>941</v>
      </c>
      <c r="N150" s="662"/>
      <c r="O150" s="626"/>
    </row>
    <row r="151" spans="1:15">
      <c r="B151" s="624" t="s">
        <v>6</v>
      </c>
      <c r="C151" s="624" t="s">
        <v>7</v>
      </c>
      <c r="D151" s="624" t="s">
        <v>8</v>
      </c>
      <c r="E151" s="624" t="s">
        <v>9</v>
      </c>
      <c r="F151" s="624" t="s">
        <v>10</v>
      </c>
      <c r="G151" s="624" t="s">
        <v>11</v>
      </c>
      <c r="H151" s="624" t="s">
        <v>12</v>
      </c>
      <c r="I151" s="624" t="s">
        <v>13</v>
      </c>
      <c r="J151" s="624" t="s">
        <v>495</v>
      </c>
      <c r="K151" s="624"/>
      <c r="L151" s="624"/>
      <c r="M151" s="624"/>
      <c r="N151" s="683" t="s">
        <v>17</v>
      </c>
      <c r="O151" s="630" t="s">
        <v>18</v>
      </c>
    </row>
    <row r="152" spans="1:15">
      <c r="A152" s="418">
        <v>1</v>
      </c>
      <c r="B152" s="428" t="s">
        <v>499</v>
      </c>
      <c r="C152" s="428" t="s">
        <v>500</v>
      </c>
      <c r="D152" s="429" t="s">
        <v>501</v>
      </c>
      <c r="E152" s="445">
        <v>200011110179067</v>
      </c>
      <c r="F152" s="428" t="s">
        <v>27</v>
      </c>
      <c r="G152" s="450" t="s">
        <v>549</v>
      </c>
      <c r="H152" s="428" t="s">
        <v>502</v>
      </c>
      <c r="I152" s="447">
        <v>5000</v>
      </c>
      <c r="J152" s="447">
        <v>143.5</v>
      </c>
      <c r="K152" s="447">
        <v>152</v>
      </c>
      <c r="L152" s="470"/>
      <c r="M152" s="470"/>
      <c r="N152" s="447">
        <v>4704.5</v>
      </c>
      <c r="O152" s="448">
        <v>39234</v>
      </c>
    </row>
    <row r="153" spans="1:15">
      <c r="A153" s="418">
        <f>A152+1</f>
        <v>2</v>
      </c>
      <c r="B153" s="428" t="s">
        <v>503</v>
      </c>
      <c r="C153" s="428" t="s">
        <v>1111</v>
      </c>
      <c r="D153" s="429" t="s">
        <v>1112</v>
      </c>
      <c r="E153" s="445">
        <v>9607634259</v>
      </c>
      <c r="F153" s="428" t="s">
        <v>37</v>
      </c>
      <c r="G153" s="450" t="s">
        <v>549</v>
      </c>
      <c r="H153" s="428" t="s">
        <v>506</v>
      </c>
      <c r="I153" s="447">
        <v>5000</v>
      </c>
      <c r="J153" s="447">
        <v>143.5</v>
      </c>
      <c r="K153" s="447">
        <v>152</v>
      </c>
      <c r="L153" s="470"/>
      <c r="M153" s="470"/>
      <c r="N153" s="447">
        <v>4704.5</v>
      </c>
      <c r="O153" s="448">
        <v>45568</v>
      </c>
    </row>
    <row r="154" spans="1:15">
      <c r="A154" s="418">
        <f t="shared" ref="A154:A173" si="12">A153+1</f>
        <v>3</v>
      </c>
      <c r="B154" s="428" t="s">
        <v>512</v>
      </c>
      <c r="C154" s="428" t="s">
        <v>513</v>
      </c>
      <c r="D154" s="429" t="s">
        <v>514</v>
      </c>
      <c r="E154" s="445">
        <v>200011101294569</v>
      </c>
      <c r="F154" s="428" t="s">
        <v>27</v>
      </c>
      <c r="G154" s="450" t="s">
        <v>549</v>
      </c>
      <c r="H154" s="428" t="s">
        <v>515</v>
      </c>
      <c r="I154" s="447">
        <v>5000</v>
      </c>
      <c r="J154" s="447">
        <v>143.5</v>
      </c>
      <c r="K154" s="447">
        <v>152</v>
      </c>
      <c r="L154" s="470"/>
      <c r="M154" s="470"/>
      <c r="N154" s="447">
        <v>4704.5</v>
      </c>
      <c r="O154" s="448">
        <v>40039</v>
      </c>
    </row>
    <row r="155" spans="1:15">
      <c r="A155" s="418">
        <f t="shared" si="12"/>
        <v>4</v>
      </c>
      <c r="B155" s="428" t="s">
        <v>516</v>
      </c>
      <c r="C155" s="428" t="s">
        <v>517</v>
      </c>
      <c r="D155" s="429" t="s">
        <v>518</v>
      </c>
      <c r="E155" s="445">
        <v>200011101393486</v>
      </c>
      <c r="F155" s="428" t="s">
        <v>37</v>
      </c>
      <c r="G155" s="450" t="s">
        <v>549</v>
      </c>
      <c r="H155" s="428" t="s">
        <v>519</v>
      </c>
      <c r="I155" s="447">
        <v>5000</v>
      </c>
      <c r="J155" s="447">
        <v>143.5</v>
      </c>
      <c r="K155" s="447">
        <v>152</v>
      </c>
      <c r="L155" s="470"/>
      <c r="M155" s="470">
        <v>0</v>
      </c>
      <c r="N155" s="447">
        <v>4704.5</v>
      </c>
      <c r="O155" s="448">
        <v>40544</v>
      </c>
    </row>
    <row r="156" spans="1:15">
      <c r="A156" s="418">
        <f t="shared" si="12"/>
        <v>5</v>
      </c>
      <c r="B156" s="428" t="s">
        <v>520</v>
      </c>
      <c r="C156" s="428" t="s">
        <v>521</v>
      </c>
      <c r="D156" s="429" t="s">
        <v>522</v>
      </c>
      <c r="E156" s="445">
        <v>200011101393554</v>
      </c>
      <c r="F156" s="428" t="s">
        <v>27</v>
      </c>
      <c r="G156" s="450" t="s">
        <v>549</v>
      </c>
      <c r="H156" s="428" t="s">
        <v>523</v>
      </c>
      <c r="I156" s="447">
        <v>5000</v>
      </c>
      <c r="J156" s="447">
        <v>143.5</v>
      </c>
      <c r="K156" s="447">
        <v>152</v>
      </c>
      <c r="L156" s="470"/>
      <c r="M156" s="470"/>
      <c r="N156" s="447">
        <v>4704.5</v>
      </c>
      <c r="O156" s="448">
        <v>40544</v>
      </c>
    </row>
    <row r="157" spans="1:15">
      <c r="A157" s="418">
        <f t="shared" si="12"/>
        <v>6</v>
      </c>
      <c r="B157" s="428" t="s">
        <v>525</v>
      </c>
      <c r="C157" s="428" t="s">
        <v>526</v>
      </c>
      <c r="D157" s="429" t="s">
        <v>527</v>
      </c>
      <c r="E157" s="445">
        <v>200011101711741</v>
      </c>
      <c r="F157" s="428" t="s">
        <v>27</v>
      </c>
      <c r="G157" s="450" t="s">
        <v>549</v>
      </c>
      <c r="H157" s="428" t="s">
        <v>528</v>
      </c>
      <c r="I157" s="447">
        <v>5000</v>
      </c>
      <c r="J157" s="447">
        <v>143.5</v>
      </c>
      <c r="K157" s="447">
        <v>152</v>
      </c>
      <c r="L157" s="470"/>
      <c r="M157" s="470"/>
      <c r="N157" s="447">
        <v>4704.5</v>
      </c>
      <c r="O157" s="448">
        <v>42461</v>
      </c>
    </row>
    <row r="158" spans="1:15">
      <c r="A158" s="418">
        <f t="shared" si="12"/>
        <v>7</v>
      </c>
      <c r="B158" s="431" t="s">
        <v>529</v>
      </c>
      <c r="C158" s="431" t="s">
        <v>530</v>
      </c>
      <c r="D158" s="429" t="s">
        <v>531</v>
      </c>
      <c r="E158" s="445" t="s">
        <v>532</v>
      </c>
      <c r="F158" s="428" t="s">
        <v>27</v>
      </c>
      <c r="G158" s="450" t="s">
        <v>549</v>
      </c>
      <c r="H158" s="428" t="s">
        <v>528</v>
      </c>
      <c r="I158" s="451">
        <v>5000</v>
      </c>
      <c r="J158" s="435">
        <f t="shared" ref="J158:J173" si="13">I158*2.87%</f>
        <v>143.5</v>
      </c>
      <c r="K158" s="435">
        <f t="shared" ref="K158:K173" si="14">I158*3.04%</f>
        <v>152</v>
      </c>
      <c r="L158" s="684"/>
      <c r="M158" s="684"/>
      <c r="N158" s="435">
        <f>I158-J158-K158</f>
        <v>4704.5</v>
      </c>
      <c r="O158" s="448">
        <v>42614</v>
      </c>
    </row>
    <row r="159" spans="1:15">
      <c r="A159" s="418">
        <f t="shared" si="12"/>
        <v>8</v>
      </c>
      <c r="B159" s="446" t="s">
        <v>534</v>
      </c>
      <c r="C159" s="446" t="s">
        <v>535</v>
      </c>
      <c r="D159" s="463" t="s">
        <v>536</v>
      </c>
      <c r="E159" s="463" t="s">
        <v>537</v>
      </c>
      <c r="F159" s="464" t="s">
        <v>538</v>
      </c>
      <c r="G159" s="450" t="s">
        <v>549</v>
      </c>
      <c r="H159" s="450" t="s">
        <v>533</v>
      </c>
      <c r="I159" s="451">
        <v>28000</v>
      </c>
      <c r="J159" s="435">
        <f t="shared" si="13"/>
        <v>803.6</v>
      </c>
      <c r="K159" s="435">
        <f t="shared" si="14"/>
        <v>851.2</v>
      </c>
      <c r="L159" s="684"/>
      <c r="M159" s="684"/>
      <c r="N159" s="435">
        <f>I159-J159-K159</f>
        <v>26345.200000000001</v>
      </c>
      <c r="O159" s="463">
        <v>43132</v>
      </c>
    </row>
    <row r="160" spans="1:15">
      <c r="A160" s="418">
        <f t="shared" si="12"/>
        <v>9</v>
      </c>
      <c r="B160" s="446" t="s">
        <v>539</v>
      </c>
      <c r="C160" s="446" t="s">
        <v>540</v>
      </c>
      <c r="D160" s="463" t="s">
        <v>541</v>
      </c>
      <c r="E160" s="463" t="s">
        <v>542</v>
      </c>
      <c r="F160" s="464" t="s">
        <v>543</v>
      </c>
      <c r="G160" s="450" t="s">
        <v>549</v>
      </c>
      <c r="H160" s="685" t="s">
        <v>497</v>
      </c>
      <c r="I160" s="451">
        <v>9835</v>
      </c>
      <c r="J160" s="435">
        <f t="shared" si="13"/>
        <v>282.2645</v>
      </c>
      <c r="K160" s="435">
        <f t="shared" si="14"/>
        <v>298.98399999999998</v>
      </c>
      <c r="L160" s="684"/>
      <c r="M160" s="684"/>
      <c r="N160" s="435">
        <f>I160-J160-K160</f>
        <v>9253.7515000000003</v>
      </c>
      <c r="O160" s="463">
        <v>43191</v>
      </c>
    </row>
    <row r="161" spans="1:15" ht="30">
      <c r="A161" s="418">
        <f t="shared" si="12"/>
        <v>10</v>
      </c>
      <c r="B161" s="686" t="s">
        <v>544</v>
      </c>
      <c r="C161" s="686" t="s">
        <v>545</v>
      </c>
      <c r="D161" s="478" t="s">
        <v>546</v>
      </c>
      <c r="E161" s="469" t="s">
        <v>547</v>
      </c>
      <c r="F161" s="450" t="s">
        <v>548</v>
      </c>
      <c r="G161" s="450" t="s">
        <v>549</v>
      </c>
      <c r="H161" s="450" t="s">
        <v>550</v>
      </c>
      <c r="I161" s="451">
        <v>5000</v>
      </c>
      <c r="J161" s="435">
        <f t="shared" si="13"/>
        <v>143.5</v>
      </c>
      <c r="K161" s="435">
        <f t="shared" si="14"/>
        <v>152</v>
      </c>
      <c r="L161" s="684"/>
      <c r="M161" s="684"/>
      <c r="N161" s="435">
        <f t="shared" ref="N161:N173" si="15">I161-J161-K161</f>
        <v>4704.5</v>
      </c>
      <c r="O161" s="463">
        <v>43839</v>
      </c>
    </row>
    <row r="162" spans="1:15" ht="30">
      <c r="A162" s="418">
        <f t="shared" si="12"/>
        <v>11</v>
      </c>
      <c r="B162" s="686" t="s">
        <v>551</v>
      </c>
      <c r="C162" s="686" t="s">
        <v>552</v>
      </c>
      <c r="D162" s="687" t="s">
        <v>553</v>
      </c>
      <c r="E162" s="469" t="s">
        <v>554</v>
      </c>
      <c r="F162" s="450" t="s">
        <v>555</v>
      </c>
      <c r="G162" s="450" t="s">
        <v>549</v>
      </c>
      <c r="H162" s="450" t="s">
        <v>485</v>
      </c>
      <c r="I162" s="451">
        <v>30000</v>
      </c>
      <c r="J162" s="435">
        <f t="shared" si="13"/>
        <v>861</v>
      </c>
      <c r="K162" s="435">
        <f t="shared" si="14"/>
        <v>912</v>
      </c>
      <c r="L162" s="684"/>
      <c r="M162" s="684"/>
      <c r="N162" s="435">
        <f t="shared" si="15"/>
        <v>28227</v>
      </c>
      <c r="O162" s="463">
        <v>43841</v>
      </c>
    </row>
    <row r="163" spans="1:15" ht="30">
      <c r="A163" s="418">
        <f t="shared" si="12"/>
        <v>12</v>
      </c>
      <c r="B163" s="686" t="s">
        <v>558</v>
      </c>
      <c r="C163" s="686" t="s">
        <v>559</v>
      </c>
      <c r="D163" s="687" t="s">
        <v>560</v>
      </c>
      <c r="E163" s="469" t="s">
        <v>561</v>
      </c>
      <c r="F163" s="450" t="s">
        <v>27</v>
      </c>
      <c r="G163" s="450" t="s">
        <v>549</v>
      </c>
      <c r="H163" s="450" t="s">
        <v>562</v>
      </c>
      <c r="I163" s="451">
        <v>5000</v>
      </c>
      <c r="J163" s="435">
        <f t="shared" si="13"/>
        <v>143.5</v>
      </c>
      <c r="K163" s="435">
        <f t="shared" si="14"/>
        <v>152</v>
      </c>
      <c r="L163" s="684"/>
      <c r="M163" s="684"/>
      <c r="N163" s="435">
        <f t="shared" si="15"/>
        <v>4704.5</v>
      </c>
      <c r="O163" s="463">
        <v>44199</v>
      </c>
    </row>
    <row r="164" spans="1:15" ht="30">
      <c r="A164" s="418">
        <f t="shared" si="12"/>
        <v>13</v>
      </c>
      <c r="B164" s="686" t="s">
        <v>568</v>
      </c>
      <c r="C164" s="686" t="s">
        <v>569</v>
      </c>
      <c r="D164" s="687" t="s">
        <v>570</v>
      </c>
      <c r="E164" s="469" t="s">
        <v>571</v>
      </c>
      <c r="F164" s="450" t="s">
        <v>572</v>
      </c>
      <c r="G164" s="450" t="s">
        <v>549</v>
      </c>
      <c r="H164" s="437" t="s">
        <v>573</v>
      </c>
      <c r="I164" s="451">
        <v>10000</v>
      </c>
      <c r="J164" s="435">
        <f t="shared" si="13"/>
        <v>287</v>
      </c>
      <c r="K164" s="435">
        <f t="shared" si="14"/>
        <v>304</v>
      </c>
      <c r="L164" s="684"/>
      <c r="M164" s="684"/>
      <c r="N164" s="435">
        <f t="shared" si="15"/>
        <v>9409</v>
      </c>
      <c r="O164" s="463">
        <v>44203</v>
      </c>
    </row>
    <row r="165" spans="1:15" ht="30">
      <c r="A165" s="418">
        <f t="shared" si="12"/>
        <v>14</v>
      </c>
      <c r="B165" s="686" t="s">
        <v>574</v>
      </c>
      <c r="C165" s="686" t="s">
        <v>244</v>
      </c>
      <c r="D165" s="687" t="s">
        <v>575</v>
      </c>
      <c r="E165" s="469" t="s">
        <v>576</v>
      </c>
      <c r="F165" s="450" t="s">
        <v>27</v>
      </c>
      <c r="G165" s="450" t="s">
        <v>549</v>
      </c>
      <c r="H165" s="450" t="s">
        <v>556</v>
      </c>
      <c r="I165" s="451">
        <v>5000</v>
      </c>
      <c r="J165" s="435">
        <f t="shared" si="13"/>
        <v>143.5</v>
      </c>
      <c r="K165" s="435">
        <f t="shared" si="14"/>
        <v>152</v>
      </c>
      <c r="L165" s="684"/>
      <c r="M165" s="684"/>
      <c r="N165" s="435">
        <f t="shared" si="15"/>
        <v>4704.5</v>
      </c>
      <c r="O165" s="463">
        <v>44440</v>
      </c>
    </row>
    <row r="166" spans="1:15" ht="30">
      <c r="A166" s="418">
        <f t="shared" si="12"/>
        <v>15</v>
      </c>
      <c r="B166" s="686" t="s">
        <v>577</v>
      </c>
      <c r="C166" s="686" t="s">
        <v>578</v>
      </c>
      <c r="D166" s="687" t="s">
        <v>579</v>
      </c>
      <c r="E166" s="469" t="s">
        <v>580</v>
      </c>
      <c r="F166" s="450" t="s">
        <v>27</v>
      </c>
      <c r="G166" s="450" t="s">
        <v>549</v>
      </c>
      <c r="H166" s="450" t="s">
        <v>506</v>
      </c>
      <c r="I166" s="451">
        <v>5000</v>
      </c>
      <c r="J166" s="435">
        <f t="shared" si="13"/>
        <v>143.5</v>
      </c>
      <c r="K166" s="435">
        <f t="shared" si="14"/>
        <v>152</v>
      </c>
      <c r="L166" s="684"/>
      <c r="M166" s="684"/>
      <c r="N166" s="435">
        <f t="shared" si="15"/>
        <v>4704.5</v>
      </c>
      <c r="O166" s="463"/>
    </row>
    <row r="167" spans="1:15" ht="30">
      <c r="A167" s="418">
        <f t="shared" si="12"/>
        <v>16</v>
      </c>
      <c r="B167" s="686" t="s">
        <v>833</v>
      </c>
      <c r="C167" s="686" t="s">
        <v>834</v>
      </c>
      <c r="D167" s="687" t="s">
        <v>835</v>
      </c>
      <c r="E167" s="488" t="s">
        <v>846</v>
      </c>
      <c r="F167" s="450" t="s">
        <v>836</v>
      </c>
      <c r="G167" s="450" t="s">
        <v>549</v>
      </c>
      <c r="H167" s="450" t="s">
        <v>485</v>
      </c>
      <c r="I167" s="621">
        <v>10000</v>
      </c>
      <c r="J167" s="444">
        <f>I167*2.87%</f>
        <v>287</v>
      </c>
      <c r="K167" s="444">
        <f t="shared" si="14"/>
        <v>304</v>
      </c>
      <c r="L167" s="688"/>
      <c r="M167" s="688"/>
      <c r="N167" s="444">
        <f t="shared" si="15"/>
        <v>9409</v>
      </c>
      <c r="O167" s="463">
        <v>44621</v>
      </c>
    </row>
    <row r="168" spans="1:15" ht="30">
      <c r="A168" s="418">
        <f t="shared" si="12"/>
        <v>17</v>
      </c>
      <c r="B168" s="686" t="s">
        <v>842</v>
      </c>
      <c r="C168" s="686" t="s">
        <v>843</v>
      </c>
      <c r="D168" s="687" t="s">
        <v>844</v>
      </c>
      <c r="E168" s="488" t="s">
        <v>847</v>
      </c>
      <c r="F168" s="450" t="s">
        <v>27</v>
      </c>
      <c r="G168" s="450" t="s">
        <v>549</v>
      </c>
      <c r="H168" s="450" t="s">
        <v>845</v>
      </c>
      <c r="I168" s="621">
        <v>5000</v>
      </c>
      <c r="J168" s="444">
        <f t="shared" si="13"/>
        <v>143.5</v>
      </c>
      <c r="K168" s="444">
        <f t="shared" si="14"/>
        <v>152</v>
      </c>
      <c r="L168" s="688"/>
      <c r="M168" s="688"/>
      <c r="N168" s="444">
        <f t="shared" si="15"/>
        <v>4704.5</v>
      </c>
      <c r="O168" s="463">
        <v>44682</v>
      </c>
    </row>
    <row r="169" spans="1:15">
      <c r="A169" s="418">
        <f t="shared" si="12"/>
        <v>18</v>
      </c>
      <c r="B169" s="686" t="s">
        <v>849</v>
      </c>
      <c r="C169" s="686" t="s">
        <v>850</v>
      </c>
      <c r="D169" s="687" t="s">
        <v>851</v>
      </c>
      <c r="E169" s="488" t="s">
        <v>857</v>
      </c>
      <c r="F169" s="450" t="s">
        <v>37</v>
      </c>
      <c r="G169" s="450" t="s">
        <v>549</v>
      </c>
      <c r="H169" s="450" t="s">
        <v>507</v>
      </c>
      <c r="I169" s="621">
        <v>5000</v>
      </c>
      <c r="J169" s="444">
        <f t="shared" si="13"/>
        <v>143.5</v>
      </c>
      <c r="K169" s="444">
        <f t="shared" si="14"/>
        <v>152</v>
      </c>
      <c r="L169" s="688"/>
      <c r="M169" s="688"/>
      <c r="N169" s="444">
        <f t="shared" si="15"/>
        <v>4704.5</v>
      </c>
      <c r="O169" s="463">
        <v>44743</v>
      </c>
    </row>
    <row r="170" spans="1:15">
      <c r="A170" s="418">
        <f t="shared" si="12"/>
        <v>19</v>
      </c>
      <c r="B170" s="686" t="s">
        <v>942</v>
      </c>
      <c r="C170" s="686" t="s">
        <v>943</v>
      </c>
      <c r="D170" s="687" t="s">
        <v>944</v>
      </c>
      <c r="E170" s="488" t="s">
        <v>950</v>
      </c>
      <c r="F170" s="450" t="s">
        <v>945</v>
      </c>
      <c r="G170" s="450" t="s">
        <v>549</v>
      </c>
      <c r="H170" s="450" t="s">
        <v>946</v>
      </c>
      <c r="I170" s="621">
        <v>5000</v>
      </c>
      <c r="J170" s="444">
        <f t="shared" si="13"/>
        <v>143.5</v>
      </c>
      <c r="K170" s="444">
        <f t="shared" si="14"/>
        <v>152</v>
      </c>
      <c r="L170" s="688"/>
      <c r="M170" s="688"/>
      <c r="N170" s="444">
        <f t="shared" si="15"/>
        <v>4704.5</v>
      </c>
      <c r="O170" s="463">
        <v>44986</v>
      </c>
    </row>
    <row r="171" spans="1:15">
      <c r="A171" s="418">
        <f t="shared" si="12"/>
        <v>20</v>
      </c>
      <c r="B171" s="686" t="s">
        <v>958</v>
      </c>
      <c r="C171" s="686" t="s">
        <v>328</v>
      </c>
      <c r="D171" s="687" t="s">
        <v>959</v>
      </c>
      <c r="E171" s="488" t="s">
        <v>963</v>
      </c>
      <c r="F171" s="450" t="s">
        <v>945</v>
      </c>
      <c r="G171" s="450" t="s">
        <v>549</v>
      </c>
      <c r="H171" s="450" t="s">
        <v>960</v>
      </c>
      <c r="I171" s="621">
        <v>5000</v>
      </c>
      <c r="J171" s="444">
        <f t="shared" si="13"/>
        <v>143.5</v>
      </c>
      <c r="K171" s="444">
        <f t="shared" si="14"/>
        <v>152</v>
      </c>
      <c r="L171" s="688"/>
      <c r="M171" s="688"/>
      <c r="N171" s="444">
        <f t="shared" si="15"/>
        <v>4704.5</v>
      </c>
      <c r="O171" s="463">
        <v>45017</v>
      </c>
    </row>
    <row r="172" spans="1:15">
      <c r="A172" s="418">
        <f t="shared" si="12"/>
        <v>21</v>
      </c>
      <c r="B172" s="686" t="s">
        <v>1030</v>
      </c>
      <c r="C172" s="686" t="s">
        <v>1031</v>
      </c>
      <c r="D172" s="687" t="s">
        <v>1032</v>
      </c>
      <c r="E172" s="488"/>
      <c r="F172" s="450" t="s">
        <v>27</v>
      </c>
      <c r="G172" s="450" t="s">
        <v>549</v>
      </c>
      <c r="H172" s="450" t="s">
        <v>1033</v>
      </c>
      <c r="I172" s="621">
        <v>5000</v>
      </c>
      <c r="J172" s="444">
        <f t="shared" si="13"/>
        <v>143.5</v>
      </c>
      <c r="K172" s="444">
        <f t="shared" si="14"/>
        <v>152</v>
      </c>
      <c r="L172" s="688"/>
      <c r="M172" s="688"/>
      <c r="N172" s="444">
        <f t="shared" si="15"/>
        <v>4704.5</v>
      </c>
      <c r="O172" s="463">
        <v>45449</v>
      </c>
    </row>
    <row r="173" spans="1:15">
      <c r="A173" s="418">
        <f t="shared" si="12"/>
        <v>22</v>
      </c>
      <c r="B173" s="686" t="s">
        <v>998</v>
      </c>
      <c r="C173" s="686" t="s">
        <v>999</v>
      </c>
      <c r="D173" s="687" t="s">
        <v>1000</v>
      </c>
      <c r="E173" s="488"/>
      <c r="F173" s="450" t="s">
        <v>496</v>
      </c>
      <c r="G173" s="450" t="s">
        <v>549</v>
      </c>
      <c r="H173" s="450" t="s">
        <v>485</v>
      </c>
      <c r="I173" s="621">
        <v>10000</v>
      </c>
      <c r="J173" s="444">
        <f t="shared" si="13"/>
        <v>287</v>
      </c>
      <c r="K173" s="444">
        <f t="shared" si="14"/>
        <v>304</v>
      </c>
      <c r="L173" s="688"/>
      <c r="M173" s="688"/>
      <c r="N173" s="444">
        <f t="shared" si="15"/>
        <v>9409</v>
      </c>
      <c r="O173" s="463">
        <v>45352</v>
      </c>
    </row>
    <row r="174" spans="1:15">
      <c r="A174" s="453"/>
      <c r="B174" s="668" t="s">
        <v>585</v>
      </c>
      <c r="C174" s="668" t="s">
        <v>397</v>
      </c>
      <c r="D174" s="429"/>
      <c r="E174" s="445"/>
      <c r="F174" s="428"/>
      <c r="G174" s="428"/>
      <c r="H174" s="428"/>
      <c r="I174" s="671">
        <f t="shared" ref="I174:N174" si="16">SUM(I152:I173)</f>
        <v>177835</v>
      </c>
      <c r="J174" s="671">
        <f t="shared" si="16"/>
        <v>5103.8644999999997</v>
      </c>
      <c r="K174" s="671">
        <f t="shared" si="16"/>
        <v>5406.1840000000002</v>
      </c>
      <c r="L174" s="671">
        <f t="shared" si="16"/>
        <v>0</v>
      </c>
      <c r="M174" s="671">
        <f t="shared" si="16"/>
        <v>0</v>
      </c>
      <c r="N174" s="671">
        <f t="shared" si="16"/>
        <v>167324.9515</v>
      </c>
      <c r="O174" s="428"/>
    </row>
    <row r="175" spans="1:15">
      <c r="B175" s="673"/>
      <c r="C175" s="673"/>
      <c r="D175" s="651"/>
      <c r="E175" s="678"/>
      <c r="F175" s="649"/>
      <c r="G175" s="649"/>
      <c r="H175" s="649"/>
      <c r="I175" s="676"/>
      <c r="J175" s="676"/>
      <c r="K175" s="676"/>
      <c r="L175" s="677"/>
      <c r="M175" s="677"/>
      <c r="N175" s="676"/>
      <c r="O175" s="649"/>
    </row>
    <row r="176" spans="1:15">
      <c r="B176" s="673"/>
      <c r="C176" s="673"/>
      <c r="D176" s="651"/>
      <c r="E176" s="678"/>
      <c r="F176" s="649"/>
      <c r="G176" s="649"/>
      <c r="H176" s="649"/>
      <c r="I176" s="676"/>
      <c r="J176" s="676"/>
      <c r="K176" s="676"/>
      <c r="L176" s="677"/>
      <c r="M176" s="677"/>
      <c r="N176" s="676"/>
      <c r="O176" s="649"/>
    </row>
    <row r="177" spans="2:15">
      <c r="B177" s="679"/>
      <c r="C177" s="679"/>
      <c r="D177" s="651"/>
      <c r="E177" s="651"/>
      <c r="F177" s="680"/>
      <c r="G177" s="680"/>
      <c r="H177" s="680"/>
      <c r="I177" s="681"/>
      <c r="J177" s="649"/>
      <c r="K177" s="649"/>
      <c r="L177" s="649"/>
      <c r="M177" s="649"/>
      <c r="N177" s="650"/>
      <c r="O177" s="650"/>
    </row>
    <row r="178" spans="2:15" ht="15.75" thickBot="1">
      <c r="B178" s="651"/>
      <c r="C178" s="652" t="s">
        <v>398</v>
      </c>
      <c r="D178" s="653"/>
      <c r="E178" s="79"/>
      <c r="F178" s="79"/>
      <c r="G178" s="781"/>
      <c r="H178" s="654" t="s">
        <v>1018</v>
      </c>
      <c r="I178" s="654"/>
      <c r="J178" s="516"/>
      <c r="K178" s="649"/>
      <c r="M178" s="649"/>
      <c r="N178" s="650"/>
      <c r="O178" s="650"/>
    </row>
    <row r="179" spans="2:15">
      <c r="B179" s="831" t="s">
        <v>1040</v>
      </c>
      <c r="C179" s="831"/>
      <c r="D179" s="79"/>
      <c r="E179" s="79"/>
      <c r="F179" s="79"/>
      <c r="G179" s="781"/>
      <c r="H179" s="781" t="s">
        <v>1041</v>
      </c>
      <c r="I179" s="781"/>
      <c r="J179" s="516"/>
      <c r="K179" s="649"/>
      <c r="L179" s="649"/>
      <c r="M179" s="649"/>
      <c r="N179" s="650"/>
      <c r="O179" s="650"/>
    </row>
    <row r="180" spans="2:15">
      <c r="B180" s="781"/>
      <c r="C180" s="781"/>
      <c r="D180" s="79"/>
      <c r="E180" s="79"/>
      <c r="F180" s="79"/>
      <c r="G180" s="781"/>
      <c r="H180" s="781"/>
      <c r="I180" s="781"/>
      <c r="J180" s="516"/>
      <c r="K180" s="649"/>
      <c r="L180" s="649"/>
      <c r="M180" s="649"/>
      <c r="N180" s="650"/>
      <c r="O180" s="650"/>
    </row>
    <row r="181" spans="2:15">
      <c r="B181" s="781"/>
      <c r="C181" s="781"/>
      <c r="D181" s="79"/>
      <c r="E181" s="79"/>
      <c r="F181" s="79"/>
      <c r="G181" s="781"/>
      <c r="H181" s="781"/>
      <c r="I181" s="781"/>
      <c r="J181" s="516"/>
      <c r="K181" s="649"/>
      <c r="L181" s="649"/>
      <c r="M181" s="649"/>
      <c r="N181" s="650"/>
      <c r="O181" s="650"/>
    </row>
    <row r="182" spans="2:15">
      <c r="B182" s="781"/>
      <c r="C182" s="781"/>
      <c r="D182" s="79"/>
      <c r="E182" s="79"/>
      <c r="F182" s="79"/>
      <c r="G182" s="781"/>
      <c r="H182" s="781"/>
      <c r="I182" s="781"/>
      <c r="J182" s="516"/>
      <c r="K182" s="649"/>
      <c r="L182" s="649"/>
      <c r="M182" s="649"/>
      <c r="N182" s="650"/>
      <c r="O182" s="650"/>
    </row>
    <row r="183" spans="2:15">
      <c r="B183" s="781"/>
      <c r="C183" s="781"/>
      <c r="D183" s="79"/>
      <c r="E183" s="79"/>
      <c r="F183" s="79"/>
      <c r="G183" s="781"/>
      <c r="H183" s="781"/>
      <c r="I183" s="781"/>
      <c r="J183" s="516"/>
      <c r="K183" s="649"/>
      <c r="L183" s="649"/>
      <c r="M183" s="649"/>
      <c r="N183" s="650"/>
      <c r="O183" s="650"/>
    </row>
    <row r="184" spans="2:15">
      <c r="B184" s="781"/>
      <c r="C184" s="781"/>
      <c r="D184" s="79"/>
      <c r="E184" s="79"/>
      <c r="F184" s="79"/>
      <c r="G184" s="781"/>
      <c r="H184" s="781"/>
      <c r="I184" s="781"/>
      <c r="J184" s="516"/>
      <c r="K184" s="649"/>
      <c r="L184" s="649"/>
      <c r="M184" s="649"/>
      <c r="N184" s="650"/>
      <c r="O184" s="650"/>
    </row>
    <row r="185" spans="2:15">
      <c r="B185" s="838" t="s">
        <v>1</v>
      </c>
      <c r="C185" s="838"/>
      <c r="D185" s="838"/>
      <c r="E185" s="838"/>
      <c r="F185" s="838"/>
      <c r="G185" s="838"/>
      <c r="H185" s="838"/>
      <c r="I185" s="838"/>
      <c r="J185" s="838"/>
      <c r="K185" s="838"/>
      <c r="L185" s="838"/>
      <c r="M185" s="838"/>
      <c r="N185" s="838"/>
      <c r="O185" s="650"/>
    </row>
    <row r="186" spans="2:15">
      <c r="B186" s="838" t="s">
        <v>586</v>
      </c>
      <c r="C186" s="838"/>
      <c r="D186" s="838"/>
      <c r="E186" s="838"/>
      <c r="F186" s="838"/>
      <c r="G186" s="838"/>
      <c r="H186" s="838"/>
      <c r="I186" s="838"/>
      <c r="J186" s="838"/>
      <c r="K186" s="838"/>
      <c r="L186" s="838"/>
      <c r="M186" s="838"/>
      <c r="N186" s="838"/>
      <c r="O186" s="650"/>
    </row>
    <row r="187" spans="2:15">
      <c r="B187" s="838" t="s">
        <v>2</v>
      </c>
      <c r="C187" s="838"/>
      <c r="D187" s="838"/>
      <c r="E187" s="838"/>
      <c r="F187" s="838"/>
      <c r="G187" s="838"/>
      <c r="H187" s="838"/>
      <c r="I187" s="838"/>
      <c r="J187" s="838"/>
      <c r="K187" s="838"/>
      <c r="L187" s="838"/>
      <c r="M187" s="838"/>
      <c r="N187" s="838"/>
      <c r="O187" s="650"/>
    </row>
    <row r="188" spans="2:15">
      <c r="B188" s="838" t="s">
        <v>401</v>
      </c>
      <c r="C188" s="838"/>
      <c r="D188" s="838"/>
      <c r="E188" s="838"/>
      <c r="F188" s="838"/>
      <c r="G188" s="838"/>
      <c r="H188" s="838"/>
      <c r="I188" s="838"/>
      <c r="J188" s="838"/>
      <c r="K188" s="838"/>
      <c r="L188" s="838"/>
      <c r="M188" s="838"/>
      <c r="N188" s="838"/>
      <c r="O188" s="650"/>
    </row>
    <row r="189" spans="2:15">
      <c r="B189" s="782"/>
      <c r="C189" s="782"/>
      <c r="D189" s="782"/>
      <c r="E189" s="782"/>
      <c r="F189" s="782"/>
      <c r="G189" s="782"/>
      <c r="H189" s="782"/>
      <c r="I189" s="782"/>
      <c r="J189" s="782"/>
      <c r="K189" s="782"/>
      <c r="L189" s="782"/>
      <c r="M189" s="782"/>
      <c r="N189" s="782"/>
      <c r="O189" s="650"/>
    </row>
    <row r="190" spans="2:15">
      <c r="B190" s="624" t="s">
        <v>1118</v>
      </c>
      <c r="C190" s="624"/>
      <c r="D190" s="624"/>
      <c r="E190" s="624"/>
      <c r="F190" s="624"/>
      <c r="G190" s="624"/>
      <c r="H190" s="624"/>
      <c r="I190" s="624"/>
      <c r="J190" s="624"/>
      <c r="K190" s="624"/>
      <c r="L190" s="624"/>
      <c r="M190" s="624"/>
      <c r="N190" s="624"/>
      <c r="O190" s="624"/>
    </row>
    <row r="191" spans="2:15">
      <c r="B191" s="624" t="s">
        <v>587</v>
      </c>
      <c r="C191" s="624"/>
      <c r="D191" s="682"/>
      <c r="E191" s="658"/>
      <c r="F191" s="660"/>
      <c r="G191" s="660"/>
      <c r="H191" s="660"/>
      <c r="I191" s="662"/>
      <c r="J191" s="662" t="s">
        <v>14</v>
      </c>
      <c r="K191" s="662" t="s">
        <v>15</v>
      </c>
      <c r="L191" s="662" t="s">
        <v>16</v>
      </c>
      <c r="M191" s="627" t="s">
        <v>941</v>
      </c>
      <c r="N191" s="662">
        <v>0</v>
      </c>
      <c r="O191" s="626"/>
    </row>
    <row r="192" spans="2:15">
      <c r="B192" s="624" t="s">
        <v>6</v>
      </c>
      <c r="C192" s="624" t="s">
        <v>7</v>
      </c>
      <c r="D192" s="624" t="s">
        <v>8</v>
      </c>
      <c r="E192" s="624" t="s">
        <v>9</v>
      </c>
      <c r="F192" s="624" t="s">
        <v>10</v>
      </c>
      <c r="G192" s="624" t="s">
        <v>11</v>
      </c>
      <c r="H192" s="624" t="s">
        <v>12</v>
      </c>
      <c r="I192" s="624" t="s">
        <v>13</v>
      </c>
      <c r="J192" s="624" t="s">
        <v>495</v>
      </c>
      <c r="K192" s="624"/>
      <c r="L192" s="624"/>
      <c r="M192" s="689"/>
      <c r="N192" s="624" t="s">
        <v>17</v>
      </c>
      <c r="O192" s="630" t="s">
        <v>18</v>
      </c>
    </row>
    <row r="193" spans="1:15">
      <c r="A193" s="418">
        <v>1</v>
      </c>
      <c r="B193" s="685" t="s">
        <v>588</v>
      </c>
      <c r="C193" s="685" t="s">
        <v>589</v>
      </c>
      <c r="D193" s="690" t="s">
        <v>590</v>
      </c>
      <c r="E193" s="691">
        <v>200012700174020</v>
      </c>
      <c r="F193" s="685" t="s">
        <v>27</v>
      </c>
      <c r="G193" s="450" t="s">
        <v>702</v>
      </c>
      <c r="H193" s="685" t="s">
        <v>591</v>
      </c>
      <c r="I193" s="692">
        <v>5000</v>
      </c>
      <c r="J193" s="692">
        <v>143.5</v>
      </c>
      <c r="K193" s="692">
        <v>152</v>
      </c>
      <c r="L193" s="693"/>
      <c r="M193" s="692"/>
      <c r="N193" s="692">
        <v>4704.5</v>
      </c>
      <c r="O193" s="694">
        <v>39258</v>
      </c>
    </row>
    <row r="194" spans="1:15">
      <c r="A194" s="418">
        <f>A193+1</f>
        <v>2</v>
      </c>
      <c r="B194" s="428" t="s">
        <v>342</v>
      </c>
      <c r="C194" s="428" t="s">
        <v>592</v>
      </c>
      <c r="D194" s="429" t="s">
        <v>593</v>
      </c>
      <c r="E194" s="445">
        <v>200011101189535</v>
      </c>
      <c r="F194" s="428" t="s">
        <v>27</v>
      </c>
      <c r="G194" s="450" t="s">
        <v>702</v>
      </c>
      <c r="H194" s="428" t="s">
        <v>594</v>
      </c>
      <c r="I194" s="447">
        <v>5000</v>
      </c>
      <c r="J194" s="447">
        <v>143.5</v>
      </c>
      <c r="K194" s="447">
        <v>152</v>
      </c>
      <c r="L194" s="470"/>
      <c r="M194" s="447"/>
      <c r="N194" s="447">
        <v>4704.5</v>
      </c>
      <c r="O194" s="448">
        <v>39387</v>
      </c>
    </row>
    <row r="195" spans="1:15">
      <c r="A195" s="418">
        <f t="shared" ref="A195:A230" si="17">A194+1</f>
        <v>3</v>
      </c>
      <c r="B195" s="428" t="s">
        <v>43</v>
      </c>
      <c r="C195" s="428" t="s">
        <v>446</v>
      </c>
      <c r="D195" s="429" t="s">
        <v>595</v>
      </c>
      <c r="E195" s="445">
        <v>200011101209541</v>
      </c>
      <c r="F195" s="428" t="s">
        <v>27</v>
      </c>
      <c r="G195" s="450" t="s">
        <v>702</v>
      </c>
      <c r="H195" s="428" t="s">
        <v>596</v>
      </c>
      <c r="I195" s="447">
        <v>5000</v>
      </c>
      <c r="J195" s="447">
        <v>143.5</v>
      </c>
      <c r="K195" s="447">
        <v>152</v>
      </c>
      <c r="L195" s="470"/>
      <c r="M195" s="447"/>
      <c r="N195" s="447">
        <v>4704.5</v>
      </c>
      <c r="O195" s="448">
        <v>39479</v>
      </c>
    </row>
    <row r="196" spans="1:15">
      <c r="A196" s="418">
        <f t="shared" si="17"/>
        <v>4</v>
      </c>
      <c r="B196" s="428" t="s">
        <v>597</v>
      </c>
      <c r="C196" s="428" t="s">
        <v>598</v>
      </c>
      <c r="D196" s="429" t="s">
        <v>599</v>
      </c>
      <c r="E196" s="445">
        <v>200011101209567</v>
      </c>
      <c r="F196" s="428" t="s">
        <v>27</v>
      </c>
      <c r="G196" s="450" t="s">
        <v>702</v>
      </c>
      <c r="H196" s="428" t="s">
        <v>600</v>
      </c>
      <c r="I196" s="447">
        <v>5000</v>
      </c>
      <c r="J196" s="447">
        <v>143.5</v>
      </c>
      <c r="K196" s="447">
        <v>152</v>
      </c>
      <c r="L196" s="470"/>
      <c r="M196" s="447"/>
      <c r="N196" s="447">
        <v>4704.5</v>
      </c>
      <c r="O196" s="448">
        <v>39492</v>
      </c>
    </row>
    <row r="197" spans="1:15">
      <c r="A197" s="418">
        <f t="shared" si="17"/>
        <v>5</v>
      </c>
      <c r="B197" s="428" t="s">
        <v>601</v>
      </c>
      <c r="C197" s="428" t="s">
        <v>602</v>
      </c>
      <c r="D197" s="429" t="s">
        <v>603</v>
      </c>
      <c r="E197" s="445">
        <v>200011101253717</v>
      </c>
      <c r="F197" s="428" t="s">
        <v>37</v>
      </c>
      <c r="G197" s="450" t="s">
        <v>702</v>
      </c>
      <c r="H197" s="428" t="s">
        <v>604</v>
      </c>
      <c r="I197" s="447">
        <v>5000</v>
      </c>
      <c r="J197" s="447">
        <v>143.5</v>
      </c>
      <c r="K197" s="447">
        <v>152</v>
      </c>
      <c r="L197" s="470"/>
      <c r="M197" s="447"/>
      <c r="N197" s="447">
        <v>4704.5</v>
      </c>
      <c r="O197" s="448">
        <v>39722</v>
      </c>
    </row>
    <row r="198" spans="1:15">
      <c r="A198" s="418">
        <f t="shared" si="17"/>
        <v>6</v>
      </c>
      <c r="B198" s="428" t="s">
        <v>605</v>
      </c>
      <c r="C198" s="428" t="s">
        <v>606</v>
      </c>
      <c r="D198" s="429" t="s">
        <v>607</v>
      </c>
      <c r="E198" s="445">
        <v>200011101253720</v>
      </c>
      <c r="F198" s="428" t="s">
        <v>37</v>
      </c>
      <c r="G198" s="450" t="s">
        <v>702</v>
      </c>
      <c r="H198" s="428" t="s">
        <v>594</v>
      </c>
      <c r="I198" s="447">
        <v>5000</v>
      </c>
      <c r="J198" s="447">
        <v>143.5</v>
      </c>
      <c r="K198" s="447">
        <v>152</v>
      </c>
      <c r="L198" s="470"/>
      <c r="M198" s="447"/>
      <c r="N198" s="447">
        <v>4704.5</v>
      </c>
      <c r="O198" s="448">
        <v>39722</v>
      </c>
    </row>
    <row r="199" spans="1:15">
      <c r="A199" s="418">
        <f t="shared" si="17"/>
        <v>7</v>
      </c>
      <c r="B199" s="428" t="s">
        <v>1114</v>
      </c>
      <c r="C199" s="428" t="s">
        <v>609</v>
      </c>
      <c r="D199" s="429" t="s">
        <v>610</v>
      </c>
      <c r="E199" s="430">
        <v>200011101292147</v>
      </c>
      <c r="F199" s="428" t="s">
        <v>611</v>
      </c>
      <c r="G199" s="450" t="s">
        <v>702</v>
      </c>
      <c r="H199" s="428" t="s">
        <v>591</v>
      </c>
      <c r="I199" s="435">
        <v>10000</v>
      </c>
      <c r="J199" s="435">
        <f>I199*2.87%</f>
        <v>287</v>
      </c>
      <c r="K199" s="435">
        <f>I199*3.04%</f>
        <v>304</v>
      </c>
      <c r="L199" s="684"/>
      <c r="M199" s="695"/>
      <c r="N199" s="435">
        <f>I199-J199-K199</f>
        <v>9409</v>
      </c>
      <c r="O199" s="436">
        <v>40028</v>
      </c>
    </row>
    <row r="200" spans="1:15">
      <c r="A200" s="418">
        <f t="shared" si="17"/>
        <v>8</v>
      </c>
      <c r="B200" s="428" t="s">
        <v>617</v>
      </c>
      <c r="C200" s="428" t="s">
        <v>618</v>
      </c>
      <c r="D200" s="429" t="s">
        <v>619</v>
      </c>
      <c r="E200" s="445">
        <v>200011101318830</v>
      </c>
      <c r="F200" s="428" t="s">
        <v>620</v>
      </c>
      <c r="G200" s="450" t="s">
        <v>702</v>
      </c>
      <c r="H200" s="428" t="s">
        <v>616</v>
      </c>
      <c r="I200" s="447">
        <v>5000</v>
      </c>
      <c r="J200" s="447">
        <v>143.5</v>
      </c>
      <c r="K200" s="447">
        <v>152</v>
      </c>
      <c r="L200" s="470"/>
      <c r="M200" s="447"/>
      <c r="N200" s="447">
        <v>4704.5</v>
      </c>
      <c r="O200" s="448">
        <v>40210</v>
      </c>
    </row>
    <row r="201" spans="1:15">
      <c r="A201" s="418">
        <f t="shared" si="17"/>
        <v>9</v>
      </c>
      <c r="B201" s="428" t="s">
        <v>621</v>
      </c>
      <c r="C201" s="428" t="s">
        <v>622</v>
      </c>
      <c r="D201" s="429" t="s">
        <v>623</v>
      </c>
      <c r="E201" s="445">
        <v>200011101326055</v>
      </c>
      <c r="F201" s="428" t="s">
        <v>27</v>
      </c>
      <c r="G201" s="450" t="s">
        <v>702</v>
      </c>
      <c r="H201" s="428" t="s">
        <v>624</v>
      </c>
      <c r="I201" s="447">
        <v>5000</v>
      </c>
      <c r="J201" s="447">
        <v>143.5</v>
      </c>
      <c r="K201" s="447">
        <v>152</v>
      </c>
      <c r="L201" s="470"/>
      <c r="M201" s="447"/>
      <c r="N201" s="447">
        <v>4704.5</v>
      </c>
      <c r="O201" s="448">
        <v>40269</v>
      </c>
    </row>
    <row r="202" spans="1:15">
      <c r="A202" s="418">
        <f t="shared" si="17"/>
        <v>10</v>
      </c>
      <c r="B202" s="428" t="s">
        <v>625</v>
      </c>
      <c r="C202" s="428" t="s">
        <v>626</v>
      </c>
      <c r="D202" s="429" t="s">
        <v>627</v>
      </c>
      <c r="E202" s="445">
        <v>200011101479656</v>
      </c>
      <c r="F202" s="428" t="s">
        <v>37</v>
      </c>
      <c r="G202" s="450" t="s">
        <v>702</v>
      </c>
      <c r="H202" s="428" t="s">
        <v>628</v>
      </c>
      <c r="I202" s="447">
        <v>5000</v>
      </c>
      <c r="J202" s="447">
        <v>143.5</v>
      </c>
      <c r="K202" s="447">
        <v>152</v>
      </c>
      <c r="L202" s="470"/>
      <c r="M202" s="480">
        <v>1512.45</v>
      </c>
      <c r="N202" s="447">
        <f>I202-J202-K202-M202</f>
        <v>3192.05</v>
      </c>
      <c r="O202" s="448">
        <v>41091</v>
      </c>
    </row>
    <row r="203" spans="1:15">
      <c r="A203" s="418">
        <f t="shared" si="17"/>
        <v>11</v>
      </c>
      <c r="B203" s="428" t="s">
        <v>629</v>
      </c>
      <c r="C203" s="428" t="s">
        <v>630</v>
      </c>
      <c r="D203" s="429" t="s">
        <v>631</v>
      </c>
      <c r="E203" s="445">
        <v>200011101479481</v>
      </c>
      <c r="F203" s="428" t="s">
        <v>37</v>
      </c>
      <c r="G203" s="450" t="s">
        <v>702</v>
      </c>
      <c r="H203" s="428" t="s">
        <v>632</v>
      </c>
      <c r="I203" s="447">
        <v>5000</v>
      </c>
      <c r="J203" s="447">
        <v>143.5</v>
      </c>
      <c r="K203" s="447">
        <v>152</v>
      </c>
      <c r="L203" s="470"/>
      <c r="M203" s="447"/>
      <c r="N203" s="447">
        <v>4704.5</v>
      </c>
      <c r="O203" s="448">
        <v>41122</v>
      </c>
    </row>
    <row r="204" spans="1:15">
      <c r="A204" s="418">
        <f t="shared" si="17"/>
        <v>12</v>
      </c>
      <c r="B204" s="428" t="s">
        <v>633</v>
      </c>
      <c r="C204" s="428" t="s">
        <v>634</v>
      </c>
      <c r="D204" s="429" t="s">
        <v>635</v>
      </c>
      <c r="E204" s="445">
        <v>200011101561205</v>
      </c>
      <c r="F204" s="428" t="s">
        <v>636</v>
      </c>
      <c r="G204" s="450" t="s">
        <v>702</v>
      </c>
      <c r="H204" s="428" t="s">
        <v>637</v>
      </c>
      <c r="I204" s="451">
        <v>20400</v>
      </c>
      <c r="J204" s="435">
        <f>I204*2.87%</f>
        <v>585.48</v>
      </c>
      <c r="K204" s="435">
        <f>I204*3.04%</f>
        <v>620.16</v>
      </c>
      <c r="L204" s="684"/>
      <c r="M204" s="695">
        <v>0</v>
      </c>
      <c r="N204" s="435">
        <f>I204-J204-K204-M204</f>
        <v>19194.36</v>
      </c>
      <c r="O204" s="448">
        <v>41699</v>
      </c>
    </row>
    <row r="205" spans="1:15">
      <c r="A205" s="418">
        <f t="shared" si="17"/>
        <v>13</v>
      </c>
      <c r="B205" s="428" t="s">
        <v>638</v>
      </c>
      <c r="C205" s="428" t="s">
        <v>639</v>
      </c>
      <c r="D205" s="429" t="s">
        <v>640</v>
      </c>
      <c r="E205" s="445">
        <v>200011101561218</v>
      </c>
      <c r="F205" s="428" t="s">
        <v>37</v>
      </c>
      <c r="G205" s="450" t="s">
        <v>702</v>
      </c>
      <c r="H205" s="428" t="s">
        <v>616</v>
      </c>
      <c r="I205" s="447">
        <v>5000</v>
      </c>
      <c r="J205" s="447">
        <v>143.5</v>
      </c>
      <c r="K205" s="447">
        <v>152</v>
      </c>
      <c r="L205" s="470"/>
      <c r="M205" s="447"/>
      <c r="N205" s="447">
        <v>4704.5</v>
      </c>
      <c r="O205" s="448">
        <v>41699</v>
      </c>
    </row>
    <row r="206" spans="1:15">
      <c r="A206" s="418">
        <f t="shared" si="17"/>
        <v>14</v>
      </c>
      <c r="B206" s="428" t="s">
        <v>641</v>
      </c>
      <c r="C206" s="428" t="s">
        <v>642</v>
      </c>
      <c r="D206" s="429" t="s">
        <v>643</v>
      </c>
      <c r="E206" s="445">
        <v>200011101630699</v>
      </c>
      <c r="F206" s="428" t="s">
        <v>644</v>
      </c>
      <c r="G206" s="450" t="s">
        <v>702</v>
      </c>
      <c r="H206" s="431" t="s">
        <v>645</v>
      </c>
      <c r="I206" s="447">
        <v>7750</v>
      </c>
      <c r="J206" s="447">
        <v>222.42500000000001</v>
      </c>
      <c r="K206" s="447">
        <v>235.6</v>
      </c>
      <c r="L206" s="470"/>
      <c r="M206" s="447"/>
      <c r="N206" s="447">
        <v>7291.9749999999995</v>
      </c>
      <c r="O206" s="448">
        <v>41913</v>
      </c>
    </row>
    <row r="207" spans="1:15">
      <c r="A207" s="418">
        <f t="shared" si="17"/>
        <v>15</v>
      </c>
      <c r="B207" s="431" t="s">
        <v>646</v>
      </c>
      <c r="C207" s="431" t="s">
        <v>647</v>
      </c>
      <c r="D207" s="429" t="s">
        <v>648</v>
      </c>
      <c r="E207" s="445" t="s">
        <v>649</v>
      </c>
      <c r="F207" s="428" t="s">
        <v>150</v>
      </c>
      <c r="G207" s="450" t="s">
        <v>702</v>
      </c>
      <c r="H207" s="428" t="s">
        <v>650</v>
      </c>
      <c r="I207" s="447">
        <v>5000</v>
      </c>
      <c r="J207" s="447">
        <v>143.5</v>
      </c>
      <c r="K207" s="447">
        <v>152</v>
      </c>
      <c r="L207" s="470"/>
      <c r="M207" s="447"/>
      <c r="N207" s="447">
        <v>4704.5</v>
      </c>
      <c r="O207" s="458">
        <v>42644</v>
      </c>
    </row>
    <row r="208" spans="1:15">
      <c r="A208" s="418">
        <f t="shared" si="17"/>
        <v>16</v>
      </c>
      <c r="B208" s="431" t="s">
        <v>651</v>
      </c>
      <c r="C208" s="431" t="s">
        <v>652</v>
      </c>
      <c r="D208" s="429" t="s">
        <v>653</v>
      </c>
      <c r="E208" s="445" t="s">
        <v>654</v>
      </c>
      <c r="F208" s="428" t="s">
        <v>655</v>
      </c>
      <c r="G208" s="450" t="s">
        <v>702</v>
      </c>
      <c r="H208" s="428" t="s">
        <v>656</v>
      </c>
      <c r="I208" s="447">
        <v>5000</v>
      </c>
      <c r="J208" s="447">
        <v>143.5</v>
      </c>
      <c r="K208" s="447">
        <v>152</v>
      </c>
      <c r="L208" s="470"/>
      <c r="M208" s="447"/>
      <c r="N208" s="447">
        <v>4704.5</v>
      </c>
      <c r="O208" s="458">
        <v>42705</v>
      </c>
    </row>
    <row r="209" spans="1:15">
      <c r="A209" s="418">
        <f t="shared" si="17"/>
        <v>17</v>
      </c>
      <c r="B209" s="431" t="s">
        <v>657</v>
      </c>
      <c r="C209" s="431" t="s">
        <v>658</v>
      </c>
      <c r="D209" s="429" t="s">
        <v>659</v>
      </c>
      <c r="E209" s="445" t="s">
        <v>660</v>
      </c>
      <c r="F209" s="428" t="s">
        <v>37</v>
      </c>
      <c r="G209" s="450" t="s">
        <v>702</v>
      </c>
      <c r="H209" s="428" t="s">
        <v>661</v>
      </c>
      <c r="I209" s="447">
        <v>5000</v>
      </c>
      <c r="J209" s="447">
        <v>143.5</v>
      </c>
      <c r="K209" s="447">
        <v>152</v>
      </c>
      <c r="L209" s="470"/>
      <c r="M209" s="447"/>
      <c r="N209" s="447">
        <v>4704.5</v>
      </c>
      <c r="O209" s="458">
        <v>42309</v>
      </c>
    </row>
    <row r="210" spans="1:15">
      <c r="A210" s="418">
        <f t="shared" si="17"/>
        <v>18</v>
      </c>
      <c r="B210" s="446" t="s">
        <v>662</v>
      </c>
      <c r="C210" s="446" t="s">
        <v>663</v>
      </c>
      <c r="D210" s="463" t="s">
        <v>664</v>
      </c>
      <c r="E210" s="463" t="s">
        <v>665</v>
      </c>
      <c r="F210" s="450" t="s">
        <v>27</v>
      </c>
      <c r="G210" s="450" t="s">
        <v>702</v>
      </c>
      <c r="H210" s="450" t="s">
        <v>666</v>
      </c>
      <c r="I210" s="451">
        <v>5000</v>
      </c>
      <c r="J210" s="435">
        <f t="shared" ref="J210:J230" si="18">I210*2.87%</f>
        <v>143.5</v>
      </c>
      <c r="K210" s="435">
        <f t="shared" ref="K210:K230" si="19">I210*3.04%</f>
        <v>152</v>
      </c>
      <c r="L210" s="684"/>
      <c r="M210" s="695"/>
      <c r="N210" s="435">
        <f t="shared" ref="N210:N216" si="20">I210-J210-K210</f>
        <v>4704.5</v>
      </c>
      <c r="O210" s="463">
        <v>42948</v>
      </c>
    </row>
    <row r="211" spans="1:15">
      <c r="A211" s="418">
        <f t="shared" si="17"/>
        <v>19</v>
      </c>
      <c r="B211" s="446" t="s">
        <v>667</v>
      </c>
      <c r="C211" s="446" t="s">
        <v>668</v>
      </c>
      <c r="D211" s="463" t="s">
        <v>669</v>
      </c>
      <c r="E211" s="463" t="s">
        <v>670</v>
      </c>
      <c r="F211" s="464" t="s">
        <v>470</v>
      </c>
      <c r="G211" s="450" t="s">
        <v>702</v>
      </c>
      <c r="H211" s="431" t="s">
        <v>637</v>
      </c>
      <c r="I211" s="451">
        <v>5000</v>
      </c>
      <c r="J211" s="435">
        <f t="shared" si="18"/>
        <v>143.5</v>
      </c>
      <c r="K211" s="435">
        <f t="shared" si="19"/>
        <v>152</v>
      </c>
      <c r="L211" s="684"/>
      <c r="M211" s="695"/>
      <c r="N211" s="435">
        <f t="shared" si="20"/>
        <v>4704.5</v>
      </c>
      <c r="O211" s="463">
        <v>43040</v>
      </c>
    </row>
    <row r="212" spans="1:15">
      <c r="A212" s="418">
        <f t="shared" si="17"/>
        <v>20</v>
      </c>
      <c r="B212" s="446" t="s">
        <v>671</v>
      </c>
      <c r="C212" s="446" t="s">
        <v>672</v>
      </c>
      <c r="D212" s="463" t="s">
        <v>673</v>
      </c>
      <c r="E212" s="463" t="s">
        <v>674</v>
      </c>
      <c r="F212" s="464" t="s">
        <v>27</v>
      </c>
      <c r="G212" s="450" t="s">
        <v>702</v>
      </c>
      <c r="H212" s="431" t="s">
        <v>637</v>
      </c>
      <c r="I212" s="451">
        <v>5000</v>
      </c>
      <c r="J212" s="435">
        <f t="shared" si="18"/>
        <v>143.5</v>
      </c>
      <c r="K212" s="435">
        <f t="shared" si="19"/>
        <v>152</v>
      </c>
      <c r="L212" s="684"/>
      <c r="M212" s="695"/>
      <c r="N212" s="435">
        <f t="shared" si="20"/>
        <v>4704.5</v>
      </c>
      <c r="O212" s="463">
        <v>43040</v>
      </c>
    </row>
    <row r="213" spans="1:15">
      <c r="A213" s="418">
        <f t="shared" si="17"/>
        <v>21</v>
      </c>
      <c r="B213" s="446" t="s">
        <v>678</v>
      </c>
      <c r="C213" s="446" t="s">
        <v>679</v>
      </c>
      <c r="D213" s="463" t="s">
        <v>680</v>
      </c>
      <c r="E213" s="463" t="s">
        <v>681</v>
      </c>
      <c r="F213" s="464" t="s">
        <v>188</v>
      </c>
      <c r="G213" s="450" t="s">
        <v>702</v>
      </c>
      <c r="H213" s="464" t="s">
        <v>682</v>
      </c>
      <c r="I213" s="451">
        <v>7000</v>
      </c>
      <c r="J213" s="435">
        <f t="shared" si="18"/>
        <v>200.9</v>
      </c>
      <c r="K213" s="435">
        <f t="shared" si="19"/>
        <v>212.8</v>
      </c>
      <c r="L213" s="684"/>
      <c r="M213" s="695"/>
      <c r="N213" s="435">
        <f>I213-J213-K213</f>
        <v>6586.3</v>
      </c>
      <c r="O213" s="463">
        <v>43160</v>
      </c>
    </row>
    <row r="214" spans="1:15" ht="30">
      <c r="A214" s="418">
        <f t="shared" si="17"/>
        <v>22</v>
      </c>
      <c r="B214" s="696" t="s">
        <v>683</v>
      </c>
      <c r="C214" s="696" t="s">
        <v>684</v>
      </c>
      <c r="D214" s="488" t="s">
        <v>685</v>
      </c>
      <c r="E214" s="488" t="s">
        <v>686</v>
      </c>
      <c r="F214" s="696" t="s">
        <v>63</v>
      </c>
      <c r="G214" s="450" t="s">
        <v>702</v>
      </c>
      <c r="H214" s="696" t="s">
        <v>687</v>
      </c>
      <c r="I214" s="451">
        <v>5000</v>
      </c>
      <c r="J214" s="435">
        <f t="shared" si="18"/>
        <v>143.5</v>
      </c>
      <c r="K214" s="435">
        <f t="shared" si="19"/>
        <v>152</v>
      </c>
      <c r="L214" s="684"/>
      <c r="M214" s="695"/>
      <c r="N214" s="435">
        <f t="shared" si="20"/>
        <v>4704.5</v>
      </c>
      <c r="O214" s="436">
        <v>43770</v>
      </c>
    </row>
    <row r="215" spans="1:15" ht="30">
      <c r="A215" s="418">
        <f t="shared" si="17"/>
        <v>23</v>
      </c>
      <c r="B215" s="697" t="s">
        <v>688</v>
      </c>
      <c r="C215" s="468" t="s">
        <v>689</v>
      </c>
      <c r="D215" s="469" t="s">
        <v>690</v>
      </c>
      <c r="E215" s="469" t="s">
        <v>691</v>
      </c>
      <c r="F215" s="468" t="s">
        <v>150</v>
      </c>
      <c r="G215" s="450" t="s">
        <v>702</v>
      </c>
      <c r="H215" s="468" t="s">
        <v>687</v>
      </c>
      <c r="I215" s="451">
        <v>5000</v>
      </c>
      <c r="J215" s="435">
        <f t="shared" si="18"/>
        <v>143.5</v>
      </c>
      <c r="K215" s="435">
        <f t="shared" si="19"/>
        <v>152</v>
      </c>
      <c r="L215" s="684"/>
      <c r="M215" s="695"/>
      <c r="N215" s="435">
        <f t="shared" si="20"/>
        <v>4704.5</v>
      </c>
      <c r="O215" s="436">
        <v>43466</v>
      </c>
    </row>
    <row r="216" spans="1:15" ht="30">
      <c r="A216" s="418">
        <f t="shared" si="17"/>
        <v>24</v>
      </c>
      <c r="B216" s="468" t="s">
        <v>1113</v>
      </c>
      <c r="C216" s="468" t="s">
        <v>693</v>
      </c>
      <c r="D216" s="469" t="s">
        <v>694</v>
      </c>
      <c r="E216" s="469" t="s">
        <v>695</v>
      </c>
      <c r="F216" s="468" t="s">
        <v>264</v>
      </c>
      <c r="G216" s="450" t="s">
        <v>702</v>
      </c>
      <c r="H216" s="468" t="s">
        <v>696</v>
      </c>
      <c r="I216" s="451">
        <v>11000</v>
      </c>
      <c r="J216" s="435">
        <f t="shared" si="18"/>
        <v>315.7</v>
      </c>
      <c r="K216" s="435">
        <f t="shared" si="19"/>
        <v>334.4</v>
      </c>
      <c r="L216" s="684"/>
      <c r="M216" s="695"/>
      <c r="N216" s="435">
        <f t="shared" si="20"/>
        <v>10349.9</v>
      </c>
      <c r="O216" s="436">
        <v>43497</v>
      </c>
    </row>
    <row r="217" spans="1:15" ht="30">
      <c r="A217" s="418">
        <f t="shared" si="17"/>
        <v>25</v>
      </c>
      <c r="B217" s="450" t="s">
        <v>697</v>
      </c>
      <c r="C217" s="450" t="s">
        <v>698</v>
      </c>
      <c r="D217" s="463" t="s">
        <v>699</v>
      </c>
      <c r="E217" s="469" t="s">
        <v>700</v>
      </c>
      <c r="F217" s="450" t="s">
        <v>701</v>
      </c>
      <c r="G217" s="450" t="s">
        <v>702</v>
      </c>
      <c r="H217" s="450" t="s">
        <v>703</v>
      </c>
      <c r="I217" s="480">
        <v>5000</v>
      </c>
      <c r="J217" s="480">
        <f t="shared" si="18"/>
        <v>143.5</v>
      </c>
      <c r="K217" s="480">
        <f t="shared" si="19"/>
        <v>152</v>
      </c>
      <c r="L217" s="480"/>
      <c r="M217" s="480"/>
      <c r="N217" s="480">
        <f t="shared" ref="N217:N230" si="21">SUM(I217-J217-K217)</f>
        <v>4704.5</v>
      </c>
      <c r="O217" s="443">
        <v>43647</v>
      </c>
    </row>
    <row r="218" spans="1:15" ht="30">
      <c r="A218" s="418">
        <f t="shared" si="17"/>
        <v>26</v>
      </c>
      <c r="B218" s="453" t="s">
        <v>704</v>
      </c>
      <c r="C218" s="453" t="s">
        <v>705</v>
      </c>
      <c r="D218" s="698" t="s">
        <v>706</v>
      </c>
      <c r="E218" s="469" t="s">
        <v>707</v>
      </c>
      <c r="F218" s="465" t="s">
        <v>37</v>
      </c>
      <c r="G218" s="450" t="s">
        <v>702</v>
      </c>
      <c r="H218" s="465" t="s">
        <v>708</v>
      </c>
      <c r="I218" s="480">
        <v>10000</v>
      </c>
      <c r="J218" s="480">
        <f t="shared" si="18"/>
        <v>287</v>
      </c>
      <c r="K218" s="480">
        <f t="shared" si="19"/>
        <v>304</v>
      </c>
      <c r="L218" s="480"/>
      <c r="M218" s="480"/>
      <c r="N218" s="480">
        <f t="shared" si="21"/>
        <v>9409</v>
      </c>
      <c r="O218" s="458">
        <v>43739</v>
      </c>
    </row>
    <row r="219" spans="1:15" ht="30">
      <c r="A219" s="418">
        <f t="shared" si="17"/>
        <v>27</v>
      </c>
      <c r="B219" s="453" t="s">
        <v>709</v>
      </c>
      <c r="C219" s="453" t="s">
        <v>710</v>
      </c>
      <c r="D219" s="698" t="s">
        <v>711</v>
      </c>
      <c r="E219" s="469" t="s">
        <v>712</v>
      </c>
      <c r="F219" s="465" t="s">
        <v>37</v>
      </c>
      <c r="G219" s="450" t="s">
        <v>702</v>
      </c>
      <c r="H219" s="465" t="s">
        <v>713</v>
      </c>
      <c r="I219" s="480">
        <v>10000</v>
      </c>
      <c r="J219" s="480">
        <f t="shared" si="18"/>
        <v>287</v>
      </c>
      <c r="K219" s="480">
        <f t="shared" si="19"/>
        <v>304</v>
      </c>
      <c r="L219" s="480"/>
      <c r="M219" s="480"/>
      <c r="N219" s="480">
        <f t="shared" si="21"/>
        <v>9409</v>
      </c>
      <c r="O219" s="458">
        <v>43739</v>
      </c>
    </row>
    <row r="220" spans="1:15" ht="30">
      <c r="A220" s="418">
        <f t="shared" si="17"/>
        <v>28</v>
      </c>
      <c r="B220" s="453" t="s">
        <v>714</v>
      </c>
      <c r="C220" s="453" t="s">
        <v>715</v>
      </c>
      <c r="D220" s="698" t="s">
        <v>716</v>
      </c>
      <c r="E220" s="469" t="s">
        <v>717</v>
      </c>
      <c r="F220" s="465" t="s">
        <v>188</v>
      </c>
      <c r="G220" s="450" t="s">
        <v>702</v>
      </c>
      <c r="H220" s="465" t="s">
        <v>718</v>
      </c>
      <c r="I220" s="480">
        <v>17936</v>
      </c>
      <c r="J220" s="480">
        <f t="shared" si="18"/>
        <v>514.76319999999998</v>
      </c>
      <c r="K220" s="480">
        <f t="shared" si="19"/>
        <v>545.25440000000003</v>
      </c>
      <c r="L220" s="480"/>
      <c r="M220" s="480"/>
      <c r="N220" s="480">
        <f t="shared" si="21"/>
        <v>16875.982399999997</v>
      </c>
      <c r="O220" s="458">
        <v>43739</v>
      </c>
    </row>
    <row r="221" spans="1:15">
      <c r="A221" s="418">
        <f t="shared" si="17"/>
        <v>29</v>
      </c>
      <c r="B221" s="699" t="s">
        <v>719</v>
      </c>
      <c r="C221" s="450" t="s">
        <v>720</v>
      </c>
      <c r="D221" s="700" t="s">
        <v>721</v>
      </c>
      <c r="E221" s="478" t="s">
        <v>722</v>
      </c>
      <c r="F221" s="699" t="s">
        <v>63</v>
      </c>
      <c r="G221" s="450" t="s">
        <v>702</v>
      </c>
      <c r="H221" s="450" t="s">
        <v>723</v>
      </c>
      <c r="I221" s="701">
        <v>5000</v>
      </c>
      <c r="J221" s="701">
        <f t="shared" si="18"/>
        <v>143.5</v>
      </c>
      <c r="K221" s="701">
        <f t="shared" si="19"/>
        <v>152</v>
      </c>
      <c r="L221" s="701"/>
      <c r="M221" s="701"/>
      <c r="N221" s="701">
        <f t="shared" si="21"/>
        <v>4704.5</v>
      </c>
      <c r="O221" s="702">
        <v>44228</v>
      </c>
    </row>
    <row r="222" spans="1:15">
      <c r="A222" s="418">
        <f t="shared" si="17"/>
        <v>30</v>
      </c>
      <c r="B222" s="467" t="s">
        <v>724</v>
      </c>
      <c r="C222" s="467" t="s">
        <v>725</v>
      </c>
      <c r="D222" s="466" t="s">
        <v>726</v>
      </c>
      <c r="E222" s="687" t="s">
        <v>727</v>
      </c>
      <c r="F222" s="699" t="s">
        <v>63</v>
      </c>
      <c r="G222" s="450" t="s">
        <v>702</v>
      </c>
      <c r="H222" s="468" t="s">
        <v>728</v>
      </c>
      <c r="I222" s="701">
        <v>10000</v>
      </c>
      <c r="J222" s="701">
        <f t="shared" si="18"/>
        <v>287</v>
      </c>
      <c r="K222" s="701">
        <f t="shared" si="19"/>
        <v>304</v>
      </c>
      <c r="L222" s="701"/>
      <c r="M222" s="701"/>
      <c r="N222" s="701">
        <f>SUM(I222-J222-K222)</f>
        <v>9409</v>
      </c>
      <c r="O222" s="463">
        <v>44200</v>
      </c>
    </row>
    <row r="223" spans="1:15">
      <c r="A223" s="418">
        <f t="shared" si="17"/>
        <v>31</v>
      </c>
      <c r="B223" s="467" t="s">
        <v>730</v>
      </c>
      <c r="C223" s="467" t="s">
        <v>652</v>
      </c>
      <c r="D223" s="466" t="s">
        <v>731</v>
      </c>
      <c r="E223" s="687" t="s">
        <v>732</v>
      </c>
      <c r="F223" s="699" t="s">
        <v>150</v>
      </c>
      <c r="G223" s="450" t="s">
        <v>702</v>
      </c>
      <c r="H223" s="468" t="s">
        <v>733</v>
      </c>
      <c r="I223" s="701">
        <v>5000</v>
      </c>
      <c r="J223" s="701">
        <f t="shared" si="18"/>
        <v>143.5</v>
      </c>
      <c r="K223" s="701">
        <f t="shared" si="19"/>
        <v>152</v>
      </c>
      <c r="L223" s="701"/>
      <c r="M223" s="701"/>
      <c r="N223" s="701">
        <f t="shared" si="21"/>
        <v>4704.5</v>
      </c>
      <c r="O223" s="463">
        <v>44202</v>
      </c>
    </row>
    <row r="224" spans="1:15">
      <c r="A224" s="418">
        <f t="shared" si="17"/>
        <v>32</v>
      </c>
      <c r="B224" s="467" t="s">
        <v>734</v>
      </c>
      <c r="C224" s="467" t="s">
        <v>735</v>
      </c>
      <c r="D224" s="466" t="s">
        <v>736</v>
      </c>
      <c r="E224" s="687" t="s">
        <v>848</v>
      </c>
      <c r="F224" s="699" t="s">
        <v>737</v>
      </c>
      <c r="G224" s="450" t="s">
        <v>702</v>
      </c>
      <c r="H224" s="468" t="s">
        <v>600</v>
      </c>
      <c r="I224" s="701">
        <v>5000</v>
      </c>
      <c r="J224" s="701">
        <f t="shared" si="18"/>
        <v>143.5</v>
      </c>
      <c r="K224" s="701">
        <f t="shared" si="19"/>
        <v>152</v>
      </c>
      <c r="L224" s="701"/>
      <c r="M224" s="701"/>
      <c r="N224" s="701">
        <f t="shared" si="21"/>
        <v>4704.5</v>
      </c>
      <c r="O224" s="463">
        <v>44501</v>
      </c>
    </row>
    <row r="225" spans="1:15">
      <c r="A225" s="418">
        <f t="shared" si="17"/>
        <v>33</v>
      </c>
      <c r="B225" s="467" t="s">
        <v>865</v>
      </c>
      <c r="C225" s="467" t="s">
        <v>866</v>
      </c>
      <c r="D225" s="466" t="s">
        <v>867</v>
      </c>
      <c r="E225" s="687" t="s">
        <v>893</v>
      </c>
      <c r="F225" s="699" t="s">
        <v>63</v>
      </c>
      <c r="G225" s="450" t="s">
        <v>702</v>
      </c>
      <c r="H225" s="468" t="s">
        <v>868</v>
      </c>
      <c r="I225" s="701">
        <v>5000</v>
      </c>
      <c r="J225" s="701">
        <f t="shared" si="18"/>
        <v>143.5</v>
      </c>
      <c r="K225" s="701">
        <f t="shared" si="19"/>
        <v>152</v>
      </c>
      <c r="L225" s="701"/>
      <c r="M225" s="701"/>
      <c r="N225" s="701">
        <f t="shared" si="21"/>
        <v>4704.5</v>
      </c>
      <c r="O225" s="463">
        <v>44835</v>
      </c>
    </row>
    <row r="226" spans="1:15">
      <c r="A226" s="418">
        <f t="shared" si="17"/>
        <v>34</v>
      </c>
      <c r="B226" s="467" t="s">
        <v>869</v>
      </c>
      <c r="C226" s="467" t="s">
        <v>517</v>
      </c>
      <c r="D226" s="466" t="s">
        <v>870</v>
      </c>
      <c r="E226" s="687" t="s">
        <v>894</v>
      </c>
      <c r="F226" s="699" t="s">
        <v>871</v>
      </c>
      <c r="G226" s="450" t="s">
        <v>702</v>
      </c>
      <c r="H226" s="696" t="s">
        <v>728</v>
      </c>
      <c r="I226" s="701">
        <v>10000</v>
      </c>
      <c r="J226" s="701">
        <f t="shared" si="18"/>
        <v>287</v>
      </c>
      <c r="K226" s="701">
        <f t="shared" si="19"/>
        <v>304</v>
      </c>
      <c r="L226" s="701"/>
      <c r="M226" s="701"/>
      <c r="N226" s="701">
        <f t="shared" si="21"/>
        <v>9409</v>
      </c>
      <c r="O226" s="463">
        <v>44835</v>
      </c>
    </row>
    <row r="227" spans="1:15">
      <c r="A227" s="418">
        <f t="shared" si="17"/>
        <v>35</v>
      </c>
      <c r="B227" s="467" t="s">
        <v>934</v>
      </c>
      <c r="C227" s="467" t="s">
        <v>935</v>
      </c>
      <c r="D227" s="466" t="s">
        <v>936</v>
      </c>
      <c r="E227" s="687" t="s">
        <v>939</v>
      </c>
      <c r="F227" s="699" t="s">
        <v>150</v>
      </c>
      <c r="G227" s="450" t="s">
        <v>702</v>
      </c>
      <c r="H227" s="696" t="s">
        <v>937</v>
      </c>
      <c r="I227" s="701">
        <v>5000</v>
      </c>
      <c r="J227" s="701">
        <f t="shared" si="18"/>
        <v>143.5</v>
      </c>
      <c r="K227" s="701">
        <f t="shared" si="19"/>
        <v>152</v>
      </c>
      <c r="L227" s="701"/>
      <c r="M227" s="701"/>
      <c r="N227" s="701">
        <f>SUM(I227-J227-K227)</f>
        <v>4704.5</v>
      </c>
      <c r="O227" s="463">
        <v>44958</v>
      </c>
    </row>
    <row r="228" spans="1:15">
      <c r="A228" s="418">
        <f t="shared" si="17"/>
        <v>36</v>
      </c>
      <c r="B228" s="467" t="s">
        <v>931</v>
      </c>
      <c r="C228" s="467" t="s">
        <v>932</v>
      </c>
      <c r="D228" s="466" t="s">
        <v>933</v>
      </c>
      <c r="E228" s="687" t="s">
        <v>940</v>
      </c>
      <c r="F228" s="699" t="s">
        <v>557</v>
      </c>
      <c r="G228" s="450" t="s">
        <v>702</v>
      </c>
      <c r="H228" s="431" t="s">
        <v>637</v>
      </c>
      <c r="I228" s="701">
        <v>8000</v>
      </c>
      <c r="J228" s="701">
        <f t="shared" si="18"/>
        <v>229.6</v>
      </c>
      <c r="K228" s="701">
        <f t="shared" si="19"/>
        <v>243.2</v>
      </c>
      <c r="L228" s="701"/>
      <c r="M228" s="701"/>
      <c r="N228" s="701">
        <f t="shared" si="21"/>
        <v>7527.2</v>
      </c>
      <c r="O228" s="463">
        <v>44958</v>
      </c>
    </row>
    <row r="229" spans="1:15">
      <c r="A229" s="418">
        <f t="shared" si="17"/>
        <v>37</v>
      </c>
      <c r="B229" s="467" t="s">
        <v>985</v>
      </c>
      <c r="C229" s="467" t="s">
        <v>215</v>
      </c>
      <c r="D229" s="466" t="s">
        <v>986</v>
      </c>
      <c r="E229" s="687" t="s">
        <v>987</v>
      </c>
      <c r="F229" s="699" t="s">
        <v>737</v>
      </c>
      <c r="G229" s="450" t="s">
        <v>702</v>
      </c>
      <c r="H229" s="431" t="s">
        <v>151</v>
      </c>
      <c r="I229" s="701">
        <v>10000</v>
      </c>
      <c r="J229" s="701">
        <f t="shared" si="18"/>
        <v>287</v>
      </c>
      <c r="K229" s="701">
        <f t="shared" si="19"/>
        <v>304</v>
      </c>
      <c r="L229" s="701"/>
      <c r="M229" s="701"/>
      <c r="N229" s="701">
        <f t="shared" si="21"/>
        <v>9409</v>
      </c>
      <c r="O229" s="463">
        <v>45200</v>
      </c>
    </row>
    <row r="230" spans="1:15">
      <c r="A230" s="418">
        <f t="shared" si="17"/>
        <v>38</v>
      </c>
      <c r="B230" s="467" t="s">
        <v>982</v>
      </c>
      <c r="C230" s="467" t="s">
        <v>983</v>
      </c>
      <c r="D230" s="466" t="s">
        <v>984</v>
      </c>
      <c r="E230" s="687" t="s">
        <v>988</v>
      </c>
      <c r="F230" s="699" t="s">
        <v>737</v>
      </c>
      <c r="G230" s="450" t="s">
        <v>702</v>
      </c>
      <c r="H230" s="431" t="s">
        <v>151</v>
      </c>
      <c r="I230" s="701">
        <v>10000</v>
      </c>
      <c r="J230" s="701">
        <f t="shared" si="18"/>
        <v>287</v>
      </c>
      <c r="K230" s="701">
        <f t="shared" si="19"/>
        <v>304</v>
      </c>
      <c r="L230" s="701"/>
      <c r="M230" s="701"/>
      <c r="N230" s="701">
        <f t="shared" si="21"/>
        <v>9409</v>
      </c>
      <c r="O230" s="463">
        <v>45200</v>
      </c>
    </row>
    <row r="231" spans="1:15">
      <c r="B231" s="668" t="s">
        <v>738</v>
      </c>
      <c r="C231" s="467"/>
      <c r="D231" s="429"/>
      <c r="E231" s="445"/>
      <c r="F231" s="428"/>
      <c r="G231" s="428"/>
      <c r="H231" s="428"/>
      <c r="I231" s="671">
        <f>SUM(I193:I230)</f>
        <v>267086</v>
      </c>
      <c r="J231" s="671">
        <f>SUM(J193:J230)</f>
        <v>7665.3682000000008</v>
      </c>
      <c r="K231" s="671">
        <f>SUM(K193:K230)</f>
        <v>8119.4143999999987</v>
      </c>
      <c r="L231" s="672"/>
      <c r="M231" s="671">
        <f>SUM(M193:M221)</f>
        <v>1512.45</v>
      </c>
      <c r="N231" s="671">
        <f>SUM(N193:N230)</f>
        <v>249788.76740000004</v>
      </c>
      <c r="O231" s="428"/>
    </row>
    <row r="232" spans="1:15">
      <c r="B232" s="782"/>
      <c r="C232" s="782"/>
      <c r="D232" s="782"/>
      <c r="E232" s="782"/>
      <c r="F232" s="782"/>
      <c r="G232" s="782"/>
      <c r="H232" s="782"/>
      <c r="I232" s="782"/>
      <c r="J232" s="782"/>
      <c r="K232" s="782"/>
      <c r="L232" s="782"/>
      <c r="M232" s="782"/>
      <c r="N232" s="782"/>
      <c r="O232" s="650"/>
    </row>
    <row r="233" spans="1:15" ht="15.75" thickBot="1">
      <c r="B233" s="651"/>
      <c r="C233" s="652" t="s">
        <v>398</v>
      </c>
      <c r="D233" s="653"/>
      <c r="E233" s="79"/>
      <c r="F233" s="79"/>
      <c r="G233" s="781"/>
      <c r="H233" s="654" t="s">
        <v>841</v>
      </c>
      <c r="I233" s="679"/>
      <c r="J233" s="516"/>
      <c r="K233" s="782"/>
      <c r="L233" s="782"/>
      <c r="M233" s="782"/>
      <c r="N233" s="782"/>
      <c r="O233" s="650"/>
    </row>
    <row r="234" spans="1:15">
      <c r="B234" s="831" t="s">
        <v>1039</v>
      </c>
      <c r="C234" s="831"/>
      <c r="D234" s="79"/>
      <c r="E234" s="79"/>
      <c r="F234" s="79"/>
      <c r="G234" s="781"/>
      <c r="H234" s="781" t="s">
        <v>1020</v>
      </c>
      <c r="I234" s="781"/>
      <c r="J234" s="516"/>
      <c r="K234" s="782"/>
      <c r="L234" s="782"/>
      <c r="M234" s="782"/>
      <c r="N234" s="782"/>
      <c r="O234" s="650"/>
    </row>
    <row r="235" spans="1:15">
      <c r="B235" s="781"/>
      <c r="C235" s="781"/>
      <c r="D235" s="79"/>
      <c r="E235" s="79"/>
      <c r="F235" s="79"/>
      <c r="G235" s="781"/>
      <c r="H235" s="781"/>
      <c r="I235" s="781"/>
      <c r="J235" s="516"/>
      <c r="K235" s="782"/>
      <c r="L235" s="782"/>
      <c r="M235" s="782"/>
      <c r="N235" s="782"/>
      <c r="O235" s="650"/>
    </row>
    <row r="236" spans="1:15">
      <c r="B236" s="781"/>
      <c r="C236" s="781"/>
      <c r="D236" s="79"/>
      <c r="E236" s="79"/>
      <c r="F236" s="79"/>
      <c r="G236" s="781"/>
      <c r="H236" s="781"/>
      <c r="I236" s="781"/>
      <c r="J236" s="516"/>
      <c r="K236" s="782"/>
      <c r="L236" s="782"/>
      <c r="M236" s="782"/>
      <c r="N236" s="782"/>
      <c r="O236" s="650"/>
    </row>
    <row r="237" spans="1:15">
      <c r="B237" s="781"/>
      <c r="C237" s="781"/>
      <c r="D237" s="79"/>
      <c r="E237" s="79"/>
      <c r="F237" s="79"/>
      <c r="G237" s="781"/>
      <c r="H237" s="781"/>
      <c r="I237" s="781"/>
      <c r="J237" s="516"/>
      <c r="K237" s="782"/>
      <c r="L237" s="782"/>
      <c r="M237" s="782"/>
      <c r="N237" s="782"/>
      <c r="O237" s="650"/>
    </row>
    <row r="238" spans="1:15">
      <c r="B238" s="679"/>
      <c r="C238" s="679"/>
      <c r="D238" s="651"/>
      <c r="E238" s="651"/>
      <c r="F238" s="680"/>
      <c r="H238" s="782" t="s">
        <v>0</v>
      </c>
      <c r="I238" s="679"/>
      <c r="J238" s="649"/>
      <c r="K238" s="649"/>
      <c r="L238" s="649"/>
      <c r="M238" s="649"/>
      <c r="N238" s="650"/>
      <c r="O238" s="650"/>
    </row>
    <row r="239" spans="1:15">
      <c r="B239" s="782"/>
      <c r="C239" s="679"/>
      <c r="D239" s="651"/>
      <c r="E239" s="651"/>
      <c r="F239" s="680"/>
      <c r="H239" s="782" t="s">
        <v>1</v>
      </c>
      <c r="I239" s="782"/>
      <c r="J239" s="649"/>
      <c r="K239" s="649"/>
      <c r="L239" s="649"/>
      <c r="M239" s="649"/>
      <c r="N239" s="650"/>
      <c r="O239" s="650"/>
    </row>
    <row r="240" spans="1:15">
      <c r="B240" s="782"/>
      <c r="C240" s="782"/>
      <c r="D240" s="782"/>
      <c r="E240" s="782"/>
      <c r="F240" s="782"/>
      <c r="H240" s="782" t="s">
        <v>2</v>
      </c>
      <c r="I240" s="782"/>
      <c r="J240" s="782"/>
      <c r="K240" s="782"/>
      <c r="L240" s="782"/>
      <c r="M240" s="782"/>
      <c r="N240" s="782"/>
      <c r="O240" s="650"/>
    </row>
    <row r="241" spans="1:15">
      <c r="B241" s="782"/>
      <c r="C241" s="782"/>
      <c r="D241" s="782"/>
      <c r="E241" s="782"/>
      <c r="F241" s="782"/>
      <c r="H241" s="782" t="s">
        <v>401</v>
      </c>
      <c r="I241" s="782"/>
      <c r="J241" s="782"/>
      <c r="K241" s="782"/>
      <c r="L241" s="782"/>
      <c r="M241" s="782"/>
      <c r="N241" s="782"/>
      <c r="O241" s="650"/>
    </row>
    <row r="242" spans="1:15">
      <c r="B242" s="624" t="s">
        <v>1126</v>
      </c>
      <c r="C242" s="624"/>
      <c r="D242" s="624"/>
      <c r="E242" s="624"/>
      <c r="F242" s="624"/>
      <c r="G242" s="624"/>
      <c r="H242" s="624"/>
      <c r="I242" s="624"/>
      <c r="J242" s="624"/>
      <c r="K242" s="624"/>
      <c r="L242" s="624"/>
      <c r="M242" s="624"/>
      <c r="N242" s="624"/>
      <c r="O242" s="624"/>
    </row>
    <row r="243" spans="1:15">
      <c r="B243" s="624" t="s">
        <v>740</v>
      </c>
      <c r="C243" s="624"/>
      <c r="D243" s="682"/>
      <c r="E243" s="658"/>
      <c r="F243" s="660"/>
      <c r="G243" s="660"/>
      <c r="H243" s="660"/>
      <c r="I243" s="662"/>
      <c r="J243" s="662" t="s">
        <v>741</v>
      </c>
      <c r="K243" s="662" t="s">
        <v>15</v>
      </c>
      <c r="L243" s="662" t="s">
        <v>16</v>
      </c>
      <c r="M243" s="627" t="s">
        <v>941</v>
      </c>
      <c r="N243" s="662"/>
      <c r="O243" s="626"/>
    </row>
    <row r="244" spans="1:15" ht="30">
      <c r="B244" s="627" t="s">
        <v>6</v>
      </c>
      <c r="C244" s="627" t="s">
        <v>7</v>
      </c>
      <c r="D244" s="627" t="s">
        <v>8</v>
      </c>
      <c r="E244" s="627" t="s">
        <v>9</v>
      </c>
      <c r="F244" s="627" t="s">
        <v>10</v>
      </c>
      <c r="G244" s="627" t="s">
        <v>11</v>
      </c>
      <c r="H244" s="624" t="s">
        <v>12</v>
      </c>
      <c r="I244" s="703" t="s">
        <v>13</v>
      </c>
      <c r="J244" s="703" t="s">
        <v>495</v>
      </c>
      <c r="K244" s="627"/>
      <c r="L244" s="627"/>
      <c r="M244" s="627"/>
      <c r="N244" s="704" t="s">
        <v>17</v>
      </c>
      <c r="O244" s="630" t="s">
        <v>18</v>
      </c>
    </row>
    <row r="245" spans="1:15">
      <c r="A245" s="418">
        <v>1</v>
      </c>
      <c r="B245" s="428" t="s">
        <v>742</v>
      </c>
      <c r="C245" s="428" t="s">
        <v>98</v>
      </c>
      <c r="D245" s="429" t="s">
        <v>743</v>
      </c>
      <c r="E245" s="445">
        <v>200012700173872</v>
      </c>
      <c r="F245" s="428" t="s">
        <v>27</v>
      </c>
      <c r="G245" s="705" t="s">
        <v>797</v>
      </c>
      <c r="H245" s="428" t="s">
        <v>744</v>
      </c>
      <c r="I245" s="706">
        <v>5000</v>
      </c>
      <c r="J245" s="706">
        <v>143.5</v>
      </c>
      <c r="K245" s="706">
        <v>152</v>
      </c>
      <c r="L245" s="470"/>
      <c r="M245" s="447"/>
      <c r="N245" s="447">
        <v>4704.5</v>
      </c>
      <c r="O245" s="448">
        <v>39234</v>
      </c>
    </row>
    <row r="246" spans="1:15">
      <c r="A246" s="418">
        <f>A245+1</f>
        <v>2</v>
      </c>
      <c r="B246" s="428" t="s">
        <v>745</v>
      </c>
      <c r="C246" s="428" t="s">
        <v>746</v>
      </c>
      <c r="D246" s="429" t="s">
        <v>747</v>
      </c>
      <c r="E246" s="445">
        <v>200012700174004</v>
      </c>
      <c r="F246" s="428" t="s">
        <v>748</v>
      </c>
      <c r="G246" s="705" t="s">
        <v>797</v>
      </c>
      <c r="H246" s="428" t="s">
        <v>749</v>
      </c>
      <c r="I246" s="706">
        <v>5000</v>
      </c>
      <c r="J246" s="706">
        <v>143.5</v>
      </c>
      <c r="K246" s="706">
        <v>152</v>
      </c>
      <c r="L246" s="470"/>
      <c r="M246" s="447"/>
      <c r="N246" s="447">
        <v>4704.5</v>
      </c>
      <c r="O246" s="448">
        <v>39265</v>
      </c>
    </row>
    <row r="247" spans="1:15">
      <c r="A247" s="418">
        <f t="shared" ref="A247:A265" si="22">A246+1</f>
        <v>3</v>
      </c>
      <c r="B247" s="428" t="s">
        <v>750</v>
      </c>
      <c r="C247" s="428" t="s">
        <v>751</v>
      </c>
      <c r="D247" s="429" t="s">
        <v>752</v>
      </c>
      <c r="E247" s="445">
        <v>200012700173982</v>
      </c>
      <c r="F247" s="428" t="s">
        <v>150</v>
      </c>
      <c r="G247" s="705" t="s">
        <v>797</v>
      </c>
      <c r="H247" s="428" t="s">
        <v>753</v>
      </c>
      <c r="I247" s="706">
        <v>5000</v>
      </c>
      <c r="J247" s="706">
        <v>143.5</v>
      </c>
      <c r="K247" s="706">
        <v>152</v>
      </c>
      <c r="L247" s="470"/>
      <c r="M247" s="447"/>
      <c r="N247" s="447">
        <v>4704.5</v>
      </c>
      <c r="O247" s="448">
        <v>39279</v>
      </c>
    </row>
    <row r="248" spans="1:15">
      <c r="A248" s="418">
        <f t="shared" si="22"/>
        <v>4</v>
      </c>
      <c r="B248" s="428" t="s">
        <v>221</v>
      </c>
      <c r="C248" s="428" t="s">
        <v>754</v>
      </c>
      <c r="D248" s="429" t="s">
        <v>755</v>
      </c>
      <c r="E248" s="445">
        <v>200012700173924</v>
      </c>
      <c r="F248" s="428" t="s">
        <v>27</v>
      </c>
      <c r="G248" s="705" t="s">
        <v>797</v>
      </c>
      <c r="H248" s="428" t="s">
        <v>756</v>
      </c>
      <c r="I248" s="706">
        <v>5000</v>
      </c>
      <c r="J248" s="706">
        <v>143.5</v>
      </c>
      <c r="K248" s="706">
        <v>152</v>
      </c>
      <c r="L248" s="470"/>
      <c r="M248" s="447"/>
      <c r="N248" s="447">
        <v>4704.5</v>
      </c>
      <c r="O248" s="448">
        <v>39295</v>
      </c>
    </row>
    <row r="249" spans="1:15">
      <c r="A249" s="418">
        <f t="shared" si="22"/>
        <v>5</v>
      </c>
      <c r="B249" s="428" t="s">
        <v>757</v>
      </c>
      <c r="C249" s="428" t="s">
        <v>758</v>
      </c>
      <c r="D249" s="429" t="s">
        <v>759</v>
      </c>
      <c r="E249" s="445">
        <v>200011101326563</v>
      </c>
      <c r="F249" s="428" t="s">
        <v>219</v>
      </c>
      <c r="G249" s="705" t="s">
        <v>797</v>
      </c>
      <c r="H249" s="428" t="s">
        <v>760</v>
      </c>
      <c r="I249" s="706">
        <v>12000</v>
      </c>
      <c r="J249" s="706">
        <v>344.4</v>
      </c>
      <c r="K249" s="706">
        <v>364.8</v>
      </c>
      <c r="L249" s="470"/>
      <c r="M249" s="447"/>
      <c r="N249" s="447">
        <v>11290.8</v>
      </c>
      <c r="O249" s="448">
        <v>40210</v>
      </c>
    </row>
    <row r="250" spans="1:15">
      <c r="A250" s="418">
        <f t="shared" si="22"/>
        <v>6</v>
      </c>
      <c r="B250" s="428" t="s">
        <v>761</v>
      </c>
      <c r="C250" s="428" t="s">
        <v>762</v>
      </c>
      <c r="D250" s="429" t="s">
        <v>763</v>
      </c>
      <c r="E250" s="445">
        <v>200011101420003</v>
      </c>
      <c r="F250" s="428" t="s">
        <v>27</v>
      </c>
      <c r="G250" s="705" t="s">
        <v>797</v>
      </c>
      <c r="H250" s="428" t="s">
        <v>764</v>
      </c>
      <c r="I250" s="706">
        <v>5000</v>
      </c>
      <c r="J250" s="706">
        <v>143.5</v>
      </c>
      <c r="K250" s="706">
        <v>152</v>
      </c>
      <c r="L250" s="470"/>
      <c r="M250" s="447"/>
      <c r="N250" s="447">
        <f>I250-J250-K250-M250</f>
        <v>4704.5</v>
      </c>
      <c r="O250" s="448">
        <v>40483</v>
      </c>
    </row>
    <row r="251" spans="1:15">
      <c r="A251" s="418">
        <f t="shared" si="22"/>
        <v>7</v>
      </c>
      <c r="B251" s="428" t="s">
        <v>769</v>
      </c>
      <c r="C251" s="428" t="s">
        <v>770</v>
      </c>
      <c r="D251" s="429" t="s">
        <v>771</v>
      </c>
      <c r="E251" s="445">
        <v>200011101479614</v>
      </c>
      <c r="F251" s="428" t="s">
        <v>27</v>
      </c>
      <c r="G251" s="705" t="s">
        <v>797</v>
      </c>
      <c r="H251" s="428" t="s">
        <v>772</v>
      </c>
      <c r="I251" s="706">
        <v>5000</v>
      </c>
      <c r="J251" s="706">
        <v>143.5</v>
      </c>
      <c r="K251" s="706">
        <v>152</v>
      </c>
      <c r="L251" s="470"/>
      <c r="M251" s="447"/>
      <c r="N251" s="447">
        <v>4704.5</v>
      </c>
      <c r="O251" s="448">
        <v>41122</v>
      </c>
    </row>
    <row r="252" spans="1:15">
      <c r="A252" s="418">
        <f t="shared" si="22"/>
        <v>8</v>
      </c>
      <c r="B252" s="428" t="s">
        <v>773</v>
      </c>
      <c r="C252" s="428" t="s">
        <v>774</v>
      </c>
      <c r="D252" s="429" t="s">
        <v>775</v>
      </c>
      <c r="E252" s="445">
        <v>200011101479591</v>
      </c>
      <c r="F252" s="428" t="s">
        <v>37</v>
      </c>
      <c r="G252" s="705" t="s">
        <v>797</v>
      </c>
      <c r="H252" s="428" t="s">
        <v>772</v>
      </c>
      <c r="I252" s="706">
        <v>5000</v>
      </c>
      <c r="J252" s="706">
        <v>143.5</v>
      </c>
      <c r="K252" s="706">
        <v>152</v>
      </c>
      <c r="L252" s="470"/>
      <c r="M252" s="447"/>
      <c r="N252" s="447">
        <v>4704.5</v>
      </c>
      <c r="O252" s="448">
        <v>41122</v>
      </c>
    </row>
    <row r="253" spans="1:15">
      <c r="A253" s="418">
        <f t="shared" si="22"/>
        <v>9</v>
      </c>
      <c r="B253" s="428" t="s">
        <v>776</v>
      </c>
      <c r="C253" s="428" t="s">
        <v>777</v>
      </c>
      <c r="D253" s="429" t="s">
        <v>778</v>
      </c>
      <c r="E253" s="445">
        <v>200011101561276</v>
      </c>
      <c r="F253" s="428" t="s">
        <v>779</v>
      </c>
      <c r="G253" s="705" t="s">
        <v>797</v>
      </c>
      <c r="H253" s="428" t="s">
        <v>498</v>
      </c>
      <c r="I253" s="706">
        <v>6000</v>
      </c>
      <c r="J253" s="706">
        <v>172.2</v>
      </c>
      <c r="K253" s="706">
        <v>182.4</v>
      </c>
      <c r="L253" s="470"/>
      <c r="M253" s="447"/>
      <c r="N253" s="447">
        <v>5645.4000000000005</v>
      </c>
      <c r="O253" s="448">
        <v>40909</v>
      </c>
    </row>
    <row r="254" spans="1:15">
      <c r="A254" s="418">
        <f t="shared" si="22"/>
        <v>10</v>
      </c>
      <c r="B254" s="428" t="s">
        <v>780</v>
      </c>
      <c r="C254" s="428" t="s">
        <v>781</v>
      </c>
      <c r="D254" s="429" t="s">
        <v>782</v>
      </c>
      <c r="E254" s="445">
        <v>200011101619571</v>
      </c>
      <c r="F254" s="428" t="s">
        <v>783</v>
      </c>
      <c r="G254" s="705" t="s">
        <v>797</v>
      </c>
      <c r="H254" s="428" t="s">
        <v>498</v>
      </c>
      <c r="I254" s="706">
        <v>18000</v>
      </c>
      <c r="J254" s="706">
        <v>516.6</v>
      </c>
      <c r="K254" s="706">
        <v>547.20000000000005</v>
      </c>
      <c r="L254" s="470"/>
      <c r="M254" s="447"/>
      <c r="N254" s="447">
        <v>16936.2</v>
      </c>
      <c r="O254" s="448">
        <v>41760</v>
      </c>
    </row>
    <row r="255" spans="1:15">
      <c r="A255" s="418">
        <f t="shared" si="22"/>
        <v>11</v>
      </c>
      <c r="B255" s="446" t="s">
        <v>784</v>
      </c>
      <c r="C255" s="446" t="s">
        <v>278</v>
      </c>
      <c r="D255" s="463" t="s">
        <v>785</v>
      </c>
      <c r="E255" s="463" t="s">
        <v>786</v>
      </c>
      <c r="F255" s="450" t="s">
        <v>27</v>
      </c>
      <c r="G255" s="705" t="s">
        <v>797</v>
      </c>
      <c r="H255" s="450" t="s">
        <v>787</v>
      </c>
      <c r="I255" s="707">
        <v>5000</v>
      </c>
      <c r="J255" s="708">
        <f>I255*2.87%</f>
        <v>143.5</v>
      </c>
      <c r="K255" s="708">
        <f>I255*3.04%</f>
        <v>152</v>
      </c>
      <c r="L255" s="684"/>
      <c r="M255" s="695"/>
      <c r="N255" s="435">
        <f>I255-J255-K255</f>
        <v>4704.5</v>
      </c>
      <c r="O255" s="463">
        <v>42856</v>
      </c>
    </row>
    <row r="256" spans="1:15">
      <c r="A256" s="418">
        <f t="shared" si="22"/>
        <v>12</v>
      </c>
      <c r="B256" s="446" t="s">
        <v>788</v>
      </c>
      <c r="C256" s="446" t="s">
        <v>789</v>
      </c>
      <c r="D256" s="463" t="s">
        <v>790</v>
      </c>
      <c r="E256" s="463" t="s">
        <v>791</v>
      </c>
      <c r="F256" s="450" t="s">
        <v>792</v>
      </c>
      <c r="G256" s="705" t="s">
        <v>797</v>
      </c>
      <c r="H256" s="450" t="s">
        <v>793</v>
      </c>
      <c r="I256" s="707">
        <v>5000</v>
      </c>
      <c r="J256" s="708">
        <f>I256*2.87%</f>
        <v>143.5</v>
      </c>
      <c r="K256" s="708">
        <f>I256*3.04%</f>
        <v>152</v>
      </c>
      <c r="L256" s="684"/>
      <c r="M256" s="695"/>
      <c r="N256" s="435">
        <f>I256-J256-K256</f>
        <v>4704.5</v>
      </c>
      <c r="O256" s="463">
        <v>43191</v>
      </c>
    </row>
    <row r="257" spans="1:15" ht="30">
      <c r="A257" s="418">
        <f t="shared" si="22"/>
        <v>13</v>
      </c>
      <c r="B257" s="705" t="s">
        <v>688</v>
      </c>
      <c r="C257" s="705" t="s">
        <v>794</v>
      </c>
      <c r="D257" s="709" t="s">
        <v>795</v>
      </c>
      <c r="E257" s="709" t="s">
        <v>796</v>
      </c>
      <c r="F257" s="705" t="s">
        <v>150</v>
      </c>
      <c r="G257" s="705" t="s">
        <v>797</v>
      </c>
      <c r="H257" s="705" t="s">
        <v>798</v>
      </c>
      <c r="I257" s="707">
        <v>5000</v>
      </c>
      <c r="J257" s="708">
        <f t="shared" ref="J257:J267" si="23">I257*2.87%</f>
        <v>143.5</v>
      </c>
      <c r="K257" s="708">
        <f t="shared" ref="K257:K267" si="24">I257*3.04%</f>
        <v>152</v>
      </c>
      <c r="L257" s="684"/>
      <c r="M257" s="695"/>
      <c r="N257" s="435">
        <f>I257-J257-K257</f>
        <v>4704.5</v>
      </c>
      <c r="O257" s="436">
        <v>43497</v>
      </c>
    </row>
    <row r="258" spans="1:15" ht="30">
      <c r="A258" s="418">
        <f t="shared" si="22"/>
        <v>14</v>
      </c>
      <c r="B258" s="446" t="s">
        <v>288</v>
      </c>
      <c r="C258" s="446" t="s">
        <v>799</v>
      </c>
      <c r="D258" s="463" t="s">
        <v>800</v>
      </c>
      <c r="E258" s="469" t="s">
        <v>801</v>
      </c>
      <c r="F258" s="450" t="s">
        <v>701</v>
      </c>
      <c r="G258" s="450" t="s">
        <v>802</v>
      </c>
      <c r="H258" s="450" t="s">
        <v>803</v>
      </c>
      <c r="I258" s="480">
        <v>5000</v>
      </c>
      <c r="J258" s="480">
        <f t="shared" si="23"/>
        <v>143.5</v>
      </c>
      <c r="K258" s="480">
        <f t="shared" si="24"/>
        <v>152</v>
      </c>
      <c r="L258" s="480"/>
      <c r="M258" s="480"/>
      <c r="N258" s="480">
        <f t="shared" ref="N258:N267" si="25">SUM(I258-J258-K258)</f>
        <v>4704.5</v>
      </c>
      <c r="O258" s="667">
        <v>43221</v>
      </c>
    </row>
    <row r="259" spans="1:15" ht="30">
      <c r="A259" s="418">
        <f t="shared" si="22"/>
        <v>15</v>
      </c>
      <c r="B259" s="446" t="s">
        <v>804</v>
      </c>
      <c r="C259" s="446" t="s">
        <v>805</v>
      </c>
      <c r="D259" s="463" t="s">
        <v>806</v>
      </c>
      <c r="E259" s="469" t="s">
        <v>807</v>
      </c>
      <c r="F259" s="450" t="s">
        <v>27</v>
      </c>
      <c r="G259" s="450" t="s">
        <v>802</v>
      </c>
      <c r="H259" s="450" t="s">
        <v>808</v>
      </c>
      <c r="I259" s="480">
        <v>5000</v>
      </c>
      <c r="J259" s="480">
        <f t="shared" si="23"/>
        <v>143.5</v>
      </c>
      <c r="K259" s="480">
        <f t="shared" si="24"/>
        <v>152</v>
      </c>
      <c r="L259" s="480"/>
      <c r="M259" s="480"/>
      <c r="N259" s="480">
        <f t="shared" si="25"/>
        <v>4704.5</v>
      </c>
      <c r="O259" s="667">
        <v>43221</v>
      </c>
    </row>
    <row r="260" spans="1:15" ht="30">
      <c r="A260" s="418">
        <f t="shared" si="22"/>
        <v>16</v>
      </c>
      <c r="B260" s="446" t="s">
        <v>809</v>
      </c>
      <c r="C260" s="446" t="s">
        <v>810</v>
      </c>
      <c r="D260" s="463" t="s">
        <v>811</v>
      </c>
      <c r="E260" s="469" t="s">
        <v>812</v>
      </c>
      <c r="F260" s="450" t="s">
        <v>219</v>
      </c>
      <c r="G260" s="450" t="s">
        <v>802</v>
      </c>
      <c r="H260" s="450" t="s">
        <v>813</v>
      </c>
      <c r="I260" s="480">
        <v>14000</v>
      </c>
      <c r="J260" s="480">
        <f t="shared" si="23"/>
        <v>401.8</v>
      </c>
      <c r="K260" s="480">
        <f t="shared" si="24"/>
        <v>425.6</v>
      </c>
      <c r="L260" s="480"/>
      <c r="M260" s="480"/>
      <c r="N260" s="480">
        <f t="shared" si="25"/>
        <v>13172.6</v>
      </c>
      <c r="O260" s="463">
        <v>43836</v>
      </c>
    </row>
    <row r="261" spans="1:15" ht="30">
      <c r="A261" s="418">
        <f t="shared" si="22"/>
        <v>17</v>
      </c>
      <c r="B261" s="450" t="s">
        <v>814</v>
      </c>
      <c r="C261" s="450" t="s">
        <v>815</v>
      </c>
      <c r="D261" s="463" t="s">
        <v>816</v>
      </c>
      <c r="E261" s="469" t="s">
        <v>817</v>
      </c>
      <c r="F261" s="450" t="s">
        <v>27</v>
      </c>
      <c r="G261" s="450" t="s">
        <v>802</v>
      </c>
      <c r="H261" s="428" t="s">
        <v>818</v>
      </c>
      <c r="I261" s="480">
        <v>5000</v>
      </c>
      <c r="J261" s="480">
        <f t="shared" si="23"/>
        <v>143.5</v>
      </c>
      <c r="K261" s="480">
        <f t="shared" si="24"/>
        <v>152</v>
      </c>
      <c r="L261" s="480"/>
      <c r="M261" s="480"/>
      <c r="N261" s="480">
        <f t="shared" si="25"/>
        <v>4704.5</v>
      </c>
      <c r="O261" s="463">
        <v>44203</v>
      </c>
    </row>
    <row r="262" spans="1:15" ht="30">
      <c r="A262" s="418">
        <f t="shared" si="22"/>
        <v>18</v>
      </c>
      <c r="B262" s="450" t="s">
        <v>852</v>
      </c>
      <c r="C262" s="450" t="s">
        <v>853</v>
      </c>
      <c r="D262" s="463" t="s">
        <v>855</v>
      </c>
      <c r="E262" s="469" t="s">
        <v>856</v>
      </c>
      <c r="F262" s="450" t="s">
        <v>150</v>
      </c>
      <c r="G262" s="450" t="s">
        <v>802</v>
      </c>
      <c r="H262" s="450" t="s">
        <v>854</v>
      </c>
      <c r="I262" s="480">
        <v>5000</v>
      </c>
      <c r="J262" s="480">
        <f t="shared" si="23"/>
        <v>143.5</v>
      </c>
      <c r="K262" s="480">
        <f t="shared" si="24"/>
        <v>152</v>
      </c>
      <c r="L262" s="480"/>
      <c r="M262" s="480"/>
      <c r="N262" s="480">
        <f t="shared" si="25"/>
        <v>4704.5</v>
      </c>
      <c r="O262" s="463">
        <v>44805</v>
      </c>
    </row>
    <row r="263" spans="1:15">
      <c r="A263" s="418">
        <f t="shared" si="22"/>
        <v>19</v>
      </c>
      <c r="B263" s="450" t="s">
        <v>906</v>
      </c>
      <c r="C263" s="450" t="s">
        <v>907</v>
      </c>
      <c r="D263" s="463" t="s">
        <v>908</v>
      </c>
      <c r="E263" s="469" t="s">
        <v>913</v>
      </c>
      <c r="F263" s="450" t="s">
        <v>737</v>
      </c>
      <c r="G263" s="450" t="s">
        <v>802</v>
      </c>
      <c r="H263" s="450" t="s">
        <v>909</v>
      </c>
      <c r="I263" s="480">
        <v>5000</v>
      </c>
      <c r="J263" s="480">
        <f t="shared" si="23"/>
        <v>143.5</v>
      </c>
      <c r="K263" s="480">
        <f t="shared" si="24"/>
        <v>152</v>
      </c>
      <c r="L263" s="480"/>
      <c r="M263" s="480"/>
      <c r="N263" s="480">
        <f t="shared" si="25"/>
        <v>4704.5</v>
      </c>
      <c r="O263" s="463">
        <v>44866</v>
      </c>
    </row>
    <row r="264" spans="1:15">
      <c r="A264" s="418">
        <f t="shared" si="22"/>
        <v>20</v>
      </c>
      <c r="B264" s="450" t="s">
        <v>922</v>
      </c>
      <c r="C264" s="450" t="s">
        <v>923</v>
      </c>
      <c r="D264" s="463" t="s">
        <v>924</v>
      </c>
      <c r="E264" s="469" t="s">
        <v>929</v>
      </c>
      <c r="F264" s="450" t="s">
        <v>737</v>
      </c>
      <c r="G264" s="450" t="s">
        <v>802</v>
      </c>
      <c r="H264" s="450" t="s">
        <v>925</v>
      </c>
      <c r="I264" s="480">
        <v>5000</v>
      </c>
      <c r="J264" s="480">
        <f t="shared" si="23"/>
        <v>143.5</v>
      </c>
      <c r="K264" s="480">
        <f t="shared" si="24"/>
        <v>152</v>
      </c>
      <c r="L264" s="480"/>
      <c r="M264" s="480"/>
      <c r="N264" s="480">
        <f t="shared" si="25"/>
        <v>4704.5</v>
      </c>
      <c r="O264" s="463">
        <v>44928</v>
      </c>
    </row>
    <row r="265" spans="1:15">
      <c r="A265" s="418">
        <f t="shared" si="22"/>
        <v>21</v>
      </c>
      <c r="B265" s="450" t="s">
        <v>926</v>
      </c>
      <c r="C265" s="450" t="s">
        <v>210</v>
      </c>
      <c r="D265" s="463" t="s">
        <v>927</v>
      </c>
      <c r="E265" s="469" t="s">
        <v>930</v>
      </c>
      <c r="F265" s="450" t="s">
        <v>150</v>
      </c>
      <c r="G265" s="450" t="s">
        <v>802</v>
      </c>
      <c r="H265" s="450" t="s">
        <v>798</v>
      </c>
      <c r="I265" s="480">
        <v>5000</v>
      </c>
      <c r="J265" s="480">
        <f t="shared" si="23"/>
        <v>143.5</v>
      </c>
      <c r="K265" s="480">
        <f t="shared" si="24"/>
        <v>152</v>
      </c>
      <c r="L265" s="480"/>
      <c r="M265" s="480"/>
      <c r="N265" s="480">
        <f t="shared" si="25"/>
        <v>4704.5</v>
      </c>
      <c r="O265" s="463" t="s">
        <v>928</v>
      </c>
    </row>
    <row r="266" spans="1:15">
      <c r="A266" s="418">
        <f>A265+1</f>
        <v>22</v>
      </c>
      <c r="B266" s="686" t="s">
        <v>969</v>
      </c>
      <c r="C266" s="686" t="s">
        <v>970</v>
      </c>
      <c r="D266" s="687" t="s">
        <v>971</v>
      </c>
      <c r="E266" s="488" t="s">
        <v>973</v>
      </c>
      <c r="F266" s="450" t="s">
        <v>27</v>
      </c>
      <c r="G266" s="450" t="s">
        <v>802</v>
      </c>
      <c r="H266" s="450" t="s">
        <v>972</v>
      </c>
      <c r="I266" s="480">
        <v>5000</v>
      </c>
      <c r="J266" s="480">
        <f t="shared" si="23"/>
        <v>143.5</v>
      </c>
      <c r="K266" s="480">
        <f t="shared" si="24"/>
        <v>152</v>
      </c>
      <c r="L266" s="480"/>
      <c r="M266" s="480"/>
      <c r="N266" s="480">
        <f t="shared" si="25"/>
        <v>4704.5</v>
      </c>
      <c r="O266" s="463">
        <v>45047</v>
      </c>
    </row>
    <row r="267" spans="1:15">
      <c r="A267" s="418">
        <f>A266+1</f>
        <v>23</v>
      </c>
      <c r="B267" s="686" t="s">
        <v>1015</v>
      </c>
      <c r="C267" s="686" t="s">
        <v>1013</v>
      </c>
      <c r="D267" s="687" t="s">
        <v>1014</v>
      </c>
      <c r="E267" s="488" t="s">
        <v>1016</v>
      </c>
      <c r="F267" s="450" t="s">
        <v>150</v>
      </c>
      <c r="G267" s="450" t="s">
        <v>802</v>
      </c>
      <c r="H267" s="450" t="s">
        <v>1017</v>
      </c>
      <c r="I267" s="480">
        <v>5000</v>
      </c>
      <c r="J267" s="480">
        <f t="shared" si="23"/>
        <v>143.5</v>
      </c>
      <c r="K267" s="480">
        <f t="shared" si="24"/>
        <v>152</v>
      </c>
      <c r="L267" s="480"/>
      <c r="M267" s="480"/>
      <c r="N267" s="480">
        <f t="shared" si="25"/>
        <v>4704.5</v>
      </c>
      <c r="O267" s="463">
        <v>45421</v>
      </c>
    </row>
    <row r="268" spans="1:15">
      <c r="B268" s="668" t="s">
        <v>819</v>
      </c>
      <c r="C268" s="668"/>
      <c r="D268" s="428"/>
      <c r="E268" s="445"/>
      <c r="F268" s="428"/>
      <c r="G268" s="428"/>
      <c r="H268" s="428"/>
      <c r="I268" s="710">
        <f>SUM(I245:I267)</f>
        <v>145000</v>
      </c>
      <c r="J268" s="710">
        <f>SUM(J245:J267)</f>
        <v>4161.5</v>
      </c>
      <c r="K268" s="710">
        <f>SUM(K245:K267)</f>
        <v>4408</v>
      </c>
      <c r="L268" s="672">
        <f>SUM(L253:L260)</f>
        <v>0</v>
      </c>
      <c r="M268" s="671">
        <f>SUM(M245:M259)</f>
        <v>0</v>
      </c>
      <c r="N268" s="671">
        <f>SUM(N245:N267)</f>
        <v>136430.5</v>
      </c>
      <c r="O268" s="428"/>
    </row>
    <row r="269" spans="1:15">
      <c r="B269" s="673"/>
      <c r="C269" s="673"/>
      <c r="D269" s="649"/>
      <c r="E269" s="678"/>
      <c r="F269" s="649"/>
      <c r="G269" s="649"/>
      <c r="H269" s="649"/>
      <c r="I269" s="711"/>
      <c r="J269" s="711"/>
      <c r="K269" s="711"/>
      <c r="L269" s="677"/>
      <c r="M269" s="676"/>
      <c r="N269" s="676"/>
      <c r="O269" s="649"/>
    </row>
    <row r="270" spans="1:15">
      <c r="A270" s="418">
        <f>A137+A173+A230+A267+A95</f>
        <v>199</v>
      </c>
      <c r="B270" s="673"/>
      <c r="C270" s="673"/>
      <c r="D270" s="649"/>
      <c r="E270" s="678"/>
      <c r="F270" s="649"/>
      <c r="G270" s="649"/>
      <c r="H270" s="649"/>
      <c r="I270" s="711"/>
      <c r="J270" s="711"/>
      <c r="K270" s="711"/>
      <c r="L270" s="677"/>
      <c r="M270" s="676"/>
      <c r="N270" s="676"/>
      <c r="O270" s="649"/>
    </row>
    <row r="271" spans="1:15" ht="15.75" thickBot="1">
      <c r="B271" s="650"/>
      <c r="C271" s="651"/>
      <c r="D271" s="652" t="s">
        <v>398</v>
      </c>
      <c r="E271" s="712"/>
      <c r="F271" s="650"/>
      <c r="G271" s="654" t="s">
        <v>1095</v>
      </c>
      <c r="H271" s="654"/>
      <c r="I271" s="713">
        <f>I96+I138+I174+I231+I268</f>
        <v>1505138.65</v>
      </c>
      <c r="J271" s="650"/>
      <c r="K271" s="765" t="s">
        <v>821</v>
      </c>
      <c r="L271" s="714"/>
      <c r="M271" s="714"/>
      <c r="N271" s="713">
        <f>N96+N138+N174+N231+N268</f>
        <v>1410667.0557850003</v>
      </c>
    </row>
    <row r="272" spans="1:15">
      <c r="C272" s="831" t="s">
        <v>1100</v>
      </c>
      <c r="D272" s="831"/>
      <c r="G272" s="781" t="s">
        <v>1099</v>
      </c>
      <c r="H272" s="781"/>
    </row>
    <row r="273" spans="2:12">
      <c r="B273" s="651"/>
      <c r="C273" s="653"/>
      <c r="D273" s="653"/>
      <c r="E273" s="79"/>
      <c r="F273" s="79"/>
      <c r="G273" s="781"/>
      <c r="H273" s="679"/>
      <c r="I273" s="679"/>
      <c r="J273" s="516"/>
      <c r="L273" s="613"/>
    </row>
    <row r="274" spans="2:12">
      <c r="B274" s="831"/>
      <c r="C274" s="831"/>
      <c r="D274" s="79"/>
      <c r="E274" s="79"/>
      <c r="F274" s="79"/>
      <c r="G274" s="781"/>
      <c r="H274" s="781"/>
      <c r="I274" s="781"/>
      <c r="J274" s="516"/>
    </row>
  </sheetData>
  <protectedRanges>
    <protectedRange sqref="D95" name="Rango1_1_1"/>
  </protectedRanges>
  <mergeCells count="25">
    <mergeCell ref="B2:H2"/>
    <mergeCell ref="I2:N2"/>
    <mergeCell ref="B3:H3"/>
    <mergeCell ref="I3:N3"/>
    <mergeCell ref="B4:H4"/>
    <mergeCell ref="I4:N4"/>
    <mergeCell ref="B179:C179"/>
    <mergeCell ref="B5:H5"/>
    <mergeCell ref="I5:N5"/>
    <mergeCell ref="E6:Q6"/>
    <mergeCell ref="C100:D100"/>
    <mergeCell ref="B102:N102"/>
    <mergeCell ref="B103:N103"/>
    <mergeCell ref="B104:N104"/>
    <mergeCell ref="B143:C143"/>
    <mergeCell ref="B146:N146"/>
    <mergeCell ref="B147:N147"/>
    <mergeCell ref="B148:N148"/>
    <mergeCell ref="B274:C274"/>
    <mergeCell ref="B185:N185"/>
    <mergeCell ref="B186:N186"/>
    <mergeCell ref="B187:N187"/>
    <mergeCell ref="B188:N188"/>
    <mergeCell ref="B234:C234"/>
    <mergeCell ref="C272:D272"/>
  </mergeCells>
  <pageMargins left="0.7" right="0.7" top="0.75" bottom="0.75" header="0.3" footer="0.3"/>
  <pageSetup scale="56" orientation="landscape" horizontalDpi="4294967293" verticalDpi="0" r:id="rId1"/>
  <rowBreaks count="4" manualBreakCount="4">
    <brk id="101" max="16383" man="1"/>
    <brk id="144" max="16383" man="1"/>
    <brk id="183" max="16383" man="1"/>
    <brk id="236" max="16383" man="1"/>
  </rowBreaks>
  <colBreaks count="1" manualBreakCount="1">
    <brk id="16" max="273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C264"/>
  <sheetViews>
    <sheetView tabSelected="1" topLeftCell="E183" zoomScaleNormal="100" workbookViewId="0">
      <selection activeCell="I192" sqref="I192"/>
    </sheetView>
  </sheetViews>
  <sheetFormatPr baseColWidth="10" defaultRowHeight="15"/>
  <cols>
    <col min="1" max="1" width="9.28515625" style="418" customWidth="1"/>
    <col min="2" max="2" width="21" style="418" customWidth="1"/>
    <col min="3" max="3" width="21.5703125" style="418" customWidth="1"/>
    <col min="4" max="5" width="17.42578125" style="418" customWidth="1"/>
    <col min="6" max="6" width="17.7109375" style="418" customWidth="1"/>
    <col min="7" max="7" width="16.85546875" style="418" customWidth="1"/>
    <col min="8" max="8" width="23.140625" style="418" customWidth="1"/>
    <col min="9" max="9" width="14.7109375" style="418" customWidth="1"/>
    <col min="10" max="10" width="9.42578125" style="418" customWidth="1"/>
    <col min="11" max="11" width="9" style="418" customWidth="1"/>
    <col min="12" max="12" width="5.5703125" style="418" customWidth="1"/>
    <col min="13" max="13" width="14" style="418" customWidth="1"/>
    <col min="14" max="14" width="19.5703125" style="418" customWidth="1"/>
    <col min="15" max="15" width="12.7109375" style="418" customWidth="1"/>
    <col min="16" max="16384" width="11.42578125" style="418"/>
  </cols>
  <sheetData>
    <row r="2" spans="1:17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7">
      <c r="B3" s="838" t="s">
        <v>1174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1119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1120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A6" s="419"/>
      <c r="B6" s="622" t="s">
        <v>1093</v>
      </c>
      <c r="C6" s="622"/>
      <c r="D6" s="827"/>
      <c r="E6" s="839" t="s">
        <v>1163</v>
      </c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</row>
    <row r="7" spans="1:17">
      <c r="B7" s="624" t="s">
        <v>1195</v>
      </c>
      <c r="C7" s="624"/>
      <c r="D7" s="624"/>
      <c r="E7" s="624"/>
      <c r="F7" s="625"/>
      <c r="G7" s="625"/>
      <c r="H7" s="625"/>
      <c r="I7" s="625"/>
      <c r="J7" s="624"/>
      <c r="K7" s="625"/>
      <c r="L7" s="625"/>
      <c r="M7" s="625"/>
      <c r="N7" s="625"/>
      <c r="O7" s="625"/>
    </row>
    <row r="8" spans="1:17">
      <c r="B8" s="624" t="s">
        <v>5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6"/>
      <c r="O8" s="626"/>
    </row>
    <row r="9" spans="1:17">
      <c r="B9" s="624" t="s">
        <v>6</v>
      </c>
      <c r="C9" s="624" t="s">
        <v>7</v>
      </c>
      <c r="D9" s="624" t="s">
        <v>8</v>
      </c>
      <c r="E9" s="624" t="s">
        <v>1165</v>
      </c>
      <c r="F9" s="624" t="s">
        <v>10</v>
      </c>
      <c r="G9" s="624" t="s">
        <v>11</v>
      </c>
      <c r="H9" s="627" t="s">
        <v>12</v>
      </c>
      <c r="I9" s="624" t="s">
        <v>13</v>
      </c>
      <c r="J9" s="628" t="s">
        <v>14</v>
      </c>
      <c r="K9" s="628" t="s">
        <v>15</v>
      </c>
      <c r="L9" s="628" t="s">
        <v>16</v>
      </c>
      <c r="M9" s="627" t="s">
        <v>941</v>
      </c>
      <c r="N9" s="629" t="s">
        <v>17</v>
      </c>
      <c r="O9" s="630" t="s">
        <v>18</v>
      </c>
    </row>
    <row r="10" spans="1:17">
      <c r="A10" s="418">
        <v>1</v>
      </c>
      <c r="B10" s="428" t="s">
        <v>19</v>
      </c>
      <c r="C10" s="428" t="s">
        <v>20</v>
      </c>
      <c r="D10" s="429" t="s">
        <v>21</v>
      </c>
      <c r="E10" s="430">
        <v>200011101179105</v>
      </c>
      <c r="F10" s="428" t="s">
        <v>22</v>
      </c>
      <c r="G10" s="431" t="s">
        <v>281</v>
      </c>
      <c r="H10" s="631" t="s">
        <v>23</v>
      </c>
      <c r="I10" s="447">
        <v>5000</v>
      </c>
      <c r="J10" s="632">
        <f>I10*2.87%</f>
        <v>143.5</v>
      </c>
      <c r="K10" s="435">
        <f>I10*3.04%</f>
        <v>152</v>
      </c>
      <c r="L10" s="435"/>
      <c r="M10" s="435"/>
      <c r="N10" s="435">
        <f t="shared" ref="N10:N73" si="0">I10-J10-K10-M10</f>
        <v>4704.5</v>
      </c>
      <c r="O10" s="436">
        <v>39210</v>
      </c>
    </row>
    <row r="11" spans="1:17">
      <c r="A11" s="418">
        <f>A10+1</f>
        <v>2</v>
      </c>
      <c r="B11" s="437" t="s">
        <v>24</v>
      </c>
      <c r="C11" s="437" t="s">
        <v>25</v>
      </c>
      <c r="D11" s="438" t="s">
        <v>26</v>
      </c>
      <c r="E11" s="439">
        <v>200011101178533</v>
      </c>
      <c r="F11" s="437" t="s">
        <v>27</v>
      </c>
      <c r="G11" s="431" t="s">
        <v>281</v>
      </c>
      <c r="H11" s="633" t="s">
        <v>28</v>
      </c>
      <c r="I11" s="447">
        <v>5000</v>
      </c>
      <c r="J11" s="632">
        <v>0</v>
      </c>
      <c r="K11" s="435">
        <v>0</v>
      </c>
      <c r="L11" s="442"/>
      <c r="M11" s="442">
        <v>0</v>
      </c>
      <c r="N11" s="435">
        <f t="shared" si="0"/>
        <v>5000</v>
      </c>
      <c r="O11" s="443">
        <v>39084</v>
      </c>
    </row>
    <row r="12" spans="1:17">
      <c r="A12" s="418">
        <f t="shared" ref="A12:A75" si="1">A11+1</f>
        <v>3</v>
      </c>
      <c r="B12" s="437" t="s">
        <v>29</v>
      </c>
      <c r="C12" s="437" t="s">
        <v>30</v>
      </c>
      <c r="D12" s="438" t="s">
        <v>31</v>
      </c>
      <c r="E12" s="439">
        <v>200011101179118</v>
      </c>
      <c r="F12" s="437" t="s">
        <v>32</v>
      </c>
      <c r="G12" s="431" t="s">
        <v>281</v>
      </c>
      <c r="H12" s="633" t="s">
        <v>33</v>
      </c>
      <c r="I12" s="447">
        <v>18400</v>
      </c>
      <c r="J12" s="447">
        <f>I12*2.87%</f>
        <v>528.08000000000004</v>
      </c>
      <c r="K12" s="444">
        <f>I12*3.04%</f>
        <v>559.36</v>
      </c>
      <c r="L12" s="444"/>
      <c r="M12" s="444">
        <v>0</v>
      </c>
      <c r="N12" s="435">
        <f t="shared" si="0"/>
        <v>17312.559999999998</v>
      </c>
      <c r="O12" s="443">
        <v>39142</v>
      </c>
    </row>
    <row r="13" spans="1:17">
      <c r="A13" s="418">
        <f t="shared" si="1"/>
        <v>4</v>
      </c>
      <c r="B13" s="428" t="s">
        <v>34</v>
      </c>
      <c r="C13" s="428" t="s">
        <v>35</v>
      </c>
      <c r="D13" s="429" t="s">
        <v>36</v>
      </c>
      <c r="E13" s="445">
        <v>200011101179079</v>
      </c>
      <c r="F13" s="428" t="s">
        <v>37</v>
      </c>
      <c r="G13" s="431" t="s">
        <v>281</v>
      </c>
      <c r="H13" s="446" t="s">
        <v>38</v>
      </c>
      <c r="I13" s="447">
        <v>5000</v>
      </c>
      <c r="J13" s="447">
        <v>143.5</v>
      </c>
      <c r="K13" s="447">
        <v>152</v>
      </c>
      <c r="L13" s="447"/>
      <c r="M13" s="447"/>
      <c r="N13" s="435">
        <f t="shared" si="0"/>
        <v>4704.5</v>
      </c>
      <c r="O13" s="448">
        <v>39258</v>
      </c>
    </row>
    <row r="14" spans="1:17">
      <c r="A14" s="418">
        <f t="shared" si="1"/>
        <v>5</v>
      </c>
      <c r="B14" s="428" t="s">
        <v>39</v>
      </c>
      <c r="C14" s="428" t="s">
        <v>40</v>
      </c>
      <c r="D14" s="429" t="s">
        <v>41</v>
      </c>
      <c r="E14" s="445">
        <v>200011101178630</v>
      </c>
      <c r="F14" s="428" t="s">
        <v>27</v>
      </c>
      <c r="G14" s="431" t="s">
        <v>281</v>
      </c>
      <c r="H14" s="446" t="s">
        <v>42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39234</v>
      </c>
    </row>
    <row r="15" spans="1:17">
      <c r="A15" s="418">
        <f t="shared" si="1"/>
        <v>6</v>
      </c>
      <c r="B15" s="437" t="s">
        <v>43</v>
      </c>
      <c r="C15" s="437" t="s">
        <v>44</v>
      </c>
      <c r="D15" s="438" t="s">
        <v>45</v>
      </c>
      <c r="E15" s="449">
        <v>200011101179095</v>
      </c>
      <c r="F15" s="437" t="s">
        <v>27</v>
      </c>
      <c r="G15" s="431" t="s">
        <v>281</v>
      </c>
      <c r="H15" s="450" t="s">
        <v>46</v>
      </c>
      <c r="I15" s="444">
        <v>5000</v>
      </c>
      <c r="J15" s="444">
        <f>I15*2.87%</f>
        <v>143.5</v>
      </c>
      <c r="K15" s="444">
        <f>I15*3.04%</f>
        <v>152</v>
      </c>
      <c r="L15" s="444"/>
      <c r="M15" s="444"/>
      <c r="N15" s="435">
        <f t="shared" si="0"/>
        <v>4704.5</v>
      </c>
      <c r="O15" s="436">
        <v>39265</v>
      </c>
    </row>
    <row r="16" spans="1:17">
      <c r="A16" s="418">
        <f t="shared" si="1"/>
        <v>7</v>
      </c>
      <c r="B16" s="428" t="s">
        <v>47</v>
      </c>
      <c r="C16" s="428" t="s">
        <v>48</v>
      </c>
      <c r="D16" s="429" t="s">
        <v>49</v>
      </c>
      <c r="E16" s="445">
        <v>200011101179134</v>
      </c>
      <c r="F16" s="428" t="s">
        <v>27</v>
      </c>
      <c r="G16" s="431" t="s">
        <v>281</v>
      </c>
      <c r="H16" s="446" t="s">
        <v>50</v>
      </c>
      <c r="I16" s="447">
        <v>5000</v>
      </c>
      <c r="J16" s="447">
        <v>143.5</v>
      </c>
      <c r="K16" s="447">
        <v>152</v>
      </c>
      <c r="L16" s="447"/>
      <c r="M16" s="447"/>
      <c r="N16" s="435">
        <f t="shared" si="0"/>
        <v>4704.5</v>
      </c>
      <c r="O16" s="448">
        <v>39265</v>
      </c>
    </row>
    <row r="17" spans="1:15">
      <c r="A17" s="418">
        <f t="shared" si="1"/>
        <v>8</v>
      </c>
      <c r="B17" s="428" t="s">
        <v>56</v>
      </c>
      <c r="C17" s="428" t="s">
        <v>57</v>
      </c>
      <c r="D17" s="429" t="s">
        <v>58</v>
      </c>
      <c r="E17" s="445">
        <v>200011101179150</v>
      </c>
      <c r="F17" s="428" t="s">
        <v>37</v>
      </c>
      <c r="G17" s="431" t="s">
        <v>281</v>
      </c>
      <c r="H17" s="446" t="s">
        <v>59</v>
      </c>
      <c r="I17" s="447">
        <v>5000</v>
      </c>
      <c r="J17" s="447">
        <v>143.5</v>
      </c>
      <c r="K17" s="447">
        <v>152</v>
      </c>
      <c r="L17" s="447"/>
      <c r="M17" s="447"/>
      <c r="N17" s="435">
        <f>I17-J17-K17-M17</f>
        <v>4704.5</v>
      </c>
      <c r="O17" s="448">
        <v>39265</v>
      </c>
    </row>
    <row r="18" spans="1:15">
      <c r="A18" s="418">
        <f t="shared" si="1"/>
        <v>9</v>
      </c>
      <c r="B18" s="428" t="s">
        <v>60</v>
      </c>
      <c r="C18" s="428" t="s">
        <v>61</v>
      </c>
      <c r="D18" s="429" t="s">
        <v>62</v>
      </c>
      <c r="E18" s="445">
        <v>200011101179053</v>
      </c>
      <c r="F18" s="428" t="s">
        <v>63</v>
      </c>
      <c r="G18" s="431" t="s">
        <v>281</v>
      </c>
      <c r="H18" s="446" t="s">
        <v>64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39281</v>
      </c>
    </row>
    <row r="19" spans="1:15">
      <c r="A19" s="418">
        <f t="shared" si="1"/>
        <v>10</v>
      </c>
      <c r="B19" s="428" t="s">
        <v>65</v>
      </c>
      <c r="C19" s="428" t="s">
        <v>66</v>
      </c>
      <c r="D19" s="429" t="s">
        <v>67</v>
      </c>
      <c r="E19" s="445">
        <v>200011101178591</v>
      </c>
      <c r="F19" s="428" t="s">
        <v>37</v>
      </c>
      <c r="G19" s="431" t="s">
        <v>281</v>
      </c>
      <c r="H19" s="446" t="s">
        <v>68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39286</v>
      </c>
    </row>
    <row r="20" spans="1:15">
      <c r="A20" s="418">
        <f t="shared" si="1"/>
        <v>11</v>
      </c>
      <c r="B20" s="437" t="s">
        <v>69</v>
      </c>
      <c r="C20" s="437" t="s">
        <v>70</v>
      </c>
      <c r="D20" s="438" t="s">
        <v>71</v>
      </c>
      <c r="E20" s="439">
        <v>200011101180686</v>
      </c>
      <c r="F20" s="437" t="s">
        <v>72</v>
      </c>
      <c r="G20" s="431" t="s">
        <v>281</v>
      </c>
      <c r="H20" s="450" t="s">
        <v>73</v>
      </c>
      <c r="I20" s="442">
        <v>7000</v>
      </c>
      <c r="J20" s="442">
        <v>200.9</v>
      </c>
      <c r="K20" s="442">
        <v>212.8</v>
      </c>
      <c r="L20" s="442"/>
      <c r="M20" s="442"/>
      <c r="N20" s="435">
        <f t="shared" si="0"/>
        <v>6586.3</v>
      </c>
      <c r="O20" s="443">
        <v>39295</v>
      </c>
    </row>
    <row r="21" spans="1:15">
      <c r="A21" s="418">
        <f t="shared" si="1"/>
        <v>12</v>
      </c>
      <c r="B21" s="428" t="s">
        <v>74</v>
      </c>
      <c r="C21" s="428" t="s">
        <v>75</v>
      </c>
      <c r="D21" s="429" t="s">
        <v>76</v>
      </c>
      <c r="E21" s="445">
        <v>200011101180709</v>
      </c>
      <c r="F21" s="428" t="s">
        <v>37</v>
      </c>
      <c r="G21" s="431" t="s">
        <v>281</v>
      </c>
      <c r="H21" s="446" t="s">
        <v>77</v>
      </c>
      <c r="I21" s="447">
        <v>8318.0400000000009</v>
      </c>
      <c r="J21" s="447">
        <f>I21*2.87%</f>
        <v>238.72774800000002</v>
      </c>
      <c r="K21" s="447">
        <f>I21*3.04%</f>
        <v>252.86841600000002</v>
      </c>
      <c r="L21" s="447"/>
      <c r="M21" s="447"/>
      <c r="N21" s="435">
        <f t="shared" si="0"/>
        <v>7826.4438360000004</v>
      </c>
      <c r="O21" s="448">
        <v>39338</v>
      </c>
    </row>
    <row r="22" spans="1:15">
      <c r="A22" s="418">
        <f>A21+1</f>
        <v>13</v>
      </c>
      <c r="B22" s="428" t="s">
        <v>78</v>
      </c>
      <c r="C22" s="428" t="s">
        <v>79</v>
      </c>
      <c r="D22" s="429" t="s">
        <v>80</v>
      </c>
      <c r="E22" s="445">
        <v>200011101253636</v>
      </c>
      <c r="F22" s="428" t="s">
        <v>54</v>
      </c>
      <c r="G22" s="431" t="s">
        <v>281</v>
      </c>
      <c r="H22" s="446" t="s">
        <v>81</v>
      </c>
      <c r="I22" s="451">
        <v>18312</v>
      </c>
      <c r="J22" s="435">
        <f>I22*2.87%</f>
        <v>525.55439999999999</v>
      </c>
      <c r="K22" s="435">
        <f>I22*3.04%</f>
        <v>556.6848</v>
      </c>
      <c r="L22" s="435">
        <v>0</v>
      </c>
      <c r="M22" s="435">
        <v>0</v>
      </c>
      <c r="N22" s="435">
        <f t="shared" si="0"/>
        <v>17229.7608</v>
      </c>
      <c r="O22" s="448">
        <v>39702</v>
      </c>
    </row>
    <row r="23" spans="1:15">
      <c r="A23" s="418">
        <f t="shared" si="1"/>
        <v>14</v>
      </c>
      <c r="B23" s="428" t="s">
        <v>82</v>
      </c>
      <c r="C23" s="428" t="s">
        <v>83</v>
      </c>
      <c r="D23" s="429" t="s">
        <v>84</v>
      </c>
      <c r="E23" s="445">
        <v>200012700173856</v>
      </c>
      <c r="F23" s="428" t="s">
        <v>85</v>
      </c>
      <c r="G23" s="431" t="s">
        <v>281</v>
      </c>
      <c r="H23" s="446" t="s">
        <v>86</v>
      </c>
      <c r="I23" s="451">
        <v>28657.01</v>
      </c>
      <c r="J23" s="435">
        <v>822.456187</v>
      </c>
      <c r="K23" s="435">
        <v>871.17310399999997</v>
      </c>
      <c r="L23" s="452"/>
      <c r="M23" s="452">
        <v>0</v>
      </c>
      <c r="N23" s="435">
        <f t="shared" si="0"/>
        <v>26963.380708999997</v>
      </c>
      <c r="O23" s="448">
        <v>39302</v>
      </c>
    </row>
    <row r="24" spans="1:15">
      <c r="A24" s="418">
        <f t="shared" si="1"/>
        <v>15</v>
      </c>
      <c r="B24" s="428" t="s">
        <v>89</v>
      </c>
      <c r="C24" s="428" t="s">
        <v>90</v>
      </c>
      <c r="D24" s="429" t="s">
        <v>91</v>
      </c>
      <c r="E24" s="445">
        <v>200011101209570</v>
      </c>
      <c r="F24" s="428" t="s">
        <v>37</v>
      </c>
      <c r="G24" s="431" t="s">
        <v>281</v>
      </c>
      <c r="H24" s="437" t="s">
        <v>92</v>
      </c>
      <c r="I24" s="447">
        <v>5000</v>
      </c>
      <c r="J24" s="447">
        <v>143.5</v>
      </c>
      <c r="K24" s="447">
        <v>152</v>
      </c>
      <c r="L24" s="447"/>
      <c r="M24" s="447"/>
      <c r="N24" s="435">
        <f t="shared" si="0"/>
        <v>4704.5</v>
      </c>
      <c r="O24" s="448">
        <v>39499</v>
      </c>
    </row>
    <row r="25" spans="1:15">
      <c r="A25" s="418">
        <f t="shared" si="1"/>
        <v>16</v>
      </c>
      <c r="B25" s="766" t="s">
        <v>93</v>
      </c>
      <c r="C25" s="437" t="s">
        <v>94</v>
      </c>
      <c r="D25" s="429" t="s">
        <v>95</v>
      </c>
      <c r="E25" s="445">
        <v>200011101224225</v>
      </c>
      <c r="F25" s="428" t="s">
        <v>87</v>
      </c>
      <c r="G25" s="431" t="s">
        <v>281</v>
      </c>
      <c r="H25" s="450" t="s">
        <v>96</v>
      </c>
      <c r="I25" s="447">
        <v>24000</v>
      </c>
      <c r="J25" s="447">
        <f>I25*2.87%</f>
        <v>688.8</v>
      </c>
      <c r="K25" s="447">
        <f>I25*3.04%</f>
        <v>729.6</v>
      </c>
      <c r="L25" s="447"/>
      <c r="M25" s="447">
        <v>0</v>
      </c>
      <c r="N25" s="435">
        <f t="shared" si="0"/>
        <v>22581.600000000002</v>
      </c>
      <c r="O25" s="448">
        <v>39524</v>
      </c>
    </row>
    <row r="26" spans="1:15">
      <c r="A26" s="418">
        <f t="shared" si="1"/>
        <v>17</v>
      </c>
      <c r="B26" s="437" t="s">
        <v>97</v>
      </c>
      <c r="C26" s="437" t="s">
        <v>98</v>
      </c>
      <c r="D26" s="429" t="s">
        <v>99</v>
      </c>
      <c r="E26" s="430">
        <v>200011101224209</v>
      </c>
      <c r="F26" s="446" t="s">
        <v>100</v>
      </c>
      <c r="G26" s="431" t="s">
        <v>281</v>
      </c>
      <c r="H26" s="450" t="s">
        <v>101</v>
      </c>
      <c r="I26" s="435">
        <v>11596.6</v>
      </c>
      <c r="J26" s="435">
        <f>I26*2.87%</f>
        <v>332.82242000000002</v>
      </c>
      <c r="K26" s="435">
        <f>I26*3.04%</f>
        <v>352.53664000000003</v>
      </c>
      <c r="L26" s="435"/>
      <c r="M26" s="435">
        <v>0</v>
      </c>
      <c r="N26" s="435">
        <f t="shared" si="0"/>
        <v>10911.24094</v>
      </c>
      <c r="O26" s="436">
        <v>39539</v>
      </c>
    </row>
    <row r="27" spans="1:15">
      <c r="A27" s="418">
        <f t="shared" si="1"/>
        <v>18</v>
      </c>
      <c r="B27" s="437" t="s">
        <v>102</v>
      </c>
      <c r="C27" s="437" t="s">
        <v>103</v>
      </c>
      <c r="D27" s="429" t="s">
        <v>104</v>
      </c>
      <c r="E27" s="430">
        <v>200011101231865</v>
      </c>
      <c r="F27" s="446" t="s">
        <v>105</v>
      </c>
      <c r="G27" s="431" t="s">
        <v>281</v>
      </c>
      <c r="H27" s="437" t="s">
        <v>96</v>
      </c>
      <c r="I27" s="435">
        <v>5000</v>
      </c>
      <c r="J27" s="435">
        <f>I27*2.87%</f>
        <v>143.5</v>
      </c>
      <c r="K27" s="435">
        <f>I27*3.04%</f>
        <v>152</v>
      </c>
      <c r="L27" s="435"/>
      <c r="M27" s="435"/>
      <c r="N27" s="435">
        <f t="shared" si="0"/>
        <v>4704.5</v>
      </c>
      <c r="O27" s="436">
        <v>39568</v>
      </c>
    </row>
    <row r="28" spans="1:15">
      <c r="A28" s="418">
        <f t="shared" si="1"/>
        <v>19</v>
      </c>
      <c r="B28" s="437" t="s">
        <v>106</v>
      </c>
      <c r="C28" s="437" t="s">
        <v>107</v>
      </c>
      <c r="D28" s="429" t="s">
        <v>108</v>
      </c>
      <c r="E28" s="430">
        <v>200011101245945</v>
      </c>
      <c r="F28" s="446" t="s">
        <v>109</v>
      </c>
      <c r="G28" s="431" t="s">
        <v>281</v>
      </c>
      <c r="H28" s="450" t="s">
        <v>110</v>
      </c>
      <c r="I28" s="435">
        <v>9600</v>
      </c>
      <c r="J28" s="435">
        <f>I28*2.87%</f>
        <v>275.52</v>
      </c>
      <c r="K28" s="435">
        <f>I28*3.04%</f>
        <v>291.83999999999997</v>
      </c>
      <c r="L28" s="435"/>
      <c r="M28" s="435"/>
      <c r="N28" s="435">
        <f t="shared" si="0"/>
        <v>9032.64</v>
      </c>
      <c r="O28" s="436">
        <v>39661</v>
      </c>
    </row>
    <row r="29" spans="1:15">
      <c r="A29" s="418">
        <f t="shared" si="1"/>
        <v>20</v>
      </c>
      <c r="B29" s="453" t="s">
        <v>111</v>
      </c>
      <c r="C29" s="453" t="s">
        <v>112</v>
      </c>
      <c r="D29" s="454" t="s">
        <v>113</v>
      </c>
      <c r="E29" s="455">
        <v>200011101253597</v>
      </c>
      <c r="F29" s="431" t="s">
        <v>114</v>
      </c>
      <c r="G29" s="431" t="s">
        <v>281</v>
      </c>
      <c r="H29" s="453" t="s">
        <v>115</v>
      </c>
      <c r="I29" s="456">
        <v>22000</v>
      </c>
      <c r="J29" s="825">
        <f>I29*2.87%</f>
        <v>631.4</v>
      </c>
      <c r="K29" s="825">
        <f>I29*3.04%</f>
        <v>668.8</v>
      </c>
      <c r="L29" s="825"/>
      <c r="M29" s="435">
        <v>3781.12</v>
      </c>
      <c r="N29" s="435">
        <f t="shared" si="0"/>
        <v>16918.68</v>
      </c>
      <c r="O29" s="458">
        <v>39692</v>
      </c>
    </row>
    <row r="30" spans="1:15">
      <c r="A30" s="418">
        <f t="shared" si="1"/>
        <v>21</v>
      </c>
      <c r="B30" s="453" t="s">
        <v>116</v>
      </c>
      <c r="C30" s="453" t="s">
        <v>117</v>
      </c>
      <c r="D30" s="454" t="s">
        <v>118</v>
      </c>
      <c r="E30" s="455">
        <v>200011101253733</v>
      </c>
      <c r="F30" s="431" t="s">
        <v>119</v>
      </c>
      <c r="G30" s="431" t="s">
        <v>281</v>
      </c>
      <c r="H30" s="453" t="s">
        <v>120</v>
      </c>
      <c r="I30" s="456">
        <v>5000</v>
      </c>
      <c r="J30" s="457">
        <v>143.5</v>
      </c>
      <c r="K30" s="457">
        <v>152</v>
      </c>
      <c r="L30" s="457"/>
      <c r="M30" s="457"/>
      <c r="N30" s="435">
        <f t="shared" si="0"/>
        <v>4704.5</v>
      </c>
      <c r="O30" s="458">
        <v>39692</v>
      </c>
    </row>
    <row r="31" spans="1:15">
      <c r="A31" s="418">
        <f t="shared" si="1"/>
        <v>22</v>
      </c>
      <c r="B31" s="453" t="s">
        <v>121</v>
      </c>
      <c r="C31" s="453" t="s">
        <v>122</v>
      </c>
      <c r="D31" s="454" t="s">
        <v>123</v>
      </c>
      <c r="E31" s="455">
        <v>200011101253568</v>
      </c>
      <c r="F31" s="431" t="s">
        <v>124</v>
      </c>
      <c r="G31" s="431" t="s">
        <v>281</v>
      </c>
      <c r="H31" s="453" t="s">
        <v>125</v>
      </c>
      <c r="I31" s="459">
        <v>13000</v>
      </c>
      <c r="J31" s="459">
        <f>I31*2.87%</f>
        <v>373.1</v>
      </c>
      <c r="K31" s="459">
        <f>I31*3.04%</f>
        <v>395.2</v>
      </c>
      <c r="L31" s="459">
        <v>0</v>
      </c>
      <c r="M31" s="459">
        <v>0</v>
      </c>
      <c r="N31" s="435">
        <f t="shared" si="0"/>
        <v>12231.699999999999</v>
      </c>
      <c r="O31" s="458">
        <v>39729</v>
      </c>
    </row>
    <row r="32" spans="1:15">
      <c r="A32" s="418">
        <f t="shared" si="1"/>
        <v>23</v>
      </c>
      <c r="B32" s="453" t="s">
        <v>126</v>
      </c>
      <c r="C32" s="453" t="s">
        <v>127</v>
      </c>
      <c r="D32" s="454" t="s">
        <v>128</v>
      </c>
      <c r="E32" s="455">
        <v>200011101278064</v>
      </c>
      <c r="F32" s="431" t="s">
        <v>27</v>
      </c>
      <c r="G32" s="431" t="s">
        <v>129</v>
      </c>
      <c r="H32" s="450" t="s">
        <v>130</v>
      </c>
      <c r="I32" s="451">
        <v>8050</v>
      </c>
      <c r="J32" s="435">
        <f>I32*2.87%</f>
        <v>231.035</v>
      </c>
      <c r="K32" s="435">
        <f>I32*3.04%</f>
        <v>244.72</v>
      </c>
      <c r="L32" s="452">
        <v>0</v>
      </c>
      <c r="M32" s="452">
        <v>1512.45</v>
      </c>
      <c r="N32" s="435">
        <f t="shared" si="0"/>
        <v>6061.7950000000001</v>
      </c>
      <c r="O32" s="458">
        <v>39832</v>
      </c>
    </row>
    <row r="33" spans="1:15">
      <c r="A33" s="418">
        <f t="shared" si="1"/>
        <v>24</v>
      </c>
      <c r="B33" s="453" t="s">
        <v>132</v>
      </c>
      <c r="C33" s="453" t="s">
        <v>133</v>
      </c>
      <c r="D33" s="460" t="s">
        <v>134</v>
      </c>
      <c r="E33" s="461">
        <v>200011101272633</v>
      </c>
      <c r="F33" s="431" t="s">
        <v>37</v>
      </c>
      <c r="G33" s="431" t="s">
        <v>281</v>
      </c>
      <c r="H33" s="431" t="s">
        <v>131</v>
      </c>
      <c r="I33" s="451">
        <v>5000</v>
      </c>
      <c r="J33" s="435">
        <v>143.5</v>
      </c>
      <c r="K33" s="435">
        <v>152</v>
      </c>
      <c r="L33" s="452"/>
      <c r="M33" s="447"/>
      <c r="N33" s="435">
        <f t="shared" si="0"/>
        <v>4704.5</v>
      </c>
      <c r="O33" s="458">
        <v>39845</v>
      </c>
    </row>
    <row r="34" spans="1:15">
      <c r="A34" s="418">
        <f t="shared" si="1"/>
        <v>25</v>
      </c>
      <c r="B34" s="428" t="s">
        <v>135</v>
      </c>
      <c r="C34" s="428" t="s">
        <v>136</v>
      </c>
      <c r="D34" s="429" t="s">
        <v>137</v>
      </c>
      <c r="E34" s="445">
        <v>200011101272688</v>
      </c>
      <c r="F34" s="428" t="s">
        <v>109</v>
      </c>
      <c r="G34" s="431" t="s">
        <v>129</v>
      </c>
      <c r="H34" s="428" t="s">
        <v>110</v>
      </c>
      <c r="I34" s="447">
        <v>9600</v>
      </c>
      <c r="J34" s="447">
        <f>I34*2.87%</f>
        <v>275.52</v>
      </c>
      <c r="K34" s="447">
        <f>I34*3.04%</f>
        <v>291.83999999999997</v>
      </c>
      <c r="L34" s="447"/>
      <c r="M34" s="447"/>
      <c r="N34" s="435">
        <f t="shared" si="0"/>
        <v>9032.64</v>
      </c>
      <c r="O34" s="448">
        <v>39845</v>
      </c>
    </row>
    <row r="35" spans="1:15">
      <c r="A35" s="418">
        <f t="shared" si="1"/>
        <v>26</v>
      </c>
      <c r="B35" s="428" t="s">
        <v>138</v>
      </c>
      <c r="C35" s="428" t="s">
        <v>139</v>
      </c>
      <c r="D35" s="429" t="s">
        <v>140</v>
      </c>
      <c r="E35" s="445">
        <v>200011101294556</v>
      </c>
      <c r="F35" s="428" t="s">
        <v>141</v>
      </c>
      <c r="G35" s="431" t="s">
        <v>281</v>
      </c>
      <c r="H35" s="428" t="s">
        <v>142</v>
      </c>
      <c r="I35" s="451">
        <v>8000</v>
      </c>
      <c r="J35" s="435">
        <v>229.6</v>
      </c>
      <c r="K35" s="435">
        <v>243.2</v>
      </c>
      <c r="L35" s="435"/>
      <c r="M35" s="435"/>
      <c r="N35" s="435">
        <f t="shared" si="0"/>
        <v>7527.2</v>
      </c>
      <c r="O35" s="448">
        <v>40028</v>
      </c>
    </row>
    <row r="36" spans="1:15">
      <c r="A36" s="418">
        <f t="shared" si="1"/>
        <v>27</v>
      </c>
      <c r="B36" s="462" t="s">
        <v>143</v>
      </c>
      <c r="C36" s="428" t="s">
        <v>144</v>
      </c>
      <c r="D36" s="429" t="s">
        <v>145</v>
      </c>
      <c r="E36" s="445">
        <v>200011101310155</v>
      </c>
      <c r="F36" s="428" t="s">
        <v>63</v>
      </c>
      <c r="G36" s="431" t="s">
        <v>281</v>
      </c>
      <c r="H36" s="428" t="s">
        <v>146</v>
      </c>
      <c r="I36" s="447">
        <v>5000</v>
      </c>
      <c r="J36" s="447">
        <v>143.5</v>
      </c>
      <c r="K36" s="447">
        <v>152</v>
      </c>
      <c r="L36" s="447"/>
      <c r="M36" s="447"/>
      <c r="N36" s="435">
        <f t="shared" si="0"/>
        <v>4704.5</v>
      </c>
      <c r="O36" s="448">
        <v>40148</v>
      </c>
    </row>
    <row r="37" spans="1:15">
      <c r="A37" s="418">
        <f t="shared" si="1"/>
        <v>28</v>
      </c>
      <c r="B37" s="428" t="s">
        <v>147</v>
      </c>
      <c r="C37" s="428" t="s">
        <v>148</v>
      </c>
      <c r="D37" s="429" t="s">
        <v>149</v>
      </c>
      <c r="E37" s="445">
        <v>200011101318759</v>
      </c>
      <c r="F37" s="428" t="s">
        <v>150</v>
      </c>
      <c r="G37" s="431" t="s">
        <v>281</v>
      </c>
      <c r="H37" s="446" t="s">
        <v>73</v>
      </c>
      <c r="I37" s="447">
        <v>8000</v>
      </c>
      <c r="J37" s="447">
        <v>229.6</v>
      </c>
      <c r="K37" s="447">
        <v>243.2</v>
      </c>
      <c r="L37" s="447"/>
      <c r="M37" s="447"/>
      <c r="N37" s="435">
        <f t="shared" si="0"/>
        <v>7527.2</v>
      </c>
      <c r="O37" s="448">
        <v>40210</v>
      </c>
    </row>
    <row r="38" spans="1:15">
      <c r="A38" s="418">
        <f t="shared" si="1"/>
        <v>29</v>
      </c>
      <c r="B38" s="437" t="s">
        <v>156</v>
      </c>
      <c r="C38" s="437" t="s">
        <v>157</v>
      </c>
      <c r="D38" s="429" t="s">
        <v>158</v>
      </c>
      <c r="E38" s="445">
        <v>200011101358201</v>
      </c>
      <c r="F38" s="428" t="s">
        <v>159</v>
      </c>
      <c r="G38" s="431" t="s">
        <v>129</v>
      </c>
      <c r="H38" s="437" t="s">
        <v>160</v>
      </c>
      <c r="I38" s="447">
        <v>6000</v>
      </c>
      <c r="J38" s="447">
        <v>172.2</v>
      </c>
      <c r="K38" s="447">
        <v>182.4</v>
      </c>
      <c r="L38" s="447"/>
      <c r="M38" s="447">
        <v>0</v>
      </c>
      <c r="N38" s="435">
        <f t="shared" si="0"/>
        <v>5645.4000000000005</v>
      </c>
      <c r="O38" s="448">
        <v>40422</v>
      </c>
    </row>
    <row r="39" spans="1:15">
      <c r="A39" s="418">
        <f t="shared" si="1"/>
        <v>30</v>
      </c>
      <c r="B39" s="428" t="s">
        <v>161</v>
      </c>
      <c r="C39" s="428" t="s">
        <v>162</v>
      </c>
      <c r="D39" s="429" t="s">
        <v>163</v>
      </c>
      <c r="E39" s="445">
        <v>200011101393460</v>
      </c>
      <c r="F39" s="428" t="s">
        <v>63</v>
      </c>
      <c r="G39" s="431" t="s">
        <v>281</v>
      </c>
      <c r="H39" s="428" t="s">
        <v>164</v>
      </c>
      <c r="I39" s="447">
        <v>5000</v>
      </c>
      <c r="J39" s="447">
        <v>143.5</v>
      </c>
      <c r="K39" s="447">
        <v>152</v>
      </c>
      <c r="L39" s="447"/>
      <c r="M39" s="447"/>
      <c r="N39" s="435">
        <f t="shared" si="0"/>
        <v>4704.5</v>
      </c>
      <c r="O39" s="448">
        <v>40603</v>
      </c>
    </row>
    <row r="40" spans="1:15">
      <c r="A40" s="418">
        <f t="shared" si="1"/>
        <v>31</v>
      </c>
      <c r="B40" s="428" t="s">
        <v>170</v>
      </c>
      <c r="C40" s="428" t="s">
        <v>171</v>
      </c>
      <c r="D40" s="429" t="s">
        <v>172</v>
      </c>
      <c r="E40" s="445">
        <v>200011101419959</v>
      </c>
      <c r="F40" s="428" t="s">
        <v>1175</v>
      </c>
      <c r="G40" s="431" t="s">
        <v>281</v>
      </c>
      <c r="H40" s="824" t="s">
        <v>1176</v>
      </c>
      <c r="I40" s="447">
        <v>13312</v>
      </c>
      <c r="J40" s="447">
        <v>382.05439999999999</v>
      </c>
      <c r="K40" s="447">
        <v>404.6848</v>
      </c>
      <c r="L40" s="447"/>
      <c r="M40" s="447"/>
      <c r="N40" s="435">
        <f t="shared" si="0"/>
        <v>12525.2608</v>
      </c>
      <c r="O40" s="448">
        <v>41187</v>
      </c>
    </row>
    <row r="41" spans="1:15">
      <c r="A41" s="418">
        <f t="shared" si="1"/>
        <v>32</v>
      </c>
      <c r="B41" s="437" t="s">
        <v>175</v>
      </c>
      <c r="C41" s="437" t="s">
        <v>176</v>
      </c>
      <c r="D41" s="429" t="s">
        <v>177</v>
      </c>
      <c r="E41" s="445">
        <v>200011101479562</v>
      </c>
      <c r="F41" s="428" t="s">
        <v>27</v>
      </c>
      <c r="G41" s="431" t="s">
        <v>281</v>
      </c>
      <c r="H41" s="428" t="s">
        <v>101</v>
      </c>
      <c r="I41" s="447">
        <v>5000</v>
      </c>
      <c r="J41" s="447">
        <v>143.5</v>
      </c>
      <c r="K41" s="447">
        <v>152</v>
      </c>
      <c r="L41" s="447"/>
      <c r="M41" s="447"/>
      <c r="N41" s="435">
        <f t="shared" si="0"/>
        <v>4704.5</v>
      </c>
      <c r="O41" s="448">
        <v>41000</v>
      </c>
    </row>
    <row r="42" spans="1:15">
      <c r="A42" s="418">
        <f t="shared" si="1"/>
        <v>33</v>
      </c>
      <c r="B42" s="428" t="s">
        <v>178</v>
      </c>
      <c r="C42" s="428" t="s">
        <v>179</v>
      </c>
      <c r="D42" s="429" t="s">
        <v>180</v>
      </c>
      <c r="E42" s="445">
        <v>200011101571020</v>
      </c>
      <c r="F42" s="428" t="s">
        <v>181</v>
      </c>
      <c r="G42" s="431" t="s">
        <v>281</v>
      </c>
      <c r="H42" s="428" t="s">
        <v>151</v>
      </c>
      <c r="I42" s="447">
        <v>30000</v>
      </c>
      <c r="J42" s="447">
        <v>861</v>
      </c>
      <c r="K42" s="447">
        <v>912</v>
      </c>
      <c r="L42" s="447"/>
      <c r="M42" s="447"/>
      <c r="N42" s="435">
        <f t="shared" si="0"/>
        <v>28227</v>
      </c>
      <c r="O42" s="448">
        <v>41276</v>
      </c>
    </row>
    <row r="43" spans="1:15">
      <c r="A43" s="418">
        <f t="shared" si="1"/>
        <v>34</v>
      </c>
      <c r="B43" s="428" t="s">
        <v>185</v>
      </c>
      <c r="C43" s="428" t="s">
        <v>186</v>
      </c>
      <c r="D43" s="429" t="s">
        <v>187</v>
      </c>
      <c r="E43" s="445">
        <v>200011101632914</v>
      </c>
      <c r="F43" s="428" t="s">
        <v>188</v>
      </c>
      <c r="G43" s="431" t="s">
        <v>281</v>
      </c>
      <c r="H43" s="428" t="s">
        <v>189</v>
      </c>
      <c r="I43" s="447">
        <v>8000</v>
      </c>
      <c r="J43" s="447">
        <v>229.6</v>
      </c>
      <c r="K43" s="447">
        <v>243.2</v>
      </c>
      <c r="L43" s="447"/>
      <c r="M43" s="447"/>
      <c r="N43" s="435">
        <f t="shared" si="0"/>
        <v>7527.2</v>
      </c>
      <c r="O43" s="448">
        <v>42095</v>
      </c>
    </row>
    <row r="44" spans="1:15">
      <c r="A44" s="418">
        <f t="shared" si="1"/>
        <v>35</v>
      </c>
      <c r="B44" s="428" t="s">
        <v>194</v>
      </c>
      <c r="C44" s="428" t="s">
        <v>195</v>
      </c>
      <c r="D44" s="429" t="s">
        <v>196</v>
      </c>
      <c r="E44" s="445">
        <v>200011101711592</v>
      </c>
      <c r="F44" s="428" t="s">
        <v>27</v>
      </c>
      <c r="G44" s="431" t="s">
        <v>281</v>
      </c>
      <c r="H44" s="428" t="s">
        <v>197</v>
      </c>
      <c r="I44" s="447">
        <v>5000</v>
      </c>
      <c r="J44" s="447">
        <v>143.5</v>
      </c>
      <c r="K44" s="447">
        <v>152</v>
      </c>
      <c r="L44" s="447"/>
      <c r="M44" s="447"/>
      <c r="N44" s="435">
        <f t="shared" si="0"/>
        <v>4704.5</v>
      </c>
      <c r="O44" s="448">
        <v>41883</v>
      </c>
    </row>
    <row r="45" spans="1:15">
      <c r="A45" s="418">
        <f t="shared" si="1"/>
        <v>36</v>
      </c>
      <c r="B45" s="428" t="s">
        <v>198</v>
      </c>
      <c r="C45" s="428" t="s">
        <v>199</v>
      </c>
      <c r="D45" s="429" t="s">
        <v>200</v>
      </c>
      <c r="E45" s="445">
        <v>200011101711903</v>
      </c>
      <c r="F45" s="428" t="s">
        <v>27</v>
      </c>
      <c r="G45" s="431" t="s">
        <v>281</v>
      </c>
      <c r="H45" s="428" t="s">
        <v>201</v>
      </c>
      <c r="I45" s="447">
        <v>5000</v>
      </c>
      <c r="J45" s="447">
        <v>143.5</v>
      </c>
      <c r="K45" s="447">
        <v>152</v>
      </c>
      <c r="L45" s="447"/>
      <c r="M45" s="447"/>
      <c r="N45" s="435">
        <f t="shared" si="0"/>
        <v>4704.5</v>
      </c>
      <c r="O45" s="448">
        <v>41944</v>
      </c>
    </row>
    <row r="46" spans="1:15">
      <c r="A46" s="418">
        <f t="shared" si="1"/>
        <v>37</v>
      </c>
      <c r="B46" s="437" t="s">
        <v>202</v>
      </c>
      <c r="C46" s="437" t="s">
        <v>203</v>
      </c>
      <c r="D46" s="429" t="s">
        <v>204</v>
      </c>
      <c r="E46" s="445">
        <v>200011101711628</v>
      </c>
      <c r="F46" s="428" t="s">
        <v>27</v>
      </c>
      <c r="G46" s="431" t="s">
        <v>281</v>
      </c>
      <c r="H46" s="428" t="s">
        <v>205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42125</v>
      </c>
    </row>
    <row r="47" spans="1:15">
      <c r="A47" s="418">
        <f t="shared" si="1"/>
        <v>38</v>
      </c>
      <c r="B47" s="428" t="s">
        <v>206</v>
      </c>
      <c r="C47" s="428" t="s">
        <v>207</v>
      </c>
      <c r="D47" s="429" t="s">
        <v>208</v>
      </c>
      <c r="E47" s="445">
        <v>200011101711796</v>
      </c>
      <c r="F47" s="428" t="s">
        <v>27</v>
      </c>
      <c r="G47" s="431" t="s">
        <v>281</v>
      </c>
      <c r="H47" s="428" t="s">
        <v>209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42156</v>
      </c>
    </row>
    <row r="48" spans="1:15">
      <c r="A48" s="418">
        <f t="shared" si="1"/>
        <v>39</v>
      </c>
      <c r="B48" s="428" t="s">
        <v>212</v>
      </c>
      <c r="C48" s="428" t="s">
        <v>213</v>
      </c>
      <c r="D48" s="429" t="s">
        <v>214</v>
      </c>
      <c r="E48" s="445">
        <v>200011101711631</v>
      </c>
      <c r="F48" s="428" t="s">
        <v>37</v>
      </c>
      <c r="G48" s="431" t="s">
        <v>281</v>
      </c>
      <c r="H48" s="428" t="s">
        <v>88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42402</v>
      </c>
    </row>
    <row r="49" spans="1:194">
      <c r="A49" s="418">
        <f t="shared" si="1"/>
        <v>40</v>
      </c>
      <c r="B49" s="428" t="s">
        <v>216</v>
      </c>
      <c r="C49" s="428" t="s">
        <v>217</v>
      </c>
      <c r="D49" s="429" t="s">
        <v>218</v>
      </c>
      <c r="E49" s="445">
        <v>200011101711851</v>
      </c>
      <c r="F49" s="428" t="s">
        <v>219</v>
      </c>
      <c r="G49" s="431" t="s">
        <v>281</v>
      </c>
      <c r="H49" s="428" t="s">
        <v>220</v>
      </c>
      <c r="I49" s="447">
        <v>8000</v>
      </c>
      <c r="J49" s="447">
        <v>229.6</v>
      </c>
      <c r="K49" s="447">
        <v>243.2</v>
      </c>
      <c r="L49" s="447"/>
      <c r="M49" s="447"/>
      <c r="N49" s="435">
        <f t="shared" si="0"/>
        <v>7527.2</v>
      </c>
      <c r="O49" s="448">
        <v>42370</v>
      </c>
    </row>
    <row r="50" spans="1:194">
      <c r="A50" s="418">
        <f t="shared" si="1"/>
        <v>41</v>
      </c>
      <c r="B50" s="428" t="s">
        <v>221</v>
      </c>
      <c r="C50" s="428" t="s">
        <v>222</v>
      </c>
      <c r="D50" s="429" t="s">
        <v>938</v>
      </c>
      <c r="E50" s="445">
        <v>200011101711848</v>
      </c>
      <c r="F50" s="428" t="s">
        <v>27</v>
      </c>
      <c r="G50" s="431" t="s">
        <v>281</v>
      </c>
      <c r="H50" s="428" t="s">
        <v>223</v>
      </c>
      <c r="I50" s="447">
        <v>5000</v>
      </c>
      <c r="J50" s="447">
        <v>143.5</v>
      </c>
      <c r="K50" s="447">
        <v>152</v>
      </c>
      <c r="L50" s="447"/>
      <c r="M50" s="447"/>
      <c r="N50" s="435">
        <f t="shared" si="0"/>
        <v>4704.5</v>
      </c>
      <c r="O50" s="448">
        <v>41730</v>
      </c>
      <c r="AC50" s="418" t="s">
        <v>1127</v>
      </c>
    </row>
    <row r="51" spans="1:194">
      <c r="A51" s="418">
        <f t="shared" si="1"/>
        <v>42</v>
      </c>
      <c r="B51" s="428" t="s">
        <v>224</v>
      </c>
      <c r="C51" s="428" t="s">
        <v>225</v>
      </c>
      <c r="D51" s="429" t="s">
        <v>226</v>
      </c>
      <c r="E51" s="445" t="s">
        <v>227</v>
      </c>
      <c r="F51" s="428" t="s">
        <v>27</v>
      </c>
      <c r="G51" s="431" t="s">
        <v>281</v>
      </c>
      <c r="H51" s="428" t="s">
        <v>228</v>
      </c>
      <c r="I51" s="447">
        <v>5000</v>
      </c>
      <c r="J51" s="447">
        <f t="shared" ref="J51:J57" si="2">I51*2.87%</f>
        <v>143.5</v>
      </c>
      <c r="K51" s="447">
        <f t="shared" ref="K51:K57" si="3">I51*3.04%</f>
        <v>152</v>
      </c>
      <c r="L51" s="447"/>
      <c r="M51" s="447">
        <v>0</v>
      </c>
      <c r="N51" s="435">
        <f t="shared" si="0"/>
        <v>4704.5</v>
      </c>
      <c r="O51" s="448">
        <v>41791</v>
      </c>
    </row>
    <row r="52" spans="1:194">
      <c r="A52" s="418">
        <f t="shared" si="1"/>
        <v>43</v>
      </c>
      <c r="B52" s="428" t="s">
        <v>229</v>
      </c>
      <c r="C52" s="428" t="s">
        <v>230</v>
      </c>
      <c r="D52" s="429" t="s">
        <v>231</v>
      </c>
      <c r="E52" s="445" t="s">
        <v>232</v>
      </c>
      <c r="F52" s="428" t="s">
        <v>37</v>
      </c>
      <c r="G52" s="431" t="s">
        <v>281</v>
      </c>
      <c r="H52" s="428" t="s">
        <v>233</v>
      </c>
      <c r="I52" s="447">
        <v>5000</v>
      </c>
      <c r="J52" s="447">
        <f t="shared" si="2"/>
        <v>143.5</v>
      </c>
      <c r="K52" s="447">
        <f t="shared" si="3"/>
        <v>152</v>
      </c>
      <c r="L52" s="447"/>
      <c r="M52" s="447"/>
      <c r="N52" s="435">
        <f t="shared" si="0"/>
        <v>4704.5</v>
      </c>
      <c r="O52" s="448">
        <v>42552</v>
      </c>
    </row>
    <row r="53" spans="1:194">
      <c r="A53" s="418">
        <f t="shared" si="1"/>
        <v>44</v>
      </c>
      <c r="B53" s="428" t="s">
        <v>234</v>
      </c>
      <c r="C53" s="428" t="s">
        <v>235</v>
      </c>
      <c r="D53" s="429" t="s">
        <v>236</v>
      </c>
      <c r="E53" s="445" t="s">
        <v>237</v>
      </c>
      <c r="F53" s="428" t="s">
        <v>27</v>
      </c>
      <c r="G53" s="431" t="s">
        <v>281</v>
      </c>
      <c r="H53" s="428" t="s">
        <v>233</v>
      </c>
      <c r="I53" s="447">
        <v>5000</v>
      </c>
      <c r="J53" s="447">
        <f t="shared" si="2"/>
        <v>143.5</v>
      </c>
      <c r="K53" s="447">
        <f t="shared" si="3"/>
        <v>152</v>
      </c>
      <c r="L53" s="447"/>
      <c r="M53" s="447"/>
      <c r="N53" s="435">
        <f t="shared" si="0"/>
        <v>4704.5</v>
      </c>
      <c r="O53" s="448">
        <v>42552</v>
      </c>
    </row>
    <row r="54" spans="1:194">
      <c r="A54" s="418">
        <f t="shared" si="1"/>
        <v>45</v>
      </c>
      <c r="B54" s="428" t="s">
        <v>238</v>
      </c>
      <c r="C54" s="428" t="s">
        <v>239</v>
      </c>
      <c r="D54" s="429" t="s">
        <v>240</v>
      </c>
      <c r="E54" s="445" t="s">
        <v>241</v>
      </c>
      <c r="F54" s="428" t="s">
        <v>27</v>
      </c>
      <c r="G54" s="431" t="s">
        <v>281</v>
      </c>
      <c r="H54" s="428" t="s">
        <v>242</v>
      </c>
      <c r="I54" s="451">
        <v>5000</v>
      </c>
      <c r="J54" s="435">
        <f t="shared" si="2"/>
        <v>143.5</v>
      </c>
      <c r="K54" s="435">
        <f t="shared" si="3"/>
        <v>152</v>
      </c>
      <c r="L54" s="435"/>
      <c r="M54" s="435"/>
      <c r="N54" s="435">
        <f t="shared" si="0"/>
        <v>4704.5</v>
      </c>
      <c r="O54" s="448">
        <v>42736</v>
      </c>
    </row>
    <row r="55" spans="1:194">
      <c r="A55" s="418">
        <f t="shared" si="1"/>
        <v>46</v>
      </c>
      <c r="B55" s="428" t="s">
        <v>243</v>
      </c>
      <c r="C55" s="428" t="s">
        <v>244</v>
      </c>
      <c r="D55" s="429" t="s">
        <v>245</v>
      </c>
      <c r="E55" s="430" t="s">
        <v>246</v>
      </c>
      <c r="F55" s="428" t="s">
        <v>37</v>
      </c>
      <c r="G55" s="431" t="s">
        <v>281</v>
      </c>
      <c r="H55" s="428" t="s">
        <v>247</v>
      </c>
      <c r="I55" s="451">
        <v>5000</v>
      </c>
      <c r="J55" s="435">
        <f t="shared" si="2"/>
        <v>143.5</v>
      </c>
      <c r="K55" s="435">
        <f t="shared" si="3"/>
        <v>152</v>
      </c>
      <c r="L55" s="435"/>
      <c r="M55" s="435"/>
      <c r="N55" s="435">
        <f t="shared" si="0"/>
        <v>4704.5</v>
      </c>
      <c r="O55" s="448">
        <v>42917</v>
      </c>
    </row>
    <row r="56" spans="1:194">
      <c r="A56" s="418">
        <f t="shared" si="1"/>
        <v>47</v>
      </c>
      <c r="B56" s="428" t="s">
        <v>248</v>
      </c>
      <c r="C56" s="428" t="s">
        <v>249</v>
      </c>
      <c r="D56" s="429" t="s">
        <v>250</v>
      </c>
      <c r="E56" s="430" t="s">
        <v>251</v>
      </c>
      <c r="F56" s="428" t="s">
        <v>252</v>
      </c>
      <c r="G56" s="431" t="s">
        <v>281</v>
      </c>
      <c r="H56" s="428" t="s">
        <v>253</v>
      </c>
      <c r="I56" s="451">
        <v>6000</v>
      </c>
      <c r="J56" s="435">
        <f t="shared" si="2"/>
        <v>172.2</v>
      </c>
      <c r="K56" s="435">
        <f t="shared" si="3"/>
        <v>182.4</v>
      </c>
      <c r="L56" s="435"/>
      <c r="M56" s="435"/>
      <c r="N56" s="435">
        <f t="shared" si="0"/>
        <v>5645.4000000000005</v>
      </c>
      <c r="O56" s="448">
        <v>43191</v>
      </c>
    </row>
    <row r="57" spans="1:194">
      <c r="A57" s="418">
        <f t="shared" si="1"/>
        <v>48</v>
      </c>
      <c r="B57" s="428" t="s">
        <v>254</v>
      </c>
      <c r="C57" s="428" t="s">
        <v>255</v>
      </c>
      <c r="D57" s="429" t="s">
        <v>256</v>
      </c>
      <c r="E57" s="430" t="s">
        <v>257</v>
      </c>
      <c r="F57" s="428" t="s">
        <v>258</v>
      </c>
      <c r="G57" s="431" t="s">
        <v>281</v>
      </c>
      <c r="H57" s="428" t="s">
        <v>259</v>
      </c>
      <c r="I57" s="451">
        <v>5000</v>
      </c>
      <c r="J57" s="435">
        <f t="shared" si="2"/>
        <v>143.5</v>
      </c>
      <c r="K57" s="435">
        <f t="shared" si="3"/>
        <v>152</v>
      </c>
      <c r="L57" s="435"/>
      <c r="M57" s="435"/>
      <c r="N57" s="435">
        <f t="shared" si="0"/>
        <v>4704.5</v>
      </c>
      <c r="O57" s="448">
        <v>43191</v>
      </c>
    </row>
    <row r="58" spans="1:194">
      <c r="A58" s="418">
        <f t="shared" si="1"/>
        <v>49</v>
      </c>
      <c r="B58" s="465" t="s">
        <v>266</v>
      </c>
      <c r="C58" s="465" t="s">
        <v>267</v>
      </c>
      <c r="D58" s="466" t="s">
        <v>268</v>
      </c>
      <c r="E58" s="466" t="s">
        <v>269</v>
      </c>
      <c r="F58" s="467" t="s">
        <v>270</v>
      </c>
      <c r="G58" s="431" t="s">
        <v>281</v>
      </c>
      <c r="H58" s="467" t="s">
        <v>271</v>
      </c>
      <c r="I58" s="456">
        <v>30000</v>
      </c>
      <c r="J58" s="457">
        <v>861</v>
      </c>
      <c r="K58" s="457">
        <v>912</v>
      </c>
      <c r="L58" s="457"/>
      <c r="M58" s="457"/>
      <c r="N58" s="435">
        <f t="shared" si="0"/>
        <v>28227</v>
      </c>
      <c r="O58" s="466">
        <v>43239</v>
      </c>
    </row>
    <row r="59" spans="1:194">
      <c r="A59" s="819">
        <f t="shared" si="1"/>
        <v>50</v>
      </c>
      <c r="B59" s="465" t="s">
        <v>272</v>
      </c>
      <c r="C59" s="803" t="s">
        <v>273</v>
      </c>
      <c r="D59" s="804" t="s">
        <v>274</v>
      </c>
      <c r="E59" s="804" t="s">
        <v>275</v>
      </c>
      <c r="F59" s="805" t="s">
        <v>150</v>
      </c>
      <c r="G59" s="806" t="s">
        <v>281</v>
      </c>
      <c r="H59" s="805" t="s">
        <v>276</v>
      </c>
      <c r="I59" s="807">
        <v>5000</v>
      </c>
      <c r="J59" s="808">
        <f>I59*2.87%</f>
        <v>143.5</v>
      </c>
      <c r="K59" s="808">
        <f>I59*3.04%</f>
        <v>152</v>
      </c>
      <c r="L59" s="808"/>
      <c r="M59" s="808"/>
      <c r="N59" s="809">
        <f t="shared" si="0"/>
        <v>4704.5</v>
      </c>
      <c r="O59" s="804">
        <v>43282</v>
      </c>
    </row>
    <row r="60" spans="1:194" s="818" customFormat="1">
      <c r="A60" s="819">
        <f t="shared" si="1"/>
        <v>51</v>
      </c>
      <c r="B60" s="446" t="s">
        <v>277</v>
      </c>
      <c r="C60" s="446" t="s">
        <v>278</v>
      </c>
      <c r="D60" s="463" t="s">
        <v>279</v>
      </c>
      <c r="E60" s="466" t="s">
        <v>280</v>
      </c>
      <c r="F60" s="450" t="s">
        <v>270</v>
      </c>
      <c r="G60" s="431" t="s">
        <v>281</v>
      </c>
      <c r="H60" s="450" t="s">
        <v>1008</v>
      </c>
      <c r="I60" s="456">
        <v>30000</v>
      </c>
      <c r="J60" s="457">
        <v>861</v>
      </c>
      <c r="K60" s="457">
        <v>912</v>
      </c>
      <c r="L60" s="457"/>
      <c r="M60" s="452"/>
      <c r="N60" s="435">
        <f t="shared" si="0"/>
        <v>28227</v>
      </c>
      <c r="O60" s="466">
        <v>43556</v>
      </c>
      <c r="P60" s="819"/>
      <c r="Q60" s="819"/>
      <c r="R60" s="819"/>
      <c r="S60" s="819"/>
      <c r="T60" s="819"/>
      <c r="U60" s="819"/>
      <c r="V60" s="819"/>
      <c r="W60" s="819"/>
      <c r="X60" s="819"/>
      <c r="Y60" s="819"/>
      <c r="Z60" s="819"/>
      <c r="AA60" s="819"/>
      <c r="AB60" s="819"/>
      <c r="AC60" s="819"/>
      <c r="AD60" s="819"/>
      <c r="AE60" s="819"/>
      <c r="AF60" s="819"/>
      <c r="AG60" s="819"/>
      <c r="AH60" s="819"/>
      <c r="AI60" s="819"/>
      <c r="AJ60" s="819"/>
      <c r="AK60" s="819"/>
      <c r="AL60" s="819"/>
      <c r="AM60" s="819"/>
      <c r="AN60" s="819"/>
      <c r="AO60" s="819"/>
      <c r="AP60" s="819"/>
      <c r="AQ60" s="819"/>
      <c r="AR60" s="819"/>
      <c r="AS60" s="819"/>
      <c r="AT60" s="819"/>
      <c r="AU60" s="819"/>
      <c r="AV60" s="819"/>
      <c r="AW60" s="819"/>
      <c r="AX60" s="819"/>
      <c r="AY60" s="819"/>
      <c r="AZ60" s="819"/>
      <c r="BA60" s="819"/>
      <c r="BB60" s="819"/>
      <c r="BC60" s="819"/>
      <c r="BD60" s="819"/>
      <c r="BE60" s="819"/>
      <c r="BF60" s="819"/>
      <c r="BG60" s="819"/>
      <c r="BH60" s="819"/>
      <c r="BI60" s="819"/>
      <c r="BJ60" s="819"/>
      <c r="BK60" s="819"/>
      <c r="BL60" s="819"/>
      <c r="BM60" s="819"/>
      <c r="BN60" s="819"/>
      <c r="BO60" s="819"/>
      <c r="BP60" s="819"/>
      <c r="BQ60" s="819"/>
      <c r="BR60" s="819"/>
      <c r="BS60" s="819"/>
      <c r="BT60" s="819"/>
      <c r="BU60" s="819"/>
      <c r="BV60" s="819"/>
      <c r="BW60" s="819"/>
      <c r="BX60" s="819"/>
      <c r="BY60" s="819"/>
      <c r="BZ60" s="819"/>
      <c r="CA60" s="819"/>
      <c r="CB60" s="819"/>
      <c r="CC60" s="819"/>
      <c r="CD60" s="819"/>
      <c r="CE60" s="819"/>
      <c r="CF60" s="819"/>
      <c r="CG60" s="819"/>
      <c r="CH60" s="819"/>
      <c r="CI60" s="819"/>
      <c r="CJ60" s="819"/>
      <c r="CK60" s="819"/>
      <c r="CL60" s="819"/>
      <c r="CM60" s="819"/>
      <c r="CN60" s="819"/>
      <c r="CO60" s="819"/>
      <c r="CP60" s="819"/>
      <c r="CQ60" s="819"/>
      <c r="CR60" s="819"/>
      <c r="CS60" s="819"/>
      <c r="CT60" s="819"/>
      <c r="CU60" s="819"/>
      <c r="CV60" s="819"/>
      <c r="CW60" s="819"/>
      <c r="CX60" s="819"/>
      <c r="CY60" s="819"/>
      <c r="CZ60" s="819"/>
      <c r="DA60" s="819"/>
      <c r="DB60" s="819"/>
      <c r="DC60" s="819"/>
      <c r="DD60" s="819"/>
      <c r="DE60" s="819"/>
      <c r="DF60" s="819"/>
      <c r="DG60" s="819"/>
      <c r="DH60" s="819"/>
      <c r="DI60" s="819"/>
      <c r="DJ60" s="819"/>
      <c r="DK60" s="819"/>
      <c r="DL60" s="819"/>
      <c r="DM60" s="819"/>
      <c r="DN60" s="819"/>
      <c r="DO60" s="819"/>
      <c r="DP60" s="819"/>
      <c r="DQ60" s="819"/>
      <c r="DR60" s="819"/>
      <c r="DS60" s="819"/>
      <c r="DT60" s="819"/>
      <c r="DU60" s="819"/>
      <c r="DV60" s="819"/>
      <c r="DW60" s="819"/>
      <c r="DX60" s="819"/>
      <c r="DY60" s="819"/>
      <c r="DZ60" s="819"/>
      <c r="EA60" s="819"/>
      <c r="EB60" s="819"/>
      <c r="EC60" s="819"/>
      <c r="ED60" s="819"/>
      <c r="EE60" s="819"/>
      <c r="EF60" s="819"/>
      <c r="EG60" s="819"/>
      <c r="EH60" s="819"/>
      <c r="EI60" s="819"/>
      <c r="EJ60" s="819"/>
      <c r="EK60" s="819"/>
      <c r="EL60" s="819"/>
      <c r="EM60" s="819"/>
      <c r="EN60" s="819"/>
      <c r="EO60" s="819"/>
      <c r="EP60" s="819"/>
      <c r="EQ60" s="819"/>
      <c r="ER60" s="819"/>
      <c r="ES60" s="819"/>
      <c r="ET60" s="819"/>
      <c r="EU60" s="819"/>
      <c r="EV60" s="819"/>
      <c r="EW60" s="819"/>
      <c r="EX60" s="819"/>
      <c r="EY60" s="819"/>
      <c r="EZ60" s="819"/>
      <c r="FA60" s="819"/>
      <c r="FB60" s="819"/>
      <c r="FC60" s="819"/>
      <c r="FD60" s="819"/>
      <c r="FE60" s="819"/>
      <c r="FF60" s="819"/>
      <c r="FG60" s="819"/>
      <c r="FH60" s="819"/>
      <c r="FI60" s="819"/>
      <c r="FJ60" s="819"/>
      <c r="FK60" s="819"/>
      <c r="FL60" s="819"/>
      <c r="FM60" s="819"/>
      <c r="FN60" s="819"/>
      <c r="FO60" s="819"/>
      <c r="FP60" s="819"/>
      <c r="FQ60" s="819"/>
      <c r="FR60" s="819"/>
      <c r="FS60" s="819"/>
      <c r="FT60" s="819"/>
      <c r="FU60" s="819"/>
      <c r="FV60" s="819"/>
      <c r="FW60" s="819"/>
      <c r="FX60" s="819"/>
      <c r="FY60" s="819"/>
      <c r="FZ60" s="819"/>
      <c r="GA60" s="819"/>
      <c r="GB60" s="819"/>
      <c r="GC60" s="819"/>
      <c r="GD60" s="819"/>
      <c r="GE60" s="819"/>
      <c r="GF60" s="819"/>
      <c r="GG60" s="819"/>
      <c r="GH60" s="819"/>
      <c r="GI60" s="819"/>
      <c r="GJ60" s="819"/>
      <c r="GK60" s="819"/>
      <c r="GL60" s="819"/>
    </row>
    <row r="61" spans="1:194" ht="21.75" customHeight="1">
      <c r="A61" s="418">
        <f t="shared" si="1"/>
        <v>52</v>
      </c>
      <c r="B61" s="810" t="s">
        <v>288</v>
      </c>
      <c r="C61" s="810" t="s">
        <v>289</v>
      </c>
      <c r="D61" s="811" t="s">
        <v>290</v>
      </c>
      <c r="E61" s="811" t="s">
        <v>291</v>
      </c>
      <c r="F61" s="810" t="s">
        <v>871</v>
      </c>
      <c r="G61" s="812" t="s">
        <v>281</v>
      </c>
      <c r="H61" s="810" t="s">
        <v>293</v>
      </c>
      <c r="I61" s="813">
        <v>5000</v>
      </c>
      <c r="J61" s="814">
        <f>I61*2.87%</f>
        <v>143.5</v>
      </c>
      <c r="K61" s="814">
        <f>I61*3.04%</f>
        <v>152</v>
      </c>
      <c r="L61" s="815"/>
      <c r="M61" s="814"/>
      <c r="N61" s="816">
        <f t="shared" si="0"/>
        <v>4704.5</v>
      </c>
      <c r="O61" s="817">
        <v>43556</v>
      </c>
      <c r="Z61" s="418">
        <f ca="1">Z60:AA61</f>
        <v>0</v>
      </c>
    </row>
    <row r="62" spans="1:194" ht="23.25" customHeight="1">
      <c r="A62" s="418">
        <f t="shared" si="1"/>
        <v>53</v>
      </c>
      <c r="B62" s="472" t="s">
        <v>294</v>
      </c>
      <c r="C62" s="450" t="s">
        <v>295</v>
      </c>
      <c r="D62" s="438" t="s">
        <v>296</v>
      </c>
      <c r="E62" s="473" t="s">
        <v>297</v>
      </c>
      <c r="F62" s="474" t="s">
        <v>37</v>
      </c>
      <c r="G62" s="475" t="s">
        <v>281</v>
      </c>
      <c r="H62" s="475" t="s">
        <v>298</v>
      </c>
      <c r="I62" s="442">
        <v>6500</v>
      </c>
      <c r="J62" s="442">
        <f>I62*2.87%</f>
        <v>186.55</v>
      </c>
      <c r="K62" s="442">
        <f>I62*3.04%</f>
        <v>197.6</v>
      </c>
      <c r="L62" s="476"/>
      <c r="M62" s="442"/>
      <c r="N62" s="444">
        <f t="shared" si="0"/>
        <v>6115.8499999999995</v>
      </c>
      <c r="O62" s="463">
        <v>43708</v>
      </c>
    </row>
    <row r="63" spans="1:194">
      <c r="A63" s="418">
        <f t="shared" si="1"/>
        <v>54</v>
      </c>
      <c r="B63" s="464" t="s">
        <v>299</v>
      </c>
      <c r="C63" s="450" t="s">
        <v>300</v>
      </c>
      <c r="D63" s="477" t="s">
        <v>301</v>
      </c>
      <c r="E63" s="478" t="s">
        <v>302</v>
      </c>
      <c r="F63" s="479" t="s">
        <v>303</v>
      </c>
      <c r="G63" s="431" t="s">
        <v>281</v>
      </c>
      <c r="H63" s="450" t="s">
        <v>304</v>
      </c>
      <c r="I63" s="480">
        <v>4000</v>
      </c>
      <c r="J63" s="480"/>
      <c r="K63" s="480"/>
      <c r="L63" s="480"/>
      <c r="M63" s="480"/>
      <c r="N63" s="435">
        <f t="shared" si="0"/>
        <v>4000</v>
      </c>
      <c r="O63" s="443">
        <v>43739</v>
      </c>
    </row>
    <row r="64" spans="1:194">
      <c r="A64" s="418">
        <f t="shared" si="1"/>
        <v>55</v>
      </c>
      <c r="B64" s="464" t="s">
        <v>310</v>
      </c>
      <c r="C64" s="450" t="s">
        <v>311</v>
      </c>
      <c r="D64" s="477" t="s">
        <v>312</v>
      </c>
      <c r="E64" s="478" t="s">
        <v>313</v>
      </c>
      <c r="F64" s="479" t="s">
        <v>150</v>
      </c>
      <c r="G64" s="431" t="s">
        <v>281</v>
      </c>
      <c r="H64" s="450" t="s">
        <v>314</v>
      </c>
      <c r="I64" s="480">
        <v>8000</v>
      </c>
      <c r="J64" s="480">
        <f t="shared" ref="J64:J98" si="4">I64*2.87%</f>
        <v>229.6</v>
      </c>
      <c r="K64" s="480">
        <f>I64*3.04%</f>
        <v>243.2</v>
      </c>
      <c r="L64" s="480"/>
      <c r="M64" s="480"/>
      <c r="N64" s="435">
        <f t="shared" si="0"/>
        <v>7527.2</v>
      </c>
      <c r="O64" s="443">
        <v>43834</v>
      </c>
    </row>
    <row r="65" spans="1:15">
      <c r="A65" s="418">
        <f t="shared" si="1"/>
        <v>56</v>
      </c>
      <c r="B65" s="464" t="s">
        <v>316</v>
      </c>
      <c r="C65" s="450" t="s">
        <v>317</v>
      </c>
      <c r="D65" s="477" t="s">
        <v>318</v>
      </c>
      <c r="E65" s="478" t="s">
        <v>319</v>
      </c>
      <c r="F65" s="479" t="s">
        <v>63</v>
      </c>
      <c r="G65" s="431" t="s">
        <v>129</v>
      </c>
      <c r="H65" s="450" t="s">
        <v>320</v>
      </c>
      <c r="I65" s="480">
        <v>5000</v>
      </c>
      <c r="J65" s="480">
        <f t="shared" si="4"/>
        <v>143.5</v>
      </c>
      <c r="K65" s="480">
        <f t="shared" ref="K65:K97" si="5">I65*3.04%</f>
        <v>152</v>
      </c>
      <c r="L65" s="480"/>
      <c r="M65" s="480"/>
      <c r="N65" s="435">
        <f t="shared" si="0"/>
        <v>4704.5</v>
      </c>
      <c r="O65" s="443" t="s">
        <v>321</v>
      </c>
    </row>
    <row r="66" spans="1:15">
      <c r="A66" s="418">
        <f t="shared" si="1"/>
        <v>57</v>
      </c>
      <c r="B66" s="481" t="s">
        <v>322</v>
      </c>
      <c r="C66" s="453" t="s">
        <v>323</v>
      </c>
      <c r="D66" s="482" t="s">
        <v>324</v>
      </c>
      <c r="E66" s="478" t="s">
        <v>325</v>
      </c>
      <c r="F66" s="483" t="s">
        <v>169</v>
      </c>
      <c r="G66" s="431" t="s">
        <v>281</v>
      </c>
      <c r="H66" s="465" t="s">
        <v>326</v>
      </c>
      <c r="I66" s="480">
        <v>12000</v>
      </c>
      <c r="J66" s="480">
        <f t="shared" si="4"/>
        <v>344.4</v>
      </c>
      <c r="K66" s="480">
        <f t="shared" si="5"/>
        <v>364.8</v>
      </c>
      <c r="L66" s="480"/>
      <c r="M66" s="480"/>
      <c r="N66" s="435">
        <f t="shared" si="0"/>
        <v>11290.800000000001</v>
      </c>
      <c r="O66" s="448">
        <v>44136</v>
      </c>
    </row>
    <row r="67" spans="1:15">
      <c r="A67" s="418">
        <f t="shared" si="1"/>
        <v>58</v>
      </c>
      <c r="B67" s="481" t="s">
        <v>327</v>
      </c>
      <c r="C67" s="453" t="s">
        <v>328</v>
      </c>
      <c r="D67" s="484" t="s">
        <v>329</v>
      </c>
      <c r="E67" s="478" t="s">
        <v>330</v>
      </c>
      <c r="F67" s="483" t="s">
        <v>150</v>
      </c>
      <c r="G67" s="431" t="s">
        <v>281</v>
      </c>
      <c r="H67" s="465" t="s">
        <v>331</v>
      </c>
      <c r="I67" s="480">
        <v>5000</v>
      </c>
      <c r="J67" s="480">
        <f t="shared" si="4"/>
        <v>143.5</v>
      </c>
      <c r="K67" s="480">
        <f t="shared" si="5"/>
        <v>152</v>
      </c>
      <c r="L67" s="480"/>
      <c r="M67" s="480"/>
      <c r="N67" s="435">
        <f t="shared" si="0"/>
        <v>4704.5</v>
      </c>
      <c r="O67" s="448">
        <v>44197</v>
      </c>
    </row>
    <row r="68" spans="1:15" ht="21.75" customHeight="1">
      <c r="A68" s="418">
        <f t="shared" si="1"/>
        <v>59</v>
      </c>
      <c r="B68" s="467" t="s">
        <v>333</v>
      </c>
      <c r="C68" s="465" t="s">
        <v>103</v>
      </c>
      <c r="D68" s="466" t="s">
        <v>334</v>
      </c>
      <c r="E68" s="469" t="s">
        <v>335</v>
      </c>
      <c r="F68" s="485" t="s">
        <v>63</v>
      </c>
      <c r="G68" s="465" t="s">
        <v>315</v>
      </c>
      <c r="H68" s="486" t="s">
        <v>130</v>
      </c>
      <c r="I68" s="480">
        <v>10000</v>
      </c>
      <c r="J68" s="480">
        <f t="shared" si="4"/>
        <v>287</v>
      </c>
      <c r="K68" s="480">
        <f t="shared" si="5"/>
        <v>304</v>
      </c>
      <c r="L68" s="480"/>
      <c r="M68" s="480"/>
      <c r="N68" s="435">
        <f t="shared" si="0"/>
        <v>9409</v>
      </c>
      <c r="O68" s="448">
        <v>44563</v>
      </c>
    </row>
    <row r="69" spans="1:15" ht="21.75" customHeight="1">
      <c r="A69" s="418">
        <f t="shared" si="1"/>
        <v>60</v>
      </c>
      <c r="B69" s="467" t="s">
        <v>336</v>
      </c>
      <c r="C69" s="467" t="s">
        <v>337</v>
      </c>
      <c r="D69" s="466" t="s">
        <v>338</v>
      </c>
      <c r="E69" s="469" t="s">
        <v>339</v>
      </c>
      <c r="F69" s="485" t="s">
        <v>150</v>
      </c>
      <c r="G69" s="431" t="s">
        <v>281</v>
      </c>
      <c r="H69" s="486" t="s">
        <v>340</v>
      </c>
      <c r="I69" s="480">
        <v>5000</v>
      </c>
      <c r="J69" s="480">
        <f t="shared" si="4"/>
        <v>143.5</v>
      </c>
      <c r="K69" s="480">
        <f>I69*3.04%</f>
        <v>152</v>
      </c>
      <c r="L69" s="480"/>
      <c r="M69" s="480"/>
      <c r="N69" s="435">
        <f t="shared" si="0"/>
        <v>4704.5</v>
      </c>
      <c r="O69" s="448">
        <v>44198</v>
      </c>
    </row>
    <row r="70" spans="1:15" ht="22.5" customHeight="1">
      <c r="A70" s="418">
        <f t="shared" si="1"/>
        <v>61</v>
      </c>
      <c r="B70" s="467" t="s">
        <v>346</v>
      </c>
      <c r="C70" s="467" t="s">
        <v>347</v>
      </c>
      <c r="D70" s="466" t="s">
        <v>348</v>
      </c>
      <c r="E70" s="469" t="s">
        <v>349</v>
      </c>
      <c r="F70" s="485" t="s">
        <v>63</v>
      </c>
      <c r="G70" s="431" t="s">
        <v>281</v>
      </c>
      <c r="H70" s="450" t="s">
        <v>101</v>
      </c>
      <c r="I70" s="480">
        <v>5000</v>
      </c>
      <c r="J70" s="480">
        <f t="shared" si="4"/>
        <v>143.5</v>
      </c>
      <c r="K70" s="480">
        <f t="shared" si="5"/>
        <v>152</v>
      </c>
      <c r="L70" s="480"/>
      <c r="N70" s="435">
        <f>I70-J70-K70-M69</f>
        <v>4704.5</v>
      </c>
      <c r="O70" s="448">
        <v>44351</v>
      </c>
    </row>
    <row r="71" spans="1:15" ht="24" customHeight="1">
      <c r="A71" s="418">
        <f t="shared" si="1"/>
        <v>62</v>
      </c>
      <c r="B71" s="467" t="s">
        <v>353</v>
      </c>
      <c r="C71" s="467" t="s">
        <v>354</v>
      </c>
      <c r="D71" s="466" t="s">
        <v>355</v>
      </c>
      <c r="E71" s="469" t="s">
        <v>356</v>
      </c>
      <c r="F71" s="485" t="s">
        <v>63</v>
      </c>
      <c r="G71" s="431" t="s">
        <v>281</v>
      </c>
      <c r="H71" s="450" t="s">
        <v>357</v>
      </c>
      <c r="I71" s="480">
        <v>5000</v>
      </c>
      <c r="J71" s="480">
        <f t="shared" si="4"/>
        <v>143.5</v>
      </c>
      <c r="K71" s="480">
        <f t="shared" si="5"/>
        <v>152</v>
      </c>
      <c r="L71" s="480"/>
      <c r="M71" s="480"/>
      <c r="N71" s="435">
        <f t="shared" si="0"/>
        <v>4704.5</v>
      </c>
      <c r="O71" s="448">
        <v>44201</v>
      </c>
    </row>
    <row r="72" spans="1:15" ht="25.5" customHeight="1">
      <c r="A72" s="418">
        <f t="shared" si="1"/>
        <v>63</v>
      </c>
      <c r="B72" s="467" t="s">
        <v>358</v>
      </c>
      <c r="C72" s="467" t="s">
        <v>359</v>
      </c>
      <c r="D72" s="461" t="s">
        <v>360</v>
      </c>
      <c r="E72" s="469" t="s">
        <v>361</v>
      </c>
      <c r="F72" s="485" t="s">
        <v>63</v>
      </c>
      <c r="G72" s="431" t="s">
        <v>281</v>
      </c>
      <c r="H72" s="450" t="s">
        <v>362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63">
        <v>44201</v>
      </c>
    </row>
    <row r="73" spans="1:15" ht="24.75" customHeight="1">
      <c r="A73" s="418">
        <f t="shared" si="1"/>
        <v>64</v>
      </c>
      <c r="B73" s="467" t="s">
        <v>363</v>
      </c>
      <c r="C73" s="467" t="s">
        <v>364</v>
      </c>
      <c r="D73" s="461" t="s">
        <v>365</v>
      </c>
      <c r="E73" s="469" t="s">
        <v>366</v>
      </c>
      <c r="F73" s="486" t="s">
        <v>367</v>
      </c>
      <c r="G73" s="431" t="s">
        <v>281</v>
      </c>
      <c r="H73" s="450" t="s">
        <v>368</v>
      </c>
      <c r="I73" s="480">
        <v>8000</v>
      </c>
      <c r="J73" s="480">
        <f t="shared" si="4"/>
        <v>229.6</v>
      </c>
      <c r="K73" s="480">
        <f t="shared" si="5"/>
        <v>243.2</v>
      </c>
      <c r="L73" s="480"/>
      <c r="M73" s="480"/>
      <c r="N73" s="435">
        <f t="shared" si="0"/>
        <v>7527.2</v>
      </c>
      <c r="O73" s="463">
        <v>44202</v>
      </c>
    </row>
    <row r="74" spans="1:15" ht="18" customHeight="1">
      <c r="A74" s="418">
        <f t="shared" si="1"/>
        <v>65</v>
      </c>
      <c r="B74" s="467" t="s">
        <v>378</v>
      </c>
      <c r="C74" s="467" t="s">
        <v>379</v>
      </c>
      <c r="D74" s="461" t="s">
        <v>380</v>
      </c>
      <c r="E74" s="469" t="s">
        <v>381</v>
      </c>
      <c r="F74" s="486" t="s">
        <v>252</v>
      </c>
      <c r="G74" s="431" t="s">
        <v>281</v>
      </c>
      <c r="H74" s="431" t="s">
        <v>362</v>
      </c>
      <c r="I74" s="480">
        <v>7000</v>
      </c>
      <c r="J74" s="480">
        <f t="shared" si="4"/>
        <v>200.9</v>
      </c>
      <c r="K74" s="480">
        <f t="shared" si="5"/>
        <v>212.8</v>
      </c>
      <c r="L74" s="480"/>
      <c r="M74" s="480"/>
      <c r="N74" s="435">
        <f t="shared" ref="N74:N98" si="6">I74-J74-K74-M74</f>
        <v>6586.3</v>
      </c>
      <c r="O74" s="463">
        <v>44470</v>
      </c>
    </row>
    <row r="75" spans="1:15" ht="21.75" customHeight="1">
      <c r="A75" s="418">
        <f t="shared" si="1"/>
        <v>66</v>
      </c>
      <c r="B75" s="467" t="s">
        <v>382</v>
      </c>
      <c r="C75" s="467" t="s">
        <v>383</v>
      </c>
      <c r="D75" s="461" t="s">
        <v>384</v>
      </c>
      <c r="E75" s="469" t="s">
        <v>385</v>
      </c>
      <c r="F75" s="486" t="s">
        <v>252</v>
      </c>
      <c r="G75" s="431" t="s">
        <v>281</v>
      </c>
      <c r="H75" s="431" t="s">
        <v>165</v>
      </c>
      <c r="I75" s="480">
        <v>5000</v>
      </c>
      <c r="J75" s="480">
        <f t="shared" si="4"/>
        <v>143.5</v>
      </c>
      <c r="K75" s="480">
        <f t="shared" si="5"/>
        <v>152</v>
      </c>
      <c r="L75" s="480"/>
      <c r="M75" s="480"/>
      <c r="N75" s="435">
        <f t="shared" si="6"/>
        <v>4704.5</v>
      </c>
      <c r="O75" s="463">
        <v>44440</v>
      </c>
    </row>
    <row r="76" spans="1:15" ht="17.25" customHeight="1">
      <c r="A76" s="418">
        <f t="shared" ref="A76:A97" si="7">A75+1</f>
        <v>67</v>
      </c>
      <c r="B76" s="467" t="s">
        <v>373</v>
      </c>
      <c r="C76" s="467" t="s">
        <v>40</v>
      </c>
      <c r="D76" s="461" t="s">
        <v>374</v>
      </c>
      <c r="E76" s="469" t="s">
        <v>375</v>
      </c>
      <c r="F76" s="486" t="s">
        <v>376</v>
      </c>
      <c r="G76" s="431" t="s">
        <v>315</v>
      </c>
      <c r="H76" s="431" t="s">
        <v>377</v>
      </c>
      <c r="I76" s="480">
        <v>18000</v>
      </c>
      <c r="J76" s="480">
        <f t="shared" si="4"/>
        <v>516.6</v>
      </c>
      <c r="K76" s="480">
        <f t="shared" si="5"/>
        <v>547.20000000000005</v>
      </c>
      <c r="L76" s="480"/>
      <c r="M76" s="480"/>
      <c r="N76" s="435">
        <f t="shared" si="6"/>
        <v>16936.2</v>
      </c>
      <c r="O76" s="463">
        <v>44470</v>
      </c>
    </row>
    <row r="77" spans="1:15" ht="21.75" customHeight="1">
      <c r="A77" s="418">
        <f>A76+1</f>
        <v>68</v>
      </c>
      <c r="B77" s="467" t="s">
        <v>386</v>
      </c>
      <c r="C77" s="467" t="s">
        <v>387</v>
      </c>
      <c r="D77" s="461" t="s">
        <v>388</v>
      </c>
      <c r="E77" s="469" t="s">
        <v>822</v>
      </c>
      <c r="F77" s="486" t="s">
        <v>252</v>
      </c>
      <c r="G77" s="431" t="s">
        <v>281</v>
      </c>
      <c r="H77" s="431" t="s">
        <v>389</v>
      </c>
      <c r="I77" s="480">
        <v>5000</v>
      </c>
      <c r="J77" s="480">
        <f t="shared" si="4"/>
        <v>143.5</v>
      </c>
      <c r="K77" s="480">
        <f t="shared" si="5"/>
        <v>152</v>
      </c>
      <c r="L77" s="480"/>
      <c r="M77" s="480"/>
      <c r="N77" s="435">
        <f t="shared" si="6"/>
        <v>4704.5</v>
      </c>
      <c r="O77" s="463">
        <v>44531</v>
      </c>
    </row>
    <row r="78" spans="1:15" ht="18" customHeight="1">
      <c r="A78" s="418">
        <f t="shared" si="7"/>
        <v>69</v>
      </c>
      <c r="B78" s="467" t="s">
        <v>390</v>
      </c>
      <c r="C78" s="467" t="s">
        <v>391</v>
      </c>
      <c r="D78" s="461" t="s">
        <v>392</v>
      </c>
      <c r="E78" s="469" t="s">
        <v>823</v>
      </c>
      <c r="F78" s="486" t="s">
        <v>252</v>
      </c>
      <c r="G78" s="431" t="s">
        <v>315</v>
      </c>
      <c r="H78" s="431" t="s">
        <v>130</v>
      </c>
      <c r="I78" s="480">
        <v>7000</v>
      </c>
      <c r="J78" s="480">
        <f t="shared" si="4"/>
        <v>200.9</v>
      </c>
      <c r="K78" s="480">
        <f t="shared" si="5"/>
        <v>212.8</v>
      </c>
      <c r="L78" s="480"/>
      <c r="M78" s="480"/>
      <c r="N78" s="435">
        <f t="shared" si="6"/>
        <v>6586.3</v>
      </c>
      <c r="O78" s="463">
        <v>44531</v>
      </c>
    </row>
    <row r="79" spans="1:15">
      <c r="A79" s="418">
        <f t="shared" si="7"/>
        <v>70</v>
      </c>
      <c r="B79" s="467" t="s">
        <v>829</v>
      </c>
      <c r="C79" s="467" t="s">
        <v>830</v>
      </c>
      <c r="D79" s="461" t="s">
        <v>831</v>
      </c>
      <c r="E79" s="469" t="s">
        <v>832</v>
      </c>
      <c r="F79" s="486" t="s">
        <v>252</v>
      </c>
      <c r="G79" s="431" t="s">
        <v>281</v>
      </c>
      <c r="H79" s="450" t="s">
        <v>165</v>
      </c>
      <c r="I79" s="480">
        <v>5000</v>
      </c>
      <c r="J79" s="480">
        <f t="shared" si="4"/>
        <v>143.5</v>
      </c>
      <c r="K79" s="480">
        <f t="shared" si="5"/>
        <v>152</v>
      </c>
      <c r="L79" s="480"/>
      <c r="M79" s="480"/>
      <c r="N79" s="435">
        <f t="shared" si="6"/>
        <v>4704.5</v>
      </c>
      <c r="O79" s="463">
        <v>44600</v>
      </c>
    </row>
    <row r="80" spans="1:15">
      <c r="A80" s="418">
        <f t="shared" si="7"/>
        <v>71</v>
      </c>
      <c r="B80" s="467" t="s">
        <v>901</v>
      </c>
      <c r="C80" s="467" t="s">
        <v>902</v>
      </c>
      <c r="D80" s="461" t="s">
        <v>903</v>
      </c>
      <c r="E80" s="488" t="s">
        <v>905</v>
      </c>
      <c r="F80" s="486" t="s">
        <v>252</v>
      </c>
      <c r="G80" s="453" t="s">
        <v>315</v>
      </c>
      <c r="H80" s="450" t="s">
        <v>130</v>
      </c>
      <c r="I80" s="480">
        <v>7000</v>
      </c>
      <c r="J80" s="480">
        <f t="shared" si="4"/>
        <v>200.9</v>
      </c>
      <c r="K80" s="480">
        <f t="shared" si="5"/>
        <v>212.8</v>
      </c>
      <c r="L80" s="480"/>
      <c r="M80" s="480"/>
      <c r="N80" s="444">
        <f t="shared" si="6"/>
        <v>6586.3</v>
      </c>
      <c r="O80" s="489">
        <v>44866</v>
      </c>
    </row>
    <row r="81" spans="1:15">
      <c r="A81" s="418">
        <f t="shared" si="7"/>
        <v>72</v>
      </c>
      <c r="B81" s="467" t="s">
        <v>916</v>
      </c>
      <c r="C81" s="467" t="s">
        <v>915</v>
      </c>
      <c r="D81" s="461" t="s">
        <v>914</v>
      </c>
      <c r="E81" s="488" t="s">
        <v>951</v>
      </c>
      <c r="F81" s="486" t="s">
        <v>150</v>
      </c>
      <c r="G81" s="453" t="s">
        <v>281</v>
      </c>
      <c r="H81" s="453" t="s">
        <v>917</v>
      </c>
      <c r="I81" s="480">
        <v>5000</v>
      </c>
      <c r="J81" s="480">
        <f t="shared" si="4"/>
        <v>143.5</v>
      </c>
      <c r="K81" s="480">
        <f t="shared" si="5"/>
        <v>152</v>
      </c>
      <c r="L81" s="480"/>
      <c r="M81" s="480"/>
      <c r="N81" s="435">
        <f t="shared" si="6"/>
        <v>4704.5</v>
      </c>
      <c r="O81" s="463">
        <v>44896</v>
      </c>
    </row>
    <row r="82" spans="1:15">
      <c r="A82" s="418">
        <f t="shared" si="7"/>
        <v>73</v>
      </c>
      <c r="B82" s="467" t="s">
        <v>948</v>
      </c>
      <c r="C82" s="467" t="s">
        <v>947</v>
      </c>
      <c r="D82" s="461" t="s">
        <v>949</v>
      </c>
      <c r="E82" s="488" t="s">
        <v>953</v>
      </c>
      <c r="F82" s="486" t="s">
        <v>150</v>
      </c>
      <c r="G82" s="431" t="s">
        <v>281</v>
      </c>
      <c r="H82" s="437" t="s">
        <v>952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44986</v>
      </c>
    </row>
    <row r="83" spans="1:15">
      <c r="A83" s="418">
        <f t="shared" si="7"/>
        <v>74</v>
      </c>
      <c r="B83" s="467" t="s">
        <v>954</v>
      </c>
      <c r="C83" s="467" t="s">
        <v>955</v>
      </c>
      <c r="D83" s="461" t="s">
        <v>956</v>
      </c>
      <c r="E83" s="488">
        <v>9605815583</v>
      </c>
      <c r="F83" s="486" t="s">
        <v>150</v>
      </c>
      <c r="G83" s="431" t="s">
        <v>281</v>
      </c>
      <c r="H83" s="437" t="s">
        <v>957</v>
      </c>
      <c r="I83" s="480">
        <v>5000</v>
      </c>
      <c r="J83" s="480">
        <f t="shared" si="4"/>
        <v>143.5</v>
      </c>
      <c r="K83" s="480">
        <f t="shared" si="5"/>
        <v>152</v>
      </c>
      <c r="L83" s="480"/>
      <c r="M83" s="480"/>
      <c r="N83" s="435">
        <f t="shared" si="6"/>
        <v>4704.5</v>
      </c>
      <c r="O83" s="463">
        <v>45017</v>
      </c>
    </row>
    <row r="84" spans="1:15">
      <c r="A84" s="418">
        <f t="shared" si="7"/>
        <v>75</v>
      </c>
      <c r="B84" s="467" t="s">
        <v>1023</v>
      </c>
      <c r="C84" s="467" t="s">
        <v>1024</v>
      </c>
      <c r="D84" s="461" t="s">
        <v>1003</v>
      </c>
      <c r="E84" s="488"/>
      <c r="F84" s="486" t="s">
        <v>150</v>
      </c>
      <c r="G84" s="453" t="s">
        <v>281</v>
      </c>
      <c r="H84" s="450" t="s">
        <v>1004</v>
      </c>
      <c r="I84" s="480">
        <v>6000</v>
      </c>
      <c r="J84" s="480">
        <f t="shared" si="4"/>
        <v>172.2</v>
      </c>
      <c r="K84" s="480">
        <f t="shared" si="5"/>
        <v>182.4</v>
      </c>
      <c r="L84" s="480"/>
      <c r="M84" s="480"/>
      <c r="N84" s="435">
        <f t="shared" si="6"/>
        <v>5645.4000000000005</v>
      </c>
      <c r="O84" s="463">
        <v>45004</v>
      </c>
    </row>
    <row r="85" spans="1:15">
      <c r="A85" s="418">
        <f t="shared" si="7"/>
        <v>76</v>
      </c>
      <c r="B85" s="467" t="s">
        <v>1063</v>
      </c>
      <c r="C85" s="467" t="s">
        <v>1064</v>
      </c>
      <c r="D85" s="461" t="s">
        <v>1065</v>
      </c>
      <c r="E85" s="488">
        <v>9607302138</v>
      </c>
      <c r="F85" s="486" t="s">
        <v>1049</v>
      </c>
      <c r="G85" s="453" t="s">
        <v>281</v>
      </c>
      <c r="H85" s="450" t="s">
        <v>1066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45483</v>
      </c>
    </row>
    <row r="86" spans="1:15">
      <c r="A86" s="418">
        <f t="shared" si="7"/>
        <v>77</v>
      </c>
      <c r="B86" s="467" t="s">
        <v>1070</v>
      </c>
      <c r="C86" s="467" t="s">
        <v>1071</v>
      </c>
      <c r="D86" s="461" t="s">
        <v>1048</v>
      </c>
      <c r="E86" s="488">
        <v>9607302139</v>
      </c>
      <c r="F86" s="486" t="s">
        <v>1049</v>
      </c>
      <c r="G86" s="453" t="s">
        <v>281</v>
      </c>
      <c r="H86" s="450" t="s">
        <v>1072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45484</v>
      </c>
    </row>
    <row r="87" spans="1:15">
      <c r="A87" s="418">
        <f t="shared" si="7"/>
        <v>78</v>
      </c>
      <c r="B87" s="467" t="s">
        <v>1073</v>
      </c>
      <c r="C87" s="467" t="s">
        <v>1052</v>
      </c>
      <c r="D87" s="461" t="s">
        <v>1053</v>
      </c>
      <c r="E87" s="488">
        <v>9607302135</v>
      </c>
      <c r="F87" s="486" t="s">
        <v>1049</v>
      </c>
      <c r="G87" s="453" t="s">
        <v>281</v>
      </c>
      <c r="H87" s="450" t="s">
        <v>1074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>
        <v>45484</v>
      </c>
    </row>
    <row r="88" spans="1:15">
      <c r="A88" s="418">
        <f t="shared" si="7"/>
        <v>79</v>
      </c>
      <c r="B88" s="467" t="s">
        <v>350</v>
      </c>
      <c r="C88" s="467" t="s">
        <v>1059</v>
      </c>
      <c r="D88" s="461" t="s">
        <v>1060</v>
      </c>
      <c r="E88" s="488">
        <v>9607302137</v>
      </c>
      <c r="F88" s="486" t="s">
        <v>1049</v>
      </c>
      <c r="G88" s="453" t="s">
        <v>281</v>
      </c>
      <c r="H88" s="450" t="s">
        <v>165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>
        <v>45484</v>
      </c>
    </row>
    <row r="89" spans="1:15">
      <c r="A89" s="418">
        <f t="shared" si="7"/>
        <v>80</v>
      </c>
      <c r="B89" s="467" t="s">
        <v>1078</v>
      </c>
      <c r="C89" s="467" t="s">
        <v>1076</v>
      </c>
      <c r="D89" s="461" t="s">
        <v>1077</v>
      </c>
      <c r="E89" s="488">
        <v>9607302134</v>
      </c>
      <c r="F89" s="486" t="s">
        <v>871</v>
      </c>
      <c r="G89" s="453" t="s">
        <v>281</v>
      </c>
      <c r="H89" s="450" t="s">
        <v>1079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>
        <v>45485</v>
      </c>
    </row>
    <row r="90" spans="1:15">
      <c r="A90" s="418">
        <f t="shared" si="7"/>
        <v>81</v>
      </c>
      <c r="B90" s="467" t="s">
        <v>442</v>
      </c>
      <c r="C90" s="467" t="s">
        <v>1101</v>
      </c>
      <c r="D90" s="755" t="s">
        <v>1102</v>
      </c>
      <c r="E90" s="746">
        <v>9607564650</v>
      </c>
      <c r="F90" s="486" t="s">
        <v>1049</v>
      </c>
      <c r="G90" s="453" t="s">
        <v>281</v>
      </c>
      <c r="H90" s="450" t="s">
        <v>1058</v>
      </c>
      <c r="I90" s="480">
        <v>5000</v>
      </c>
      <c r="J90" s="480">
        <f t="shared" si="4"/>
        <v>143.5</v>
      </c>
      <c r="K90" s="480">
        <f t="shared" si="5"/>
        <v>152</v>
      </c>
      <c r="L90" s="480"/>
      <c r="M90" s="480"/>
      <c r="N90" s="435">
        <f t="shared" si="6"/>
        <v>4704.5</v>
      </c>
      <c r="O90" s="463">
        <v>45537</v>
      </c>
    </row>
    <row r="91" spans="1:15">
      <c r="A91" s="418">
        <f t="shared" si="7"/>
        <v>82</v>
      </c>
      <c r="B91" s="467" t="s">
        <v>1133</v>
      </c>
      <c r="C91" s="467" t="s">
        <v>1131</v>
      </c>
      <c r="D91" s="755" t="s">
        <v>1132</v>
      </c>
      <c r="E91" s="746">
        <v>9607949205</v>
      </c>
      <c r="F91" s="486" t="s">
        <v>871</v>
      </c>
      <c r="G91" s="453" t="s">
        <v>281</v>
      </c>
      <c r="H91" s="450" t="s">
        <v>314</v>
      </c>
      <c r="I91" s="480">
        <v>6000</v>
      </c>
      <c r="J91" s="480">
        <f t="shared" si="4"/>
        <v>172.2</v>
      </c>
      <c r="K91" s="480">
        <f t="shared" si="5"/>
        <v>182.4</v>
      </c>
      <c r="L91" s="480"/>
      <c r="M91" s="480"/>
      <c r="N91" s="435">
        <f t="shared" si="6"/>
        <v>5645.4000000000005</v>
      </c>
      <c r="O91" s="463">
        <v>45660</v>
      </c>
    </row>
    <row r="92" spans="1:15">
      <c r="A92" s="418">
        <f t="shared" si="7"/>
        <v>83</v>
      </c>
      <c r="B92" s="467" t="s">
        <v>1140</v>
      </c>
      <c r="C92" s="467" t="s">
        <v>1141</v>
      </c>
      <c r="D92" s="755" t="s">
        <v>1142</v>
      </c>
      <c r="E92" s="746">
        <v>9608049129</v>
      </c>
      <c r="F92" s="486" t="s">
        <v>1049</v>
      </c>
      <c r="G92" s="453" t="s">
        <v>281</v>
      </c>
      <c r="H92" s="450" t="s">
        <v>1151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45691</v>
      </c>
    </row>
    <row r="93" spans="1:15">
      <c r="A93" s="418">
        <f t="shared" si="7"/>
        <v>84</v>
      </c>
      <c r="B93" s="467" t="s">
        <v>1144</v>
      </c>
      <c r="C93" s="467" t="s">
        <v>1145</v>
      </c>
      <c r="D93" s="755" t="s">
        <v>1146</v>
      </c>
      <c r="E93" s="746">
        <v>9608049130</v>
      </c>
      <c r="F93" s="486" t="s">
        <v>1049</v>
      </c>
      <c r="G93" s="453" t="s">
        <v>281</v>
      </c>
      <c r="H93" s="450" t="s">
        <v>1147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 t="shared" si="6"/>
        <v>4704.5</v>
      </c>
      <c r="O93" s="463">
        <v>45691</v>
      </c>
    </row>
    <row r="94" spans="1:15">
      <c r="A94" s="418">
        <f t="shared" si="7"/>
        <v>85</v>
      </c>
      <c r="B94" s="467" t="s">
        <v>1148</v>
      </c>
      <c r="C94" s="467" t="s">
        <v>1149</v>
      </c>
      <c r="D94" s="755" t="s">
        <v>1150</v>
      </c>
      <c r="E94" s="746">
        <v>9608049131</v>
      </c>
      <c r="F94" s="486" t="s">
        <v>1049</v>
      </c>
      <c r="G94" s="453" t="s">
        <v>281</v>
      </c>
      <c r="H94" s="450" t="s">
        <v>1143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6"/>
        <v>4704.5</v>
      </c>
      <c r="O94" s="463">
        <v>45691</v>
      </c>
    </row>
    <row r="95" spans="1:15">
      <c r="A95" s="418">
        <f t="shared" si="7"/>
        <v>86</v>
      </c>
      <c r="B95" s="467" t="s">
        <v>1156</v>
      </c>
      <c r="C95" s="467" t="s">
        <v>1157</v>
      </c>
      <c r="D95" s="755" t="s">
        <v>1169</v>
      </c>
      <c r="E95" s="746">
        <v>9608236030</v>
      </c>
      <c r="F95" s="486" t="s">
        <v>871</v>
      </c>
      <c r="G95" s="453" t="s">
        <v>281</v>
      </c>
      <c r="H95" s="450" t="s">
        <v>1147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6"/>
        <v>4704.5</v>
      </c>
      <c r="O95" s="463">
        <v>45723</v>
      </c>
    </row>
    <row r="96" spans="1:15">
      <c r="A96" s="418">
        <f t="shared" si="7"/>
        <v>87</v>
      </c>
      <c r="B96" s="467" t="s">
        <v>1166</v>
      </c>
      <c r="C96" s="467" t="s">
        <v>1167</v>
      </c>
      <c r="D96" s="755" t="s">
        <v>1184</v>
      </c>
      <c r="E96" s="746">
        <v>9608355091</v>
      </c>
      <c r="F96" s="486" t="s">
        <v>1049</v>
      </c>
      <c r="G96" s="453" t="s">
        <v>281</v>
      </c>
      <c r="H96" s="822" t="s">
        <v>1168</v>
      </c>
      <c r="I96" s="480">
        <v>5000</v>
      </c>
      <c r="J96" s="480">
        <f t="shared" si="4"/>
        <v>143.5</v>
      </c>
      <c r="K96" s="480">
        <f t="shared" si="5"/>
        <v>152</v>
      </c>
      <c r="L96" s="480"/>
      <c r="M96" s="480"/>
      <c r="N96" s="435">
        <f t="shared" si="6"/>
        <v>4704.5</v>
      </c>
      <c r="O96" s="463">
        <v>45778</v>
      </c>
    </row>
    <row r="97" spans="1:16">
      <c r="A97" s="418">
        <f t="shared" si="7"/>
        <v>88</v>
      </c>
      <c r="B97" s="467" t="s">
        <v>1170</v>
      </c>
      <c r="C97" s="467" t="s">
        <v>1171</v>
      </c>
      <c r="D97" s="755" t="s">
        <v>1172</v>
      </c>
      <c r="E97" s="746">
        <v>9608355092</v>
      </c>
      <c r="F97" s="486" t="s">
        <v>1049</v>
      </c>
      <c r="G97" s="453" t="s">
        <v>281</v>
      </c>
      <c r="H97" s="450" t="s">
        <v>1173</v>
      </c>
      <c r="I97" s="480">
        <v>5000</v>
      </c>
      <c r="J97" s="480">
        <f t="shared" si="4"/>
        <v>143.5</v>
      </c>
      <c r="K97" s="480">
        <f t="shared" si="5"/>
        <v>152</v>
      </c>
      <c r="L97" s="480"/>
      <c r="M97" s="480"/>
      <c r="N97" s="435">
        <f t="shared" si="6"/>
        <v>4704.5</v>
      </c>
      <c r="O97" s="463">
        <v>45784</v>
      </c>
    </row>
    <row r="98" spans="1:16">
      <c r="A98" s="418">
        <f>A97+1</f>
        <v>89</v>
      </c>
      <c r="B98" s="467" t="s">
        <v>714</v>
      </c>
      <c r="C98" s="467" t="s">
        <v>1193</v>
      </c>
      <c r="D98" s="755" t="s">
        <v>1194</v>
      </c>
      <c r="E98" s="746">
        <v>9608948654</v>
      </c>
      <c r="F98" s="486" t="s">
        <v>1049</v>
      </c>
      <c r="G98" s="453" t="s">
        <v>281</v>
      </c>
      <c r="H98" s="450" t="s">
        <v>1183</v>
      </c>
      <c r="I98" s="480">
        <v>5000</v>
      </c>
      <c r="J98" s="480">
        <f t="shared" si="4"/>
        <v>143.5</v>
      </c>
      <c r="K98" s="480">
        <f>I98*3.04%</f>
        <v>152</v>
      </c>
      <c r="L98" s="480"/>
      <c r="M98" s="480"/>
      <c r="N98" s="435">
        <f t="shared" si="6"/>
        <v>4704.5</v>
      </c>
      <c r="O98" s="463">
        <v>47060</v>
      </c>
    </row>
    <row r="99" spans="1:16">
      <c r="B99" s="634" t="s">
        <v>4</v>
      </c>
      <c r="C99" s="634"/>
      <c r="D99" s="635"/>
      <c r="E99" s="636"/>
      <c r="F99" s="637" t="s">
        <v>397</v>
      </c>
      <c r="G99" s="638"/>
      <c r="H99" s="639"/>
      <c r="I99" s="640">
        <f>SUM(I10:I98)</f>
        <v>700345.65</v>
      </c>
      <c r="J99" s="640">
        <f>SUM(J10:J98)</f>
        <v>19841.620155000004</v>
      </c>
      <c r="K99" s="640">
        <f>SUM(K10:K98)</f>
        <v>21016.907760000002</v>
      </c>
      <c r="L99" s="640">
        <f>SUM(L10:L82)</f>
        <v>0</v>
      </c>
      <c r="M99" s="640">
        <f>SUM(M10:M82)</f>
        <v>5293.57</v>
      </c>
      <c r="N99" s="671">
        <f>SUM(N10:N98)</f>
        <v>654193.55208500009</v>
      </c>
      <c r="O99" s="463"/>
      <c r="P99" s="418" t="s">
        <v>1164</v>
      </c>
    </row>
    <row r="100" spans="1:16">
      <c r="B100" s="641"/>
      <c r="C100" s="641"/>
      <c r="D100" s="642"/>
      <c r="E100" s="643"/>
      <c r="F100" s="641"/>
      <c r="G100" s="644"/>
      <c r="H100" s="645"/>
      <c r="I100" s="646"/>
      <c r="J100" s="646"/>
      <c r="K100" s="646"/>
      <c r="L100" s="646"/>
      <c r="M100" s="646"/>
      <c r="N100" s="676"/>
      <c r="O100" s="648"/>
    </row>
    <row r="101" spans="1:16" ht="15.75" thickBot="1">
      <c r="B101" s="826"/>
      <c r="C101" s="741"/>
      <c r="D101" s="742" t="s">
        <v>1096</v>
      </c>
      <c r="E101" s="743"/>
      <c r="F101" s="79"/>
      <c r="G101" s="79"/>
      <c r="H101" s="826"/>
      <c r="I101" s="654" t="s">
        <v>841</v>
      </c>
      <c r="J101" s="654"/>
      <c r="K101" s="649"/>
      <c r="L101" s="649"/>
      <c r="M101" s="649"/>
      <c r="N101" s="649"/>
      <c r="O101" s="650"/>
    </row>
    <row r="102" spans="1:16">
      <c r="B102" s="826"/>
      <c r="C102" s="840" t="s">
        <v>1097</v>
      </c>
      <c r="D102" s="840"/>
      <c r="E102" s="828"/>
      <c r="F102" s="79"/>
      <c r="G102" s="79"/>
      <c r="H102" s="826"/>
      <c r="I102" s="826" t="s">
        <v>1098</v>
      </c>
      <c r="J102" s="826"/>
      <c r="K102" s="649"/>
      <c r="L102" s="649"/>
      <c r="M102" s="649"/>
      <c r="N102" s="649"/>
      <c r="O102" s="650"/>
    </row>
    <row r="103" spans="1:16">
      <c r="B103" s="826"/>
      <c r="C103" s="826"/>
      <c r="D103" s="79"/>
      <c r="E103" s="79"/>
      <c r="F103" s="79"/>
      <c r="G103" s="826"/>
      <c r="H103" s="826"/>
      <c r="I103" s="826"/>
      <c r="J103" s="516"/>
      <c r="K103" s="649"/>
      <c r="L103" s="649"/>
      <c r="M103" s="649"/>
      <c r="N103" s="649"/>
      <c r="O103" s="650"/>
    </row>
    <row r="104" spans="1:16">
      <c r="B104" s="838" t="s">
        <v>1</v>
      </c>
      <c r="C104" s="838"/>
      <c r="D104" s="838"/>
      <c r="E104" s="838"/>
      <c r="F104" s="838"/>
      <c r="G104" s="838"/>
      <c r="H104" s="838"/>
      <c r="I104" s="838"/>
      <c r="J104" s="838"/>
      <c r="K104" s="838"/>
      <c r="L104" s="838"/>
      <c r="M104" s="838"/>
      <c r="N104" s="838"/>
      <c r="O104" s="650"/>
    </row>
    <row r="105" spans="1:16">
      <c r="B105" s="838" t="s">
        <v>2</v>
      </c>
      <c r="C105" s="838"/>
      <c r="D105" s="838"/>
      <c r="E105" s="838"/>
      <c r="F105" s="838"/>
      <c r="G105" s="838"/>
      <c r="H105" s="838"/>
      <c r="I105" s="838"/>
      <c r="J105" s="838"/>
      <c r="K105" s="838"/>
      <c r="L105" s="838"/>
      <c r="M105" s="838"/>
      <c r="N105" s="838"/>
      <c r="O105" s="650"/>
    </row>
    <row r="106" spans="1:16">
      <c r="B106" s="841" t="s">
        <v>401</v>
      </c>
      <c r="C106" s="841"/>
      <c r="D106" s="841"/>
      <c r="E106" s="841"/>
      <c r="F106" s="841"/>
      <c r="G106" s="841"/>
      <c r="H106" s="841"/>
      <c r="I106" s="841"/>
      <c r="J106" s="841"/>
      <c r="K106" s="841"/>
      <c r="L106" s="841"/>
      <c r="M106" s="841"/>
      <c r="N106" s="841"/>
      <c r="O106" s="650"/>
    </row>
    <row r="107" spans="1:16">
      <c r="B107" s="624" t="s">
        <v>1196</v>
      </c>
      <c r="C107" s="624"/>
      <c r="D107" s="624"/>
      <c r="E107" s="624"/>
      <c r="F107" s="624"/>
      <c r="G107" s="624"/>
      <c r="H107" s="624"/>
      <c r="I107" s="624"/>
      <c r="J107" s="624"/>
      <c r="K107" s="624"/>
      <c r="L107" s="624"/>
      <c r="M107" s="624"/>
      <c r="N107" s="624"/>
      <c r="O107" s="624"/>
    </row>
    <row r="108" spans="1:16">
      <c r="B108" s="655" t="s">
        <v>1043</v>
      </c>
      <c r="C108" s="656"/>
      <c r="D108" s="657"/>
      <c r="E108" s="658"/>
      <c r="F108" s="659"/>
      <c r="G108" s="660"/>
      <c r="H108" s="660"/>
      <c r="I108" s="661"/>
      <c r="J108" s="662"/>
      <c r="K108" s="661"/>
      <c r="L108" s="662"/>
      <c r="M108" s="661"/>
      <c r="N108" s="662"/>
      <c r="O108" s="626"/>
    </row>
    <row r="109" spans="1:16">
      <c r="B109" s="624" t="s">
        <v>6</v>
      </c>
      <c r="C109" s="624" t="s">
        <v>7</v>
      </c>
      <c r="D109" s="624" t="s">
        <v>8</v>
      </c>
      <c r="E109" s="624" t="s">
        <v>9</v>
      </c>
      <c r="F109" s="624" t="s">
        <v>10</v>
      </c>
      <c r="G109" s="624" t="s">
        <v>11</v>
      </c>
      <c r="H109" s="740" t="s">
        <v>12</v>
      </c>
      <c r="I109" s="624" t="s">
        <v>13</v>
      </c>
      <c r="J109" s="662" t="s">
        <v>14</v>
      </c>
      <c r="K109" s="662" t="s">
        <v>15</v>
      </c>
      <c r="L109" s="662" t="s">
        <v>16</v>
      </c>
      <c r="M109" s="627" t="s">
        <v>941</v>
      </c>
      <c r="N109" s="663" t="s">
        <v>17</v>
      </c>
      <c r="O109" s="630" t="s">
        <v>18</v>
      </c>
    </row>
    <row r="110" spans="1:16">
      <c r="A110" s="418">
        <v>1</v>
      </c>
      <c r="B110" s="428" t="s">
        <v>403</v>
      </c>
      <c r="C110" s="428" t="s">
        <v>404</v>
      </c>
      <c r="D110" s="429" t="s">
        <v>405</v>
      </c>
      <c r="E110" s="445">
        <v>200011120165796</v>
      </c>
      <c r="F110" s="428" t="s">
        <v>406</v>
      </c>
      <c r="G110" s="450" t="s">
        <v>484</v>
      </c>
      <c r="H110" s="428" t="s">
        <v>407</v>
      </c>
      <c r="I110" s="456">
        <v>11786</v>
      </c>
      <c r="J110" s="457">
        <f>I110*2.87%</f>
        <v>338.25819999999999</v>
      </c>
      <c r="K110" s="457">
        <f>I110*3.04%</f>
        <v>358.2944</v>
      </c>
      <c r="L110" s="471"/>
      <c r="M110" s="457">
        <v>0</v>
      </c>
      <c r="N110" s="457">
        <f>I110-J110-K110-M110</f>
        <v>11089.447399999999</v>
      </c>
      <c r="O110" s="448">
        <v>38971</v>
      </c>
    </row>
    <row r="111" spans="1:16">
      <c r="A111" s="418">
        <f>A110+1</f>
        <v>2</v>
      </c>
      <c r="B111" s="428" t="s">
        <v>408</v>
      </c>
      <c r="C111" s="428" t="s">
        <v>409</v>
      </c>
      <c r="D111" s="445" t="s">
        <v>410</v>
      </c>
      <c r="E111" s="445">
        <v>200011120165880</v>
      </c>
      <c r="F111" s="428" t="s">
        <v>27</v>
      </c>
      <c r="G111" s="450" t="s">
        <v>484</v>
      </c>
      <c r="H111" s="428" t="s">
        <v>411</v>
      </c>
      <c r="I111" s="447">
        <v>5000</v>
      </c>
      <c r="J111" s="447">
        <v>143.5</v>
      </c>
      <c r="K111" s="447">
        <v>152</v>
      </c>
      <c r="L111" s="470"/>
      <c r="M111" s="447"/>
      <c r="N111" s="447">
        <v>4704.5</v>
      </c>
      <c r="O111" s="448">
        <v>39084</v>
      </c>
    </row>
    <row r="112" spans="1:16">
      <c r="A112" s="418">
        <f t="shared" ref="A112:A121" si="8">A111+1</f>
        <v>3</v>
      </c>
      <c r="B112" s="428" t="s">
        <v>412</v>
      </c>
      <c r="C112" s="428" t="s">
        <v>413</v>
      </c>
      <c r="D112" s="445" t="s">
        <v>414</v>
      </c>
      <c r="E112" s="445">
        <v>200011120165864</v>
      </c>
      <c r="F112" s="428" t="s">
        <v>415</v>
      </c>
      <c r="G112" s="450" t="s">
        <v>484</v>
      </c>
      <c r="H112" s="428" t="s">
        <v>411</v>
      </c>
      <c r="I112" s="447">
        <v>5000</v>
      </c>
      <c r="J112" s="447">
        <v>143.5</v>
      </c>
      <c r="K112" s="447">
        <v>152</v>
      </c>
      <c r="L112" s="470"/>
      <c r="M112" s="447"/>
      <c r="N112" s="447">
        <v>4704.5</v>
      </c>
      <c r="O112" s="448">
        <v>39174</v>
      </c>
    </row>
    <row r="113" spans="1:15">
      <c r="A113" s="418">
        <f t="shared" si="8"/>
        <v>4</v>
      </c>
      <c r="B113" s="428" t="s">
        <v>221</v>
      </c>
      <c r="C113" s="428" t="s">
        <v>416</v>
      </c>
      <c r="D113" s="445" t="s">
        <v>417</v>
      </c>
      <c r="E113" s="445">
        <v>200011120166148</v>
      </c>
      <c r="F113" s="428" t="s">
        <v>150</v>
      </c>
      <c r="G113" s="450" t="s">
        <v>484</v>
      </c>
      <c r="H113" s="446" t="s">
        <v>418</v>
      </c>
      <c r="I113" s="447">
        <v>7000</v>
      </c>
      <c r="J113" s="447">
        <v>143.5</v>
      </c>
      <c r="K113" s="447">
        <v>152</v>
      </c>
      <c r="L113" s="470"/>
      <c r="M113" s="447"/>
      <c r="N113" s="447">
        <v>6704.5</v>
      </c>
      <c r="O113" s="448">
        <v>39114</v>
      </c>
    </row>
    <row r="114" spans="1:15">
      <c r="A114" s="418">
        <f t="shared" si="8"/>
        <v>5</v>
      </c>
      <c r="B114" s="428" t="s">
        <v>419</v>
      </c>
      <c r="C114" s="428" t="s">
        <v>420</v>
      </c>
      <c r="D114" s="445" t="s">
        <v>421</v>
      </c>
      <c r="E114" s="445">
        <v>200011120165848</v>
      </c>
      <c r="F114" s="428" t="s">
        <v>422</v>
      </c>
      <c r="G114" s="450" t="s">
        <v>484</v>
      </c>
      <c r="H114" s="428" t="s">
        <v>423</v>
      </c>
      <c r="I114" s="456">
        <v>11786</v>
      </c>
      <c r="J114" s="457">
        <f>I114*2.87%</f>
        <v>338.25819999999999</v>
      </c>
      <c r="K114" s="457">
        <f>I114*3.04%</f>
        <v>358.2944</v>
      </c>
      <c r="L114" s="471"/>
      <c r="M114" s="457">
        <v>0</v>
      </c>
      <c r="N114" s="457">
        <f>I114-J114-K114-M114</f>
        <v>11089.447399999999</v>
      </c>
      <c r="O114" s="448">
        <v>39295</v>
      </c>
    </row>
    <row r="115" spans="1:15">
      <c r="A115" s="418">
        <f t="shared" si="8"/>
        <v>6</v>
      </c>
      <c r="B115" s="428" t="s">
        <v>424</v>
      </c>
      <c r="C115" s="428" t="s">
        <v>425</v>
      </c>
      <c r="D115" s="429" t="s">
        <v>426</v>
      </c>
      <c r="E115" s="445">
        <v>200011120165738</v>
      </c>
      <c r="F115" s="428" t="s">
        <v>27</v>
      </c>
      <c r="G115" s="450" t="s">
        <v>484</v>
      </c>
      <c r="H115" s="428" t="s">
        <v>427</v>
      </c>
      <c r="I115" s="447">
        <v>5000</v>
      </c>
      <c r="J115" s="447">
        <v>143.5</v>
      </c>
      <c r="K115" s="447">
        <v>152</v>
      </c>
      <c r="L115" s="470"/>
      <c r="M115" s="447"/>
      <c r="N115" s="447">
        <v>4704.5</v>
      </c>
      <c r="O115" s="448">
        <v>39302</v>
      </c>
    </row>
    <row r="116" spans="1:15">
      <c r="A116" s="418">
        <f t="shared" si="8"/>
        <v>7</v>
      </c>
      <c r="B116" s="428" t="s">
        <v>428</v>
      </c>
      <c r="C116" s="428" t="s">
        <v>429</v>
      </c>
      <c r="D116" s="429" t="s">
        <v>430</v>
      </c>
      <c r="E116" s="445">
        <v>200011120143844</v>
      </c>
      <c r="F116" s="428" t="s">
        <v>376</v>
      </c>
      <c r="G116" s="450" t="s">
        <v>484</v>
      </c>
      <c r="H116" s="664" t="s">
        <v>431</v>
      </c>
      <c r="I116" s="447">
        <v>8000</v>
      </c>
      <c r="J116" s="447">
        <v>229.6</v>
      </c>
      <c r="K116" s="447">
        <v>243.2</v>
      </c>
      <c r="L116" s="470"/>
      <c r="M116" s="447"/>
      <c r="N116" s="447">
        <v>7527.2</v>
      </c>
      <c r="O116" s="448">
        <v>40210</v>
      </c>
    </row>
    <row r="117" spans="1:15">
      <c r="A117" s="418">
        <f t="shared" si="8"/>
        <v>8</v>
      </c>
      <c r="B117" s="428" t="s">
        <v>435</v>
      </c>
      <c r="C117" s="428" t="s">
        <v>436</v>
      </c>
      <c r="D117" s="429" t="s">
        <v>437</v>
      </c>
      <c r="E117" s="445">
        <v>200011101393509</v>
      </c>
      <c r="F117" s="428" t="s">
        <v>37</v>
      </c>
      <c r="G117" s="450" t="s">
        <v>484</v>
      </c>
      <c r="H117" s="428" t="s">
        <v>438</v>
      </c>
      <c r="I117" s="665">
        <v>5000</v>
      </c>
      <c r="J117" s="632">
        <f>I117*2.87%</f>
        <v>143.5</v>
      </c>
      <c r="K117" s="632">
        <f>I117*3.04%</f>
        <v>152</v>
      </c>
      <c r="L117" s="666"/>
      <c r="M117" s="632"/>
      <c r="N117" s="632">
        <f>I117-J117-K117</f>
        <v>4704.5</v>
      </c>
      <c r="O117" s="448">
        <v>40603</v>
      </c>
    </row>
    <row r="118" spans="1:15">
      <c r="A118" s="418">
        <f t="shared" si="8"/>
        <v>9</v>
      </c>
      <c r="B118" s="428" t="s">
        <v>439</v>
      </c>
      <c r="C118" s="428" t="s">
        <v>103</v>
      </c>
      <c r="D118" s="429" t="s">
        <v>440</v>
      </c>
      <c r="E118" s="445">
        <v>200011101479559</v>
      </c>
      <c r="F118" s="428" t="s">
        <v>27</v>
      </c>
      <c r="G118" s="450" t="s">
        <v>484</v>
      </c>
      <c r="H118" s="428" t="s">
        <v>1092</v>
      </c>
      <c r="I118" s="447">
        <v>5000</v>
      </c>
      <c r="J118" s="447">
        <v>143.5</v>
      </c>
      <c r="K118" s="447">
        <v>152</v>
      </c>
      <c r="L118" s="470"/>
      <c r="M118" s="447"/>
      <c r="N118" s="447">
        <v>4704.5</v>
      </c>
      <c r="O118" s="448">
        <v>41061</v>
      </c>
    </row>
    <row r="119" spans="1:15">
      <c r="A119" s="418">
        <f t="shared" si="8"/>
        <v>10</v>
      </c>
      <c r="B119" s="428" t="s">
        <v>442</v>
      </c>
      <c r="C119" s="428" t="s">
        <v>443</v>
      </c>
      <c r="D119" s="429" t="s">
        <v>444</v>
      </c>
      <c r="E119" s="445">
        <v>200011101479546</v>
      </c>
      <c r="F119" s="428" t="s">
        <v>27</v>
      </c>
      <c r="G119" s="450" t="s">
        <v>484</v>
      </c>
      <c r="H119" s="428" t="s">
        <v>445</v>
      </c>
      <c r="I119" s="447">
        <v>5000</v>
      </c>
      <c r="J119" s="447">
        <v>143.5</v>
      </c>
      <c r="K119" s="447">
        <v>152</v>
      </c>
      <c r="L119" s="470"/>
      <c r="M119" s="447"/>
      <c r="N119" s="447">
        <v>4704.5</v>
      </c>
      <c r="O119" s="448">
        <v>41214</v>
      </c>
    </row>
    <row r="120" spans="1:15">
      <c r="A120" s="418">
        <f t="shared" si="8"/>
        <v>11</v>
      </c>
      <c r="B120" s="428" t="s">
        <v>447</v>
      </c>
      <c r="C120" s="428" t="s">
        <v>448</v>
      </c>
      <c r="D120" s="429" t="s">
        <v>449</v>
      </c>
      <c r="E120" s="445">
        <v>200011120292627</v>
      </c>
      <c r="F120" s="428" t="s">
        <v>27</v>
      </c>
      <c r="G120" s="450" t="s">
        <v>484</v>
      </c>
      <c r="H120" s="428" t="s">
        <v>450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41821</v>
      </c>
    </row>
    <row r="121" spans="1:15">
      <c r="A121" s="418">
        <f t="shared" si="8"/>
        <v>12</v>
      </c>
      <c r="B121" s="428" t="s">
        <v>451</v>
      </c>
      <c r="C121" s="428" t="s">
        <v>452</v>
      </c>
      <c r="D121" s="429" t="s">
        <v>453</v>
      </c>
      <c r="E121" s="445">
        <v>200011120292588</v>
      </c>
      <c r="F121" s="428" t="s">
        <v>150</v>
      </c>
      <c r="G121" s="450" t="s">
        <v>484</v>
      </c>
      <c r="H121" s="428" t="s">
        <v>454</v>
      </c>
      <c r="I121" s="447">
        <v>5000</v>
      </c>
      <c r="J121" s="447">
        <v>143.5</v>
      </c>
      <c r="K121" s="447">
        <v>152</v>
      </c>
      <c r="L121" s="470"/>
      <c r="M121" s="447"/>
      <c r="N121" s="447">
        <v>4704.5</v>
      </c>
      <c r="O121" s="448">
        <v>41913</v>
      </c>
    </row>
    <row r="122" spans="1:15">
      <c r="A122" s="418">
        <f>A121+1</f>
        <v>13</v>
      </c>
      <c r="B122" s="428" t="s">
        <v>455</v>
      </c>
      <c r="C122" s="428" t="s">
        <v>456</v>
      </c>
      <c r="D122" s="429" t="s">
        <v>457</v>
      </c>
      <c r="E122" s="445">
        <v>200011120292601</v>
      </c>
      <c r="F122" s="428" t="s">
        <v>458</v>
      </c>
      <c r="G122" s="450" t="s">
        <v>484</v>
      </c>
      <c r="H122" s="428" t="s">
        <v>454</v>
      </c>
      <c r="I122" s="447">
        <v>20000</v>
      </c>
      <c r="J122" s="447">
        <v>574</v>
      </c>
      <c r="K122" s="447">
        <v>608</v>
      </c>
      <c r="L122" s="470"/>
      <c r="M122" s="447"/>
      <c r="N122" s="447">
        <v>18818</v>
      </c>
      <c r="O122" s="448">
        <v>41913</v>
      </c>
    </row>
    <row r="123" spans="1:15">
      <c r="A123" s="418">
        <f t="shared" ref="A123:A138" si="9">A122+1</f>
        <v>14</v>
      </c>
      <c r="B123" s="428" t="s">
        <v>462</v>
      </c>
      <c r="C123" s="428" t="s">
        <v>463</v>
      </c>
      <c r="D123" s="429" t="s">
        <v>464</v>
      </c>
      <c r="E123" s="445">
        <v>200011101717211</v>
      </c>
      <c r="F123" s="428" t="s">
        <v>37</v>
      </c>
      <c r="G123" s="450" t="s">
        <v>484</v>
      </c>
      <c r="H123" s="739" t="s">
        <v>465</v>
      </c>
      <c r="I123" s="447">
        <v>5000</v>
      </c>
      <c r="J123" s="447">
        <v>143.5</v>
      </c>
      <c r="K123" s="447">
        <v>152</v>
      </c>
      <c r="L123" s="470"/>
      <c r="M123" s="447"/>
      <c r="N123" s="447">
        <v>4704.5</v>
      </c>
      <c r="O123" s="448">
        <v>42217</v>
      </c>
    </row>
    <row r="124" spans="1:15">
      <c r="A124" s="418">
        <f t="shared" si="9"/>
        <v>15</v>
      </c>
      <c r="B124" s="446" t="s">
        <v>466</v>
      </c>
      <c r="C124" s="428" t="s">
        <v>467</v>
      </c>
      <c r="D124" s="466" t="s">
        <v>468</v>
      </c>
      <c r="E124" s="466" t="s">
        <v>469</v>
      </c>
      <c r="F124" s="486" t="s">
        <v>470</v>
      </c>
      <c r="G124" s="450" t="s">
        <v>484</v>
      </c>
      <c r="H124" s="664" t="s">
        <v>431</v>
      </c>
      <c r="I124" s="456">
        <v>6900</v>
      </c>
      <c r="J124" s="457">
        <f t="shared" ref="J124:J138" si="10">I124*2.87%</f>
        <v>198.03</v>
      </c>
      <c r="K124" s="457">
        <f t="shared" ref="K124:K138" si="11">I124*3.04%</f>
        <v>209.76</v>
      </c>
      <c r="L124" s="471"/>
      <c r="M124" s="457">
        <v>0</v>
      </c>
      <c r="N124" s="457">
        <f>I124-J124-K124-M124</f>
        <v>6492.21</v>
      </c>
      <c r="O124" s="466">
        <v>43009</v>
      </c>
    </row>
    <row r="125" spans="1:15">
      <c r="A125" s="418">
        <f t="shared" si="9"/>
        <v>16</v>
      </c>
      <c r="B125" s="465" t="s">
        <v>475</v>
      </c>
      <c r="C125" s="428" t="s">
        <v>463</v>
      </c>
      <c r="D125" s="466" t="s">
        <v>476</v>
      </c>
      <c r="E125" s="466" t="s">
        <v>477</v>
      </c>
      <c r="F125" s="486" t="s">
        <v>478</v>
      </c>
      <c r="G125" s="450" t="s">
        <v>484</v>
      </c>
      <c r="H125" s="486" t="s">
        <v>479</v>
      </c>
      <c r="I125" s="456">
        <v>18400</v>
      </c>
      <c r="J125" s="457">
        <f t="shared" si="10"/>
        <v>528.08000000000004</v>
      </c>
      <c r="K125" s="457">
        <f t="shared" si="11"/>
        <v>559.36</v>
      </c>
      <c r="L125" s="471"/>
      <c r="M125" s="457"/>
      <c r="N125" s="457">
        <f>I125-J125-K125</f>
        <v>17312.559999999998</v>
      </c>
      <c r="O125" s="466">
        <v>43282</v>
      </c>
    </row>
    <row r="126" spans="1:15" ht="15.75" customHeight="1">
      <c r="A126" s="418">
        <f t="shared" si="9"/>
        <v>17</v>
      </c>
      <c r="B126" s="450" t="s">
        <v>480</v>
      </c>
      <c r="C126" s="428" t="s">
        <v>481</v>
      </c>
      <c r="D126" s="463" t="s">
        <v>482</v>
      </c>
      <c r="E126" s="469" t="s">
        <v>483</v>
      </c>
      <c r="F126" s="450" t="s">
        <v>37</v>
      </c>
      <c r="G126" s="450" t="s">
        <v>484</v>
      </c>
      <c r="H126" s="450" t="s">
        <v>485</v>
      </c>
      <c r="I126" s="480">
        <v>5000</v>
      </c>
      <c r="J126" s="480">
        <f t="shared" si="10"/>
        <v>143.5</v>
      </c>
      <c r="K126" s="480">
        <f t="shared" si="11"/>
        <v>152</v>
      </c>
      <c r="L126" s="480"/>
      <c r="M126" s="480"/>
      <c r="N126" s="480">
        <f>SUM(I126-J126-K126)</f>
        <v>4704.5</v>
      </c>
      <c r="O126" s="667">
        <v>43647</v>
      </c>
    </row>
    <row r="127" spans="1:15" ht="14.25" customHeight="1">
      <c r="A127" s="418">
        <f t="shared" si="9"/>
        <v>18</v>
      </c>
      <c r="B127" s="450" t="s">
        <v>487</v>
      </c>
      <c r="C127" s="428" t="s">
        <v>488</v>
      </c>
      <c r="D127" s="463" t="s">
        <v>489</v>
      </c>
      <c r="E127" s="469" t="s">
        <v>490</v>
      </c>
      <c r="F127" s="450" t="s">
        <v>491</v>
      </c>
      <c r="G127" s="450" t="s">
        <v>484</v>
      </c>
      <c r="H127" s="450" t="s">
        <v>492</v>
      </c>
      <c r="I127" s="480">
        <v>5000</v>
      </c>
      <c r="J127" s="480">
        <f t="shared" si="10"/>
        <v>143.5</v>
      </c>
      <c r="K127" s="480">
        <f t="shared" si="11"/>
        <v>152</v>
      </c>
      <c r="L127" s="480"/>
      <c r="M127" s="480"/>
      <c r="N127" s="480">
        <f>SUM(I127-J127-K127)</f>
        <v>4704.5</v>
      </c>
      <c r="O127" s="667">
        <v>44470</v>
      </c>
    </row>
    <row r="128" spans="1:15" ht="18.75" customHeight="1">
      <c r="A128" s="418">
        <f t="shared" si="9"/>
        <v>19</v>
      </c>
      <c r="B128" s="450" t="s">
        <v>837</v>
      </c>
      <c r="C128" s="428" t="s">
        <v>838</v>
      </c>
      <c r="D128" s="463" t="s">
        <v>839</v>
      </c>
      <c r="E128" s="469" t="s">
        <v>840</v>
      </c>
      <c r="F128" s="450" t="s">
        <v>729</v>
      </c>
      <c r="G128" s="450" t="s">
        <v>484</v>
      </c>
      <c r="H128" s="428" t="s">
        <v>485</v>
      </c>
      <c r="I128" s="480">
        <v>7000</v>
      </c>
      <c r="J128" s="480">
        <f t="shared" si="10"/>
        <v>200.9</v>
      </c>
      <c r="K128" s="480">
        <f t="shared" si="11"/>
        <v>212.8</v>
      </c>
      <c r="L128" s="480"/>
      <c r="M128" s="480"/>
      <c r="N128" s="480">
        <f>SUM(I128-J128-K128)</f>
        <v>6586.3</v>
      </c>
      <c r="O128" s="466">
        <v>44652</v>
      </c>
    </row>
    <row r="129" spans="1:15">
      <c r="A129" s="418">
        <f t="shared" si="9"/>
        <v>20</v>
      </c>
      <c r="B129" s="450" t="s">
        <v>814</v>
      </c>
      <c r="C129" s="428" t="s">
        <v>875</v>
      </c>
      <c r="D129" s="463" t="s">
        <v>876</v>
      </c>
      <c r="E129" s="469" t="s">
        <v>897</v>
      </c>
      <c r="F129" s="450" t="s">
        <v>150</v>
      </c>
      <c r="G129" s="450" t="s">
        <v>484</v>
      </c>
      <c r="H129" s="428" t="s">
        <v>877</v>
      </c>
      <c r="I129" s="480">
        <v>5000</v>
      </c>
      <c r="J129" s="480">
        <f t="shared" si="10"/>
        <v>143.5</v>
      </c>
      <c r="K129" s="480">
        <f t="shared" si="11"/>
        <v>152</v>
      </c>
      <c r="L129" s="480"/>
      <c r="M129" s="480"/>
      <c r="N129" s="480">
        <f t="shared" ref="N129:N138" si="12">SUM(I129-J129-K129)</f>
        <v>4704.5</v>
      </c>
      <c r="O129" s="466">
        <v>44835</v>
      </c>
    </row>
    <row r="130" spans="1:15">
      <c r="A130" s="418">
        <f t="shared" si="9"/>
        <v>21</v>
      </c>
      <c r="B130" s="450" t="s">
        <v>879</v>
      </c>
      <c r="C130" s="428" t="s">
        <v>880</v>
      </c>
      <c r="D130" s="463" t="s">
        <v>881</v>
      </c>
      <c r="E130" s="469" t="s">
        <v>898</v>
      </c>
      <c r="F130" s="450" t="s">
        <v>150</v>
      </c>
      <c r="G130" s="450" t="s">
        <v>484</v>
      </c>
      <c r="H130" s="428" t="s">
        <v>882</v>
      </c>
      <c r="I130" s="480">
        <v>5000</v>
      </c>
      <c r="J130" s="480">
        <f t="shared" si="10"/>
        <v>143.5</v>
      </c>
      <c r="K130" s="480">
        <f t="shared" si="11"/>
        <v>152</v>
      </c>
      <c r="L130" s="480"/>
      <c r="M130" s="480"/>
      <c r="N130" s="480">
        <f t="shared" si="12"/>
        <v>4704.5</v>
      </c>
      <c r="O130" s="466">
        <v>44835</v>
      </c>
    </row>
    <row r="131" spans="1:15">
      <c r="A131" s="418">
        <f t="shared" si="9"/>
        <v>22</v>
      </c>
      <c r="B131" s="450" t="s">
        <v>883</v>
      </c>
      <c r="C131" s="428" t="s">
        <v>884</v>
      </c>
      <c r="D131" s="463" t="s">
        <v>885</v>
      </c>
      <c r="E131" s="469" t="s">
        <v>899</v>
      </c>
      <c r="F131" s="450" t="s">
        <v>150</v>
      </c>
      <c r="G131" s="450" t="s">
        <v>484</v>
      </c>
      <c r="H131" s="428" t="s">
        <v>886</v>
      </c>
      <c r="I131" s="480">
        <v>5000</v>
      </c>
      <c r="J131" s="480">
        <f t="shared" si="10"/>
        <v>143.5</v>
      </c>
      <c r="K131" s="480">
        <f t="shared" si="11"/>
        <v>152</v>
      </c>
      <c r="L131" s="480"/>
      <c r="M131" s="480"/>
      <c r="N131" s="480">
        <f t="shared" si="12"/>
        <v>4704.5</v>
      </c>
      <c r="O131" s="466">
        <v>44835</v>
      </c>
    </row>
    <row r="132" spans="1:15">
      <c r="A132" s="418">
        <f t="shared" si="9"/>
        <v>23</v>
      </c>
      <c r="B132" s="450" t="s">
        <v>887</v>
      </c>
      <c r="C132" s="428" t="s">
        <v>888</v>
      </c>
      <c r="D132" s="463" t="s">
        <v>889</v>
      </c>
      <c r="E132" s="469" t="s">
        <v>896</v>
      </c>
      <c r="F132" s="450" t="s">
        <v>150</v>
      </c>
      <c r="G132" s="450" t="s">
        <v>484</v>
      </c>
      <c r="H132" s="428" t="s">
        <v>890</v>
      </c>
      <c r="I132" s="480">
        <v>5000</v>
      </c>
      <c r="J132" s="480">
        <f t="shared" si="10"/>
        <v>143.5</v>
      </c>
      <c r="K132" s="480">
        <f t="shared" si="11"/>
        <v>152</v>
      </c>
      <c r="L132" s="480"/>
      <c r="M132" s="480"/>
      <c r="N132" s="480">
        <f t="shared" si="12"/>
        <v>4704.5</v>
      </c>
      <c r="O132" s="466">
        <v>44835</v>
      </c>
    </row>
    <row r="133" spans="1:15">
      <c r="A133" s="418">
        <f t="shared" si="9"/>
        <v>24</v>
      </c>
      <c r="B133" s="450" t="s">
        <v>462</v>
      </c>
      <c r="C133" s="428" t="s">
        <v>1012</v>
      </c>
      <c r="D133" s="463" t="s">
        <v>911</v>
      </c>
      <c r="E133" s="469" t="s">
        <v>912</v>
      </c>
      <c r="F133" s="450" t="s">
        <v>63</v>
      </c>
      <c r="G133" s="450" t="s">
        <v>484</v>
      </c>
      <c r="H133" s="428" t="s">
        <v>882</v>
      </c>
      <c r="I133" s="480">
        <v>5000</v>
      </c>
      <c r="J133" s="480">
        <f t="shared" si="10"/>
        <v>143.5</v>
      </c>
      <c r="K133" s="480">
        <f t="shared" si="11"/>
        <v>152</v>
      </c>
      <c r="L133" s="480"/>
      <c r="M133" s="480"/>
      <c r="N133" s="480">
        <f t="shared" si="12"/>
        <v>4704.5</v>
      </c>
      <c r="O133" s="466">
        <v>44866</v>
      </c>
    </row>
    <row r="134" spans="1:15">
      <c r="A134" s="418">
        <f t="shared" si="9"/>
        <v>25</v>
      </c>
      <c r="B134" s="450" t="s">
        <v>918</v>
      </c>
      <c r="C134" s="428" t="s">
        <v>919</v>
      </c>
      <c r="D134" s="463" t="s">
        <v>920</v>
      </c>
      <c r="E134" s="488">
        <v>9605408903</v>
      </c>
      <c r="F134" s="450" t="s">
        <v>63</v>
      </c>
      <c r="G134" s="450" t="s">
        <v>484</v>
      </c>
      <c r="H134" s="437" t="s">
        <v>921</v>
      </c>
      <c r="I134" s="480">
        <v>5000</v>
      </c>
      <c r="J134" s="480">
        <f t="shared" si="10"/>
        <v>143.5</v>
      </c>
      <c r="K134" s="480">
        <f t="shared" si="11"/>
        <v>152</v>
      </c>
      <c r="L134" s="480"/>
      <c r="M134" s="480"/>
      <c r="N134" s="480">
        <f t="shared" si="12"/>
        <v>4704.5</v>
      </c>
      <c r="O134" s="466">
        <v>44896</v>
      </c>
    </row>
    <row r="135" spans="1:15">
      <c r="A135" s="418">
        <f t="shared" si="9"/>
        <v>26</v>
      </c>
      <c r="B135" s="450" t="s">
        <v>210</v>
      </c>
      <c r="C135" s="428" t="s">
        <v>976</v>
      </c>
      <c r="D135" s="463" t="s">
        <v>977</v>
      </c>
      <c r="E135" s="488">
        <v>9606157607</v>
      </c>
      <c r="F135" s="450" t="s">
        <v>415</v>
      </c>
      <c r="G135" s="450" t="s">
        <v>484</v>
      </c>
      <c r="H135" s="437" t="s">
        <v>882</v>
      </c>
      <c r="I135" s="480">
        <v>5000</v>
      </c>
      <c r="J135" s="480">
        <f t="shared" si="10"/>
        <v>143.5</v>
      </c>
      <c r="K135" s="480">
        <f t="shared" si="11"/>
        <v>152</v>
      </c>
      <c r="L135" s="480"/>
      <c r="M135" s="480"/>
      <c r="N135" s="480">
        <f t="shared" si="12"/>
        <v>4704.5</v>
      </c>
      <c r="O135" s="466">
        <v>45139</v>
      </c>
    </row>
    <row r="136" spans="1:15">
      <c r="A136" s="418">
        <f>A135+1</f>
        <v>27</v>
      </c>
      <c r="B136" s="450" t="s">
        <v>990</v>
      </c>
      <c r="C136" s="428" t="s">
        <v>991</v>
      </c>
      <c r="D136" s="463" t="s">
        <v>992</v>
      </c>
      <c r="E136" s="488">
        <v>9606781220</v>
      </c>
      <c r="F136" s="450" t="s">
        <v>63</v>
      </c>
      <c r="G136" s="450" t="s">
        <v>484</v>
      </c>
      <c r="H136" s="437" t="s">
        <v>993</v>
      </c>
      <c r="I136" s="480">
        <v>5000</v>
      </c>
      <c r="J136" s="480">
        <f t="shared" si="10"/>
        <v>143.5</v>
      </c>
      <c r="K136" s="480">
        <f t="shared" si="11"/>
        <v>152</v>
      </c>
      <c r="L136" s="480"/>
      <c r="M136" s="480"/>
      <c r="N136" s="480">
        <f t="shared" si="12"/>
        <v>4704.5</v>
      </c>
      <c r="O136" s="466">
        <v>45323</v>
      </c>
    </row>
    <row r="137" spans="1:15">
      <c r="A137" s="418">
        <f t="shared" si="9"/>
        <v>28</v>
      </c>
      <c r="B137" s="450" t="s">
        <v>1158</v>
      </c>
      <c r="C137" s="428" t="s">
        <v>1159</v>
      </c>
      <c r="D137" s="463" t="s">
        <v>1160</v>
      </c>
      <c r="E137" s="488">
        <v>9608236031</v>
      </c>
      <c r="F137" s="450" t="s">
        <v>1161</v>
      </c>
      <c r="G137" s="450" t="s">
        <v>484</v>
      </c>
      <c r="H137" s="823" t="s">
        <v>1162</v>
      </c>
      <c r="I137" s="480">
        <v>5000</v>
      </c>
      <c r="J137" s="480">
        <f>I137*2.87%</f>
        <v>143.5</v>
      </c>
      <c r="K137" s="480">
        <f t="shared" si="11"/>
        <v>152</v>
      </c>
      <c r="L137" s="480"/>
      <c r="M137" s="480"/>
      <c r="N137" s="480">
        <f t="shared" si="12"/>
        <v>4704.5</v>
      </c>
      <c r="O137" s="466">
        <v>45689</v>
      </c>
    </row>
    <row r="138" spans="1:15">
      <c r="A138" s="418">
        <f t="shared" si="9"/>
        <v>29</v>
      </c>
      <c r="B138" s="450" t="s">
        <v>1190</v>
      </c>
      <c r="C138" s="428" t="s">
        <v>1191</v>
      </c>
      <c r="D138" s="463" t="s">
        <v>1192</v>
      </c>
      <c r="E138" s="488">
        <v>9608842490</v>
      </c>
      <c r="F138" s="450" t="s">
        <v>1180</v>
      </c>
      <c r="G138" s="450" t="s">
        <v>484</v>
      </c>
      <c r="H138" s="823" t="s">
        <v>485</v>
      </c>
      <c r="I138" s="480">
        <v>30000</v>
      </c>
      <c r="J138" s="480">
        <f t="shared" si="10"/>
        <v>861</v>
      </c>
      <c r="K138" s="480">
        <f t="shared" si="11"/>
        <v>912</v>
      </c>
      <c r="L138" s="480"/>
      <c r="M138" s="480"/>
      <c r="N138" s="480">
        <f t="shared" si="12"/>
        <v>28227</v>
      </c>
      <c r="O138" s="466">
        <v>45932</v>
      </c>
    </row>
    <row r="139" spans="1:15">
      <c r="B139" s="668" t="s">
        <v>493</v>
      </c>
      <c r="C139" s="668"/>
      <c r="D139" s="669"/>
      <c r="E139" s="670"/>
      <c r="F139" s="668"/>
      <c r="G139" s="668"/>
      <c r="H139" s="668"/>
      <c r="I139" s="671">
        <f>SUM(I110:I138)</f>
        <v>220872</v>
      </c>
      <c r="J139" s="671">
        <f>SUM(J110:J138)</f>
        <v>6281.6264000000001</v>
      </c>
      <c r="K139" s="671">
        <f>SUM(K110:K138)</f>
        <v>6653.7088000000012</v>
      </c>
      <c r="L139" s="672"/>
      <c r="M139" s="671">
        <f>SUM(M110:M135)</f>
        <v>0</v>
      </c>
      <c r="N139" s="671">
        <f>SUM(N110:N138)</f>
        <v>207936.6648</v>
      </c>
      <c r="O139" s="428"/>
    </row>
    <row r="140" spans="1:15">
      <c r="B140" s="673"/>
      <c r="C140" s="673"/>
      <c r="D140" s="674"/>
      <c r="E140" s="675"/>
      <c r="F140" s="673"/>
      <c r="G140" s="673"/>
      <c r="H140" s="673"/>
      <c r="I140" s="676"/>
      <c r="J140" s="676"/>
      <c r="K140" s="676"/>
      <c r="L140" s="677"/>
      <c r="M140" s="676"/>
      <c r="N140" s="676"/>
      <c r="O140" s="649"/>
    </row>
    <row r="141" spans="1:15">
      <c r="B141" s="673"/>
      <c r="C141" s="673"/>
      <c r="D141" s="651"/>
      <c r="E141" s="678"/>
      <c r="F141" s="649"/>
      <c r="G141" s="649"/>
      <c r="H141" s="649"/>
      <c r="I141" s="677"/>
      <c r="J141" s="677"/>
      <c r="K141" s="677"/>
      <c r="L141" s="677"/>
      <c r="M141" s="677"/>
      <c r="N141" s="677"/>
      <c r="O141" s="650"/>
    </row>
    <row r="142" spans="1:15" ht="15.75" thickBot="1">
      <c r="B142" s="651"/>
      <c r="C142" s="652" t="s">
        <v>398</v>
      </c>
      <c r="D142" s="653"/>
      <c r="E142" s="79"/>
      <c r="F142" s="79"/>
      <c r="G142" s="826"/>
      <c r="H142" s="654" t="s">
        <v>841</v>
      </c>
      <c r="I142" s="679"/>
      <c r="J142" s="516"/>
      <c r="K142" s="649"/>
      <c r="L142" s="649"/>
      <c r="M142" s="649"/>
      <c r="N142" s="650"/>
      <c r="O142" s="650"/>
    </row>
    <row r="143" spans="1:15">
      <c r="B143" s="831" t="s">
        <v>1094</v>
      </c>
      <c r="C143" s="831"/>
      <c r="D143" s="79"/>
      <c r="E143" s="79"/>
      <c r="F143" s="79"/>
      <c r="G143" s="826"/>
      <c r="H143" s="618" t="s">
        <v>1034</v>
      </c>
      <c r="I143" s="826"/>
      <c r="J143" s="516"/>
      <c r="K143" s="649"/>
      <c r="L143" s="649"/>
      <c r="M143" s="649"/>
      <c r="N143" s="650"/>
      <c r="O143" s="650"/>
    </row>
    <row r="144" spans="1:15">
      <c r="B144" s="826"/>
      <c r="C144" s="826"/>
      <c r="D144" s="79"/>
      <c r="E144" s="79"/>
      <c r="F144" s="79"/>
      <c r="G144" s="826"/>
      <c r="H144" s="826"/>
      <c r="I144" s="826"/>
      <c r="J144" s="516"/>
      <c r="K144" s="649"/>
      <c r="L144" s="649"/>
      <c r="M144" s="649"/>
      <c r="N144" s="650"/>
      <c r="O144" s="650"/>
    </row>
    <row r="145" spans="1:15">
      <c r="B145" s="826"/>
      <c r="C145" s="826"/>
      <c r="D145" s="79"/>
      <c r="E145" s="79"/>
      <c r="F145" s="79"/>
      <c r="G145" s="826"/>
      <c r="H145" s="826"/>
      <c r="I145" s="826"/>
      <c r="J145" s="516"/>
      <c r="K145" s="649"/>
      <c r="L145" s="649"/>
      <c r="M145" s="649"/>
      <c r="N145" s="650"/>
      <c r="O145" s="650"/>
    </row>
    <row r="146" spans="1:15">
      <c r="B146" s="838" t="s">
        <v>1</v>
      </c>
      <c r="C146" s="838"/>
      <c r="D146" s="838"/>
      <c r="E146" s="838"/>
      <c r="F146" s="838"/>
      <c r="G146" s="838"/>
      <c r="H146" s="838"/>
      <c r="I146" s="838"/>
      <c r="J146" s="838"/>
      <c r="K146" s="838"/>
      <c r="L146" s="838"/>
      <c r="M146" s="838"/>
      <c r="N146" s="838"/>
      <c r="O146" s="650"/>
    </row>
    <row r="147" spans="1:15">
      <c r="B147" s="838" t="s">
        <v>2</v>
      </c>
      <c r="C147" s="838"/>
      <c r="D147" s="838"/>
      <c r="E147" s="838"/>
      <c r="F147" s="838"/>
      <c r="G147" s="838"/>
      <c r="H147" s="838"/>
      <c r="I147" s="838"/>
      <c r="J147" s="838"/>
      <c r="K147" s="838"/>
      <c r="L147" s="838"/>
      <c r="M147" s="838"/>
      <c r="N147" s="838"/>
      <c r="O147" s="650"/>
    </row>
    <row r="148" spans="1:15">
      <c r="B148" s="841" t="s">
        <v>401</v>
      </c>
      <c r="C148" s="841"/>
      <c r="D148" s="841"/>
      <c r="E148" s="841"/>
      <c r="F148" s="841"/>
      <c r="G148" s="841"/>
      <c r="H148" s="841"/>
      <c r="I148" s="841"/>
      <c r="J148" s="841"/>
      <c r="K148" s="841"/>
      <c r="L148" s="841"/>
      <c r="M148" s="841"/>
      <c r="N148" s="841"/>
      <c r="O148" s="650"/>
    </row>
    <row r="149" spans="1:15">
      <c r="B149" s="624" t="s">
        <v>1197</v>
      </c>
      <c r="C149" s="624"/>
      <c r="D149" s="624"/>
      <c r="E149" s="624"/>
      <c r="F149" s="736"/>
      <c r="G149" s="736"/>
      <c r="H149" s="736"/>
      <c r="I149" s="737"/>
      <c r="J149" s="660"/>
      <c r="K149" s="660"/>
      <c r="L149" s="660"/>
      <c r="M149" s="660"/>
      <c r="N149" s="660"/>
      <c r="O149" s="660"/>
    </row>
    <row r="150" spans="1:15">
      <c r="B150" s="624" t="s">
        <v>494</v>
      </c>
      <c r="C150" s="624"/>
      <c r="D150" s="682"/>
      <c r="E150" s="658"/>
      <c r="F150" s="660"/>
      <c r="G150" s="660"/>
      <c r="H150" s="660"/>
      <c r="I150" s="662"/>
      <c r="J150" s="662" t="s">
        <v>14</v>
      </c>
      <c r="K150" s="662" t="s">
        <v>15</v>
      </c>
      <c r="L150" s="662" t="s">
        <v>16</v>
      </c>
      <c r="M150" s="627" t="s">
        <v>941</v>
      </c>
      <c r="N150" s="662"/>
      <c r="O150" s="626"/>
    </row>
    <row r="151" spans="1:15">
      <c r="B151" s="624" t="s">
        <v>6</v>
      </c>
      <c r="C151" s="624" t="s">
        <v>7</v>
      </c>
      <c r="D151" s="624" t="s">
        <v>8</v>
      </c>
      <c r="E151" s="624" t="s">
        <v>9</v>
      </c>
      <c r="F151" s="624" t="s">
        <v>10</v>
      </c>
      <c r="G151" s="624" t="s">
        <v>11</v>
      </c>
      <c r="H151" s="624" t="s">
        <v>12</v>
      </c>
      <c r="I151" s="624" t="s">
        <v>13</v>
      </c>
      <c r="J151" s="624" t="s">
        <v>495</v>
      </c>
      <c r="K151" s="624"/>
      <c r="L151" s="624"/>
      <c r="M151" s="624"/>
      <c r="N151" s="683" t="s">
        <v>17</v>
      </c>
      <c r="O151" s="630" t="s">
        <v>18</v>
      </c>
    </row>
    <row r="152" spans="1:15">
      <c r="A152" s="418">
        <v>1</v>
      </c>
      <c r="B152" s="428" t="s">
        <v>499</v>
      </c>
      <c r="C152" s="428" t="s">
        <v>500</v>
      </c>
      <c r="D152" s="429" t="s">
        <v>501</v>
      </c>
      <c r="E152" s="445">
        <v>200011110179067</v>
      </c>
      <c r="F152" s="428" t="s">
        <v>27</v>
      </c>
      <c r="G152" s="450" t="s">
        <v>549</v>
      </c>
      <c r="H152" s="428" t="s">
        <v>502</v>
      </c>
      <c r="I152" s="447">
        <v>5000</v>
      </c>
      <c r="J152" s="447">
        <v>143.5</v>
      </c>
      <c r="K152" s="447">
        <v>152</v>
      </c>
      <c r="L152" s="470"/>
      <c r="M152" s="470"/>
      <c r="N152" s="447">
        <v>4704.5</v>
      </c>
      <c r="O152" s="448">
        <v>39234</v>
      </c>
    </row>
    <row r="153" spans="1:15">
      <c r="A153" s="418">
        <f>A152+1</f>
        <v>2</v>
      </c>
      <c r="B153" s="428" t="s">
        <v>503</v>
      </c>
      <c r="C153" s="428" t="s">
        <v>1111</v>
      </c>
      <c r="D153" s="429" t="s">
        <v>1112</v>
      </c>
      <c r="E153" s="445">
        <v>9607634259</v>
      </c>
      <c r="F153" s="428" t="s">
        <v>37</v>
      </c>
      <c r="G153" s="450" t="s">
        <v>549</v>
      </c>
      <c r="H153" s="428" t="s">
        <v>506</v>
      </c>
      <c r="I153" s="447">
        <v>5000</v>
      </c>
      <c r="J153" s="447">
        <v>143.5</v>
      </c>
      <c r="K153" s="447">
        <v>152</v>
      </c>
      <c r="L153" s="470"/>
      <c r="M153" s="470"/>
      <c r="N153" s="447">
        <v>4704.5</v>
      </c>
      <c r="O153" s="448">
        <v>45568</v>
      </c>
    </row>
    <row r="154" spans="1:15">
      <c r="A154" s="418">
        <f t="shared" ref="A154:A171" si="13">A153+1</f>
        <v>3</v>
      </c>
      <c r="B154" s="428" t="s">
        <v>512</v>
      </c>
      <c r="C154" s="428" t="s">
        <v>513</v>
      </c>
      <c r="D154" s="429" t="s">
        <v>514</v>
      </c>
      <c r="E154" s="445">
        <v>200011101294569</v>
      </c>
      <c r="F154" s="428" t="s">
        <v>27</v>
      </c>
      <c r="G154" s="450" t="s">
        <v>549</v>
      </c>
      <c r="H154" s="428" t="s">
        <v>515</v>
      </c>
      <c r="I154" s="447">
        <v>5000</v>
      </c>
      <c r="J154" s="447">
        <v>143.5</v>
      </c>
      <c r="K154" s="447">
        <v>152</v>
      </c>
      <c r="L154" s="470"/>
      <c r="M154" s="470"/>
      <c r="N154" s="447">
        <v>4704.5</v>
      </c>
      <c r="O154" s="448">
        <v>40039</v>
      </c>
    </row>
    <row r="155" spans="1:15">
      <c r="A155" s="418">
        <f t="shared" si="13"/>
        <v>4</v>
      </c>
      <c r="B155" s="428" t="s">
        <v>516</v>
      </c>
      <c r="C155" s="428" t="s">
        <v>517</v>
      </c>
      <c r="D155" s="429" t="s">
        <v>518</v>
      </c>
      <c r="E155" s="445">
        <v>200011101393486</v>
      </c>
      <c r="F155" s="428" t="s">
        <v>37</v>
      </c>
      <c r="G155" s="450" t="s">
        <v>549</v>
      </c>
      <c r="H155" s="428" t="s">
        <v>519</v>
      </c>
      <c r="I155" s="447">
        <v>5000</v>
      </c>
      <c r="J155" s="447">
        <v>143.5</v>
      </c>
      <c r="K155" s="447">
        <v>152</v>
      </c>
      <c r="L155" s="470"/>
      <c r="M155" s="470">
        <v>0</v>
      </c>
      <c r="N155" s="447">
        <v>4704.5</v>
      </c>
      <c r="O155" s="448">
        <v>40544</v>
      </c>
    </row>
    <row r="156" spans="1:15">
      <c r="A156" s="418">
        <f t="shared" si="13"/>
        <v>5</v>
      </c>
      <c r="B156" s="428" t="s">
        <v>520</v>
      </c>
      <c r="C156" s="428" t="s">
        <v>521</v>
      </c>
      <c r="D156" s="429" t="s">
        <v>522</v>
      </c>
      <c r="E156" s="445">
        <v>200011101393554</v>
      </c>
      <c r="F156" s="428" t="s">
        <v>27</v>
      </c>
      <c r="G156" s="450" t="s">
        <v>549</v>
      </c>
      <c r="H156" s="428" t="s">
        <v>523</v>
      </c>
      <c r="I156" s="447">
        <v>5000</v>
      </c>
      <c r="J156" s="447">
        <v>143.5</v>
      </c>
      <c r="K156" s="447">
        <v>152</v>
      </c>
      <c r="L156" s="470"/>
      <c r="M156" s="470"/>
      <c r="N156" s="447">
        <v>4704.5</v>
      </c>
      <c r="O156" s="448">
        <v>40544</v>
      </c>
    </row>
    <row r="157" spans="1:15">
      <c r="A157" s="418">
        <f t="shared" si="13"/>
        <v>6</v>
      </c>
      <c r="B157" s="428" t="s">
        <v>525</v>
      </c>
      <c r="C157" s="428" t="s">
        <v>526</v>
      </c>
      <c r="D157" s="429" t="s">
        <v>527</v>
      </c>
      <c r="E157" s="445">
        <v>200011101711741</v>
      </c>
      <c r="F157" s="428" t="s">
        <v>27</v>
      </c>
      <c r="G157" s="450" t="s">
        <v>549</v>
      </c>
      <c r="H157" s="428" t="s">
        <v>528</v>
      </c>
      <c r="I157" s="447">
        <v>5000</v>
      </c>
      <c r="J157" s="447">
        <v>143.5</v>
      </c>
      <c r="K157" s="447">
        <v>152</v>
      </c>
      <c r="L157" s="470"/>
      <c r="M157" s="470"/>
      <c r="N157" s="447">
        <v>4704.5</v>
      </c>
      <c r="O157" s="448">
        <v>42461</v>
      </c>
    </row>
    <row r="158" spans="1:15">
      <c r="A158" s="418">
        <f t="shared" si="13"/>
        <v>7</v>
      </c>
      <c r="B158" s="431" t="s">
        <v>529</v>
      </c>
      <c r="C158" s="431" t="s">
        <v>530</v>
      </c>
      <c r="D158" s="429" t="s">
        <v>531</v>
      </c>
      <c r="E158" s="445" t="s">
        <v>532</v>
      </c>
      <c r="F158" s="428" t="s">
        <v>27</v>
      </c>
      <c r="G158" s="450" t="s">
        <v>549</v>
      </c>
      <c r="H158" s="428" t="s">
        <v>528</v>
      </c>
      <c r="I158" s="451">
        <v>5000</v>
      </c>
      <c r="J158" s="435">
        <f t="shared" ref="J158:J171" si="14">I158*2.87%</f>
        <v>143.5</v>
      </c>
      <c r="K158" s="435">
        <f t="shared" ref="K158:K171" si="15">I158*3.04%</f>
        <v>152</v>
      </c>
      <c r="L158" s="684"/>
      <c r="M158" s="684"/>
      <c r="N158" s="435">
        <f>I158-J158-K158</f>
        <v>4704.5</v>
      </c>
      <c r="O158" s="448">
        <v>42614</v>
      </c>
    </row>
    <row r="159" spans="1:15">
      <c r="A159" s="418">
        <f t="shared" si="13"/>
        <v>8</v>
      </c>
      <c r="B159" s="446" t="s">
        <v>539</v>
      </c>
      <c r="C159" s="446" t="s">
        <v>540</v>
      </c>
      <c r="D159" s="463" t="s">
        <v>541</v>
      </c>
      <c r="E159" s="463" t="s">
        <v>542</v>
      </c>
      <c r="F159" s="464" t="s">
        <v>543</v>
      </c>
      <c r="G159" s="450" t="s">
        <v>549</v>
      </c>
      <c r="H159" s="685" t="s">
        <v>497</v>
      </c>
      <c r="I159" s="451">
        <v>9835</v>
      </c>
      <c r="J159" s="435">
        <f t="shared" si="14"/>
        <v>282.2645</v>
      </c>
      <c r="K159" s="435">
        <f t="shared" si="15"/>
        <v>298.98399999999998</v>
      </c>
      <c r="L159" s="684"/>
      <c r="M159" s="684"/>
      <c r="N159" s="435">
        <f>I159-J159-K159</f>
        <v>9253.7515000000003</v>
      </c>
      <c r="O159" s="463">
        <v>43191</v>
      </c>
    </row>
    <row r="160" spans="1:15">
      <c r="A160" s="418">
        <f t="shared" si="13"/>
        <v>9</v>
      </c>
      <c r="B160" s="446" t="s">
        <v>544</v>
      </c>
      <c r="C160" s="446" t="s">
        <v>545</v>
      </c>
      <c r="D160" s="463" t="s">
        <v>546</v>
      </c>
      <c r="E160" s="463" t="s">
        <v>547</v>
      </c>
      <c r="F160" s="464" t="s">
        <v>548</v>
      </c>
      <c r="G160" s="450" t="s">
        <v>549</v>
      </c>
      <c r="H160" s="685" t="s">
        <v>550</v>
      </c>
      <c r="I160" s="451">
        <v>5000</v>
      </c>
      <c r="J160" s="435">
        <f t="shared" si="14"/>
        <v>143.5</v>
      </c>
      <c r="K160" s="435">
        <f t="shared" si="15"/>
        <v>152</v>
      </c>
      <c r="L160" s="684"/>
      <c r="M160" s="684"/>
      <c r="N160" s="435">
        <f t="shared" ref="N160:N169" si="16">I160-J160-K160</f>
        <v>4704.5</v>
      </c>
      <c r="O160" s="463">
        <v>43839</v>
      </c>
    </row>
    <row r="161" spans="1:15">
      <c r="A161" s="418">
        <f t="shared" si="13"/>
        <v>10</v>
      </c>
      <c r="B161" s="446" t="s">
        <v>558</v>
      </c>
      <c r="C161" s="446" t="s">
        <v>559</v>
      </c>
      <c r="D161" s="463" t="s">
        <v>560</v>
      </c>
      <c r="E161" s="463" t="s">
        <v>561</v>
      </c>
      <c r="F161" s="464" t="s">
        <v>27</v>
      </c>
      <c r="G161" s="450" t="s">
        <v>549</v>
      </c>
      <c r="H161" s="685" t="s">
        <v>562</v>
      </c>
      <c r="I161" s="451">
        <v>5000</v>
      </c>
      <c r="J161" s="435">
        <f t="shared" si="14"/>
        <v>143.5</v>
      </c>
      <c r="K161" s="435">
        <f t="shared" si="15"/>
        <v>152</v>
      </c>
      <c r="L161" s="684"/>
      <c r="M161" s="684"/>
      <c r="N161" s="435">
        <f t="shared" si="16"/>
        <v>4704.5</v>
      </c>
      <c r="O161" s="463">
        <v>44199</v>
      </c>
    </row>
    <row r="162" spans="1:15" ht="30">
      <c r="A162" s="418">
        <f t="shared" si="13"/>
        <v>11</v>
      </c>
      <c r="B162" s="446" t="s">
        <v>568</v>
      </c>
      <c r="C162" s="686" t="s">
        <v>569</v>
      </c>
      <c r="D162" s="687" t="s">
        <v>570</v>
      </c>
      <c r="E162" s="469" t="s">
        <v>571</v>
      </c>
      <c r="F162" s="450" t="s">
        <v>572</v>
      </c>
      <c r="G162" s="450" t="s">
        <v>549</v>
      </c>
      <c r="H162" s="437" t="s">
        <v>573</v>
      </c>
      <c r="I162" s="451">
        <v>10000</v>
      </c>
      <c r="J162" s="435">
        <f t="shared" si="14"/>
        <v>287</v>
      </c>
      <c r="K162" s="435">
        <f t="shared" si="15"/>
        <v>304</v>
      </c>
      <c r="L162" s="684"/>
      <c r="M162" s="684"/>
      <c r="N162" s="435">
        <f t="shared" si="16"/>
        <v>9409</v>
      </c>
      <c r="O162" s="463">
        <v>44203</v>
      </c>
    </row>
    <row r="163" spans="1:15" ht="30">
      <c r="A163" s="418">
        <f t="shared" si="13"/>
        <v>12</v>
      </c>
      <c r="B163" s="686" t="s">
        <v>574</v>
      </c>
      <c r="C163" s="686" t="s">
        <v>244</v>
      </c>
      <c r="D163" s="687" t="s">
        <v>575</v>
      </c>
      <c r="E163" s="469" t="s">
        <v>576</v>
      </c>
      <c r="F163" s="450" t="s">
        <v>27</v>
      </c>
      <c r="G163" s="450" t="s">
        <v>549</v>
      </c>
      <c r="H163" s="450" t="s">
        <v>556</v>
      </c>
      <c r="I163" s="451">
        <v>5000</v>
      </c>
      <c r="J163" s="435">
        <f t="shared" si="14"/>
        <v>143.5</v>
      </c>
      <c r="K163" s="435">
        <f t="shared" si="15"/>
        <v>152</v>
      </c>
      <c r="L163" s="684"/>
      <c r="M163" s="684"/>
      <c r="N163" s="435">
        <f t="shared" si="16"/>
        <v>4704.5</v>
      </c>
      <c r="O163" s="463">
        <v>44440</v>
      </c>
    </row>
    <row r="164" spans="1:15" ht="30">
      <c r="A164" s="418">
        <f t="shared" si="13"/>
        <v>13</v>
      </c>
      <c r="B164" s="686" t="s">
        <v>577</v>
      </c>
      <c r="C164" s="686" t="s">
        <v>578</v>
      </c>
      <c r="D164" s="687" t="s">
        <v>579</v>
      </c>
      <c r="E164" s="469" t="s">
        <v>580</v>
      </c>
      <c r="F164" s="450" t="s">
        <v>27</v>
      </c>
      <c r="G164" s="450" t="s">
        <v>549</v>
      </c>
      <c r="H164" s="450" t="s">
        <v>506</v>
      </c>
      <c r="I164" s="451">
        <v>5000</v>
      </c>
      <c r="J164" s="435">
        <f t="shared" si="14"/>
        <v>143.5</v>
      </c>
      <c r="K164" s="435">
        <f t="shared" si="15"/>
        <v>152</v>
      </c>
      <c r="L164" s="684"/>
      <c r="M164" s="684"/>
      <c r="N164" s="435">
        <f t="shared" si="16"/>
        <v>4704.5</v>
      </c>
      <c r="O164" s="463"/>
    </row>
    <row r="165" spans="1:15" ht="30">
      <c r="A165" s="418">
        <f t="shared" si="13"/>
        <v>14</v>
      </c>
      <c r="B165" s="686" t="s">
        <v>842</v>
      </c>
      <c r="C165" s="686" t="s">
        <v>843</v>
      </c>
      <c r="D165" s="687" t="s">
        <v>844</v>
      </c>
      <c r="E165" s="488" t="s">
        <v>847</v>
      </c>
      <c r="F165" s="450" t="s">
        <v>27</v>
      </c>
      <c r="G165" s="450" t="s">
        <v>549</v>
      </c>
      <c r="H165" s="450" t="s">
        <v>845</v>
      </c>
      <c r="I165" s="621">
        <v>5000</v>
      </c>
      <c r="J165" s="444">
        <f t="shared" si="14"/>
        <v>143.5</v>
      </c>
      <c r="K165" s="444">
        <f t="shared" si="15"/>
        <v>152</v>
      </c>
      <c r="L165" s="688"/>
      <c r="M165" s="688"/>
      <c r="N165" s="444">
        <f t="shared" si="16"/>
        <v>4704.5</v>
      </c>
      <c r="O165" s="463">
        <v>44682</v>
      </c>
    </row>
    <row r="166" spans="1:15">
      <c r="A166" s="418">
        <f t="shared" si="13"/>
        <v>15</v>
      </c>
      <c r="B166" s="686" t="s">
        <v>942</v>
      </c>
      <c r="C166" s="686" t="s">
        <v>943</v>
      </c>
      <c r="D166" s="687" t="s">
        <v>944</v>
      </c>
      <c r="E166" s="488" t="s">
        <v>950</v>
      </c>
      <c r="F166" s="450" t="s">
        <v>945</v>
      </c>
      <c r="G166" s="450" t="s">
        <v>549</v>
      </c>
      <c r="H166" s="450" t="s">
        <v>946</v>
      </c>
      <c r="I166" s="621">
        <v>5000</v>
      </c>
      <c r="J166" s="444">
        <f t="shared" si="14"/>
        <v>143.5</v>
      </c>
      <c r="K166" s="444">
        <f t="shared" si="15"/>
        <v>152</v>
      </c>
      <c r="L166" s="688"/>
      <c r="M166" s="688"/>
      <c r="N166" s="444">
        <f t="shared" si="16"/>
        <v>4704.5</v>
      </c>
      <c r="O166" s="463">
        <v>44986</v>
      </c>
    </row>
    <row r="167" spans="1:15">
      <c r="A167" s="418">
        <f t="shared" si="13"/>
        <v>16</v>
      </c>
      <c r="B167" s="686" t="s">
        <v>958</v>
      </c>
      <c r="C167" s="686" t="s">
        <v>328</v>
      </c>
      <c r="D167" s="687" t="s">
        <v>959</v>
      </c>
      <c r="E167" s="488" t="s">
        <v>963</v>
      </c>
      <c r="F167" s="450" t="s">
        <v>945</v>
      </c>
      <c r="G167" s="450" t="s">
        <v>549</v>
      </c>
      <c r="H167" s="450" t="s">
        <v>960</v>
      </c>
      <c r="I167" s="621">
        <v>5000</v>
      </c>
      <c r="J167" s="444">
        <f t="shared" si="14"/>
        <v>143.5</v>
      </c>
      <c r="K167" s="444">
        <f t="shared" si="15"/>
        <v>152</v>
      </c>
      <c r="L167" s="688"/>
      <c r="M167" s="688"/>
      <c r="N167" s="444">
        <f t="shared" si="16"/>
        <v>4704.5</v>
      </c>
      <c r="O167" s="463">
        <v>45017</v>
      </c>
    </row>
    <row r="168" spans="1:15">
      <c r="A168" s="418">
        <f t="shared" si="13"/>
        <v>17</v>
      </c>
      <c r="B168" s="686" t="s">
        <v>1030</v>
      </c>
      <c r="C168" s="686" t="s">
        <v>1031</v>
      </c>
      <c r="D168" s="687" t="s">
        <v>1032</v>
      </c>
      <c r="E168" s="488"/>
      <c r="F168" s="450" t="s">
        <v>27</v>
      </c>
      <c r="G168" s="450" t="s">
        <v>549</v>
      </c>
      <c r="H168" s="450" t="s">
        <v>1033</v>
      </c>
      <c r="I168" s="621">
        <v>5000</v>
      </c>
      <c r="J168" s="444">
        <f t="shared" si="14"/>
        <v>143.5</v>
      </c>
      <c r="K168" s="444">
        <f t="shared" si="15"/>
        <v>152</v>
      </c>
      <c r="L168" s="688"/>
      <c r="M168" s="688"/>
      <c r="N168" s="444">
        <f t="shared" si="16"/>
        <v>4704.5</v>
      </c>
      <c r="O168" s="463">
        <v>45449</v>
      </c>
    </row>
    <row r="169" spans="1:15">
      <c r="A169" s="418">
        <f t="shared" si="13"/>
        <v>18</v>
      </c>
      <c r="B169" s="686" t="s">
        <v>1134</v>
      </c>
      <c r="C169" s="686" t="s">
        <v>1135</v>
      </c>
      <c r="D169" s="687" t="s">
        <v>1136</v>
      </c>
      <c r="E169" s="488">
        <v>9607949203</v>
      </c>
      <c r="F169" s="450" t="s">
        <v>496</v>
      </c>
      <c r="G169" s="450" t="s">
        <v>549</v>
      </c>
      <c r="H169" s="450" t="s">
        <v>485</v>
      </c>
      <c r="I169" s="621">
        <v>10000</v>
      </c>
      <c r="J169" s="444">
        <f t="shared" si="14"/>
        <v>287</v>
      </c>
      <c r="K169" s="444">
        <f t="shared" si="15"/>
        <v>304</v>
      </c>
      <c r="L169" s="688"/>
      <c r="M169" s="688"/>
      <c r="N169" s="444">
        <f t="shared" si="16"/>
        <v>9409</v>
      </c>
      <c r="O169" s="463">
        <v>45660</v>
      </c>
    </row>
    <row r="170" spans="1:15">
      <c r="A170" s="418">
        <f t="shared" si="13"/>
        <v>19</v>
      </c>
      <c r="B170" s="686" t="s">
        <v>1152</v>
      </c>
      <c r="C170" s="686" t="s">
        <v>1153</v>
      </c>
      <c r="D170" s="687" t="s">
        <v>1154</v>
      </c>
      <c r="E170" s="488">
        <v>9608236032</v>
      </c>
      <c r="F170" s="450" t="s">
        <v>1155</v>
      </c>
      <c r="G170" s="450" t="s">
        <v>549</v>
      </c>
      <c r="H170" s="450" t="s">
        <v>1137</v>
      </c>
      <c r="I170" s="621">
        <v>10000</v>
      </c>
      <c r="J170" s="444">
        <f t="shared" si="14"/>
        <v>287</v>
      </c>
      <c r="K170" s="444">
        <f t="shared" si="15"/>
        <v>304</v>
      </c>
      <c r="L170" s="688"/>
      <c r="M170" s="688"/>
      <c r="N170" s="444">
        <f>I170-J170-K170</f>
        <v>9409</v>
      </c>
      <c r="O170" s="463">
        <v>45717</v>
      </c>
    </row>
    <row r="171" spans="1:15">
      <c r="A171" s="418">
        <f t="shared" si="13"/>
        <v>20</v>
      </c>
      <c r="B171" s="686" t="s">
        <v>1177</v>
      </c>
      <c r="C171" s="686" t="s">
        <v>1178</v>
      </c>
      <c r="D171" s="687" t="s">
        <v>1179</v>
      </c>
      <c r="E171" s="488">
        <v>9608498572</v>
      </c>
      <c r="F171" s="450" t="s">
        <v>1180</v>
      </c>
      <c r="G171" s="450" t="s">
        <v>549</v>
      </c>
      <c r="H171" s="450" t="s">
        <v>1137</v>
      </c>
      <c r="I171" s="621">
        <v>30000</v>
      </c>
      <c r="J171" s="444">
        <f t="shared" si="14"/>
        <v>861</v>
      </c>
      <c r="K171" s="444">
        <f t="shared" si="15"/>
        <v>912</v>
      </c>
      <c r="L171" s="688"/>
      <c r="M171" s="688"/>
      <c r="N171" s="444">
        <f>I171-J171-K171</f>
        <v>28227</v>
      </c>
      <c r="O171" s="463">
        <v>45810</v>
      </c>
    </row>
    <row r="172" spans="1:15">
      <c r="A172" s="802"/>
      <c r="B172" s="668" t="s">
        <v>585</v>
      </c>
      <c r="C172" s="668" t="s">
        <v>397</v>
      </c>
      <c r="D172" s="429"/>
      <c r="E172" s="445"/>
      <c r="F172" s="428"/>
      <c r="G172" s="428"/>
      <c r="H172" s="428"/>
      <c r="I172" s="671">
        <f>SUM(I152:I171)</f>
        <v>144835</v>
      </c>
      <c r="J172" s="671">
        <f>SUM(J152:J171)</f>
        <v>4156.7645000000002</v>
      </c>
      <c r="K172" s="671">
        <f>SUM(K152:K171)</f>
        <v>4402.9840000000004</v>
      </c>
      <c r="L172" s="671">
        <f>SUM(L152:L169)</f>
        <v>0</v>
      </c>
      <c r="M172" s="671">
        <f>SUM(M152:M169)</f>
        <v>0</v>
      </c>
      <c r="N172" s="671">
        <f>SUM(N152:N171)</f>
        <v>136275.25150000001</v>
      </c>
      <c r="O172" s="428"/>
    </row>
    <row r="173" spans="1:15">
      <c r="B173" s="673"/>
      <c r="C173" s="673"/>
      <c r="D173" s="651"/>
      <c r="E173" s="678"/>
      <c r="F173" s="649"/>
      <c r="G173" s="649"/>
      <c r="H173" s="649"/>
      <c r="I173" s="676"/>
      <c r="J173" s="676"/>
      <c r="K173" s="676"/>
      <c r="L173" s="677"/>
      <c r="M173" s="677"/>
      <c r="N173" s="676"/>
      <c r="O173" s="649"/>
    </row>
    <row r="174" spans="1:15">
      <c r="B174" s="679"/>
      <c r="C174" s="679"/>
      <c r="D174" s="651"/>
      <c r="E174" s="651"/>
      <c r="F174" s="680"/>
      <c r="G174" s="680"/>
      <c r="H174" s="680"/>
      <c r="I174" s="681"/>
      <c r="J174" s="649"/>
      <c r="K174" s="649"/>
      <c r="L174" s="649"/>
      <c r="M174" s="649"/>
      <c r="N174" s="650"/>
      <c r="O174" s="650"/>
    </row>
    <row r="175" spans="1:15" ht="15.75" thickBot="1">
      <c r="B175" s="651"/>
      <c r="C175" s="652" t="s">
        <v>398</v>
      </c>
      <c r="D175" s="653"/>
      <c r="E175" s="79"/>
      <c r="F175" s="79"/>
      <c r="G175" s="826"/>
      <c r="H175" s="654" t="s">
        <v>1018</v>
      </c>
      <c r="I175" s="654"/>
      <c r="J175" s="516"/>
      <c r="K175" s="821"/>
      <c r="M175" s="649"/>
      <c r="N175" s="650"/>
      <c r="O175" s="650"/>
    </row>
    <row r="176" spans="1:15">
      <c r="B176" s="831" t="s">
        <v>1040</v>
      </c>
      <c r="C176" s="831"/>
      <c r="D176" s="79"/>
      <c r="E176" s="79"/>
      <c r="F176" s="79"/>
      <c r="G176" s="826"/>
      <c r="H176" s="826" t="s">
        <v>1041</v>
      </c>
      <c r="I176" s="826"/>
      <c r="J176" s="516"/>
      <c r="K176" s="649"/>
      <c r="L176" s="649"/>
      <c r="M176" s="649"/>
      <c r="N176" s="650"/>
      <c r="O176" s="650"/>
    </row>
    <row r="177" spans="1:15">
      <c r="B177" s="826"/>
      <c r="C177" s="826"/>
      <c r="D177" s="79"/>
      <c r="E177" s="79"/>
      <c r="F177" s="79"/>
      <c r="G177" s="826"/>
      <c r="H177" s="826"/>
      <c r="I177" s="826"/>
      <c r="J177" s="516"/>
      <c r="K177" s="649"/>
      <c r="L177" s="649"/>
      <c r="M177" s="649"/>
      <c r="N177" s="650"/>
      <c r="O177" s="650"/>
    </row>
    <row r="178" spans="1:15">
      <c r="B178" s="826"/>
      <c r="C178" s="826"/>
      <c r="D178" s="79"/>
      <c r="E178" s="79"/>
      <c r="F178" s="79"/>
      <c r="G178" s="826"/>
      <c r="H178" s="826"/>
      <c r="I178" s="826"/>
      <c r="J178" s="516"/>
      <c r="K178" s="649"/>
      <c r="L178" s="649"/>
      <c r="M178" s="649"/>
      <c r="N178" s="650"/>
      <c r="O178" s="650"/>
    </row>
    <row r="179" spans="1:15">
      <c r="B179" s="838" t="s">
        <v>1</v>
      </c>
      <c r="C179" s="838"/>
      <c r="D179" s="838"/>
      <c r="E179" s="838"/>
      <c r="F179" s="838"/>
      <c r="G179" s="838"/>
      <c r="H179" s="838"/>
      <c r="I179" s="838"/>
      <c r="J179" s="838"/>
      <c r="K179" s="838"/>
      <c r="L179" s="838"/>
      <c r="M179" s="838"/>
      <c r="N179" s="838"/>
      <c r="O179" s="650"/>
    </row>
    <row r="180" spans="1:15">
      <c r="B180" s="838" t="s">
        <v>586</v>
      </c>
      <c r="C180" s="838"/>
      <c r="D180" s="838"/>
      <c r="E180" s="838"/>
      <c r="F180" s="838"/>
      <c r="G180" s="838"/>
      <c r="H180" s="838"/>
      <c r="I180" s="838"/>
      <c r="J180" s="838"/>
      <c r="K180" s="838"/>
      <c r="L180" s="838"/>
      <c r="M180" s="838"/>
      <c r="N180" s="838"/>
      <c r="O180" s="650"/>
    </row>
    <row r="181" spans="1:15">
      <c r="B181" s="838" t="s">
        <v>2</v>
      </c>
      <c r="C181" s="838"/>
      <c r="D181" s="838"/>
      <c r="E181" s="838"/>
      <c r="F181" s="838"/>
      <c r="G181" s="838"/>
      <c r="H181" s="838"/>
      <c r="I181" s="838"/>
      <c r="J181" s="838"/>
      <c r="K181" s="838"/>
      <c r="L181" s="838"/>
      <c r="M181" s="838"/>
      <c r="N181" s="838"/>
      <c r="O181" s="650"/>
    </row>
    <row r="182" spans="1:15">
      <c r="B182" s="838" t="s">
        <v>401</v>
      </c>
      <c r="C182" s="838"/>
      <c r="D182" s="838"/>
      <c r="E182" s="838"/>
      <c r="F182" s="838"/>
      <c r="G182" s="838"/>
      <c r="H182" s="838"/>
      <c r="I182" s="838"/>
      <c r="J182" s="838"/>
      <c r="K182" s="838"/>
      <c r="L182" s="838"/>
      <c r="M182" s="838"/>
      <c r="N182" s="838"/>
      <c r="O182" s="650"/>
    </row>
    <row r="183" spans="1:15">
      <c r="B183" s="827"/>
      <c r="C183" s="827"/>
      <c r="D183" s="827"/>
      <c r="E183" s="827"/>
      <c r="F183" s="827"/>
      <c r="G183" s="827"/>
      <c r="H183" s="827"/>
      <c r="I183" s="827"/>
      <c r="J183" s="827"/>
      <c r="K183" s="827"/>
      <c r="L183" s="827"/>
      <c r="M183" s="827"/>
      <c r="N183" s="827"/>
      <c r="O183" s="650"/>
    </row>
    <row r="184" spans="1:15">
      <c r="B184" s="624" t="s">
        <v>1195</v>
      </c>
      <c r="C184" s="624"/>
      <c r="D184" s="624"/>
      <c r="E184" s="624"/>
      <c r="F184" s="624"/>
      <c r="G184" s="624"/>
      <c r="H184" s="624"/>
      <c r="I184" s="624"/>
      <c r="J184" s="624"/>
      <c r="K184" s="624"/>
      <c r="L184" s="624"/>
      <c r="M184" s="624"/>
      <c r="N184" s="624"/>
      <c r="O184" s="624"/>
    </row>
    <row r="185" spans="1:15">
      <c r="B185" s="624" t="s">
        <v>587</v>
      </c>
      <c r="C185" s="624"/>
      <c r="D185" s="682"/>
      <c r="E185" s="658"/>
      <c r="F185" s="660"/>
      <c r="G185" s="660"/>
      <c r="H185" s="660"/>
      <c r="I185" s="662"/>
      <c r="J185" s="662" t="s">
        <v>14</v>
      </c>
      <c r="K185" s="662" t="s">
        <v>15</v>
      </c>
      <c r="L185" s="662" t="s">
        <v>16</v>
      </c>
      <c r="M185" s="627" t="s">
        <v>941</v>
      </c>
      <c r="N185" s="662">
        <v>0</v>
      </c>
      <c r="O185" s="626"/>
    </row>
    <row r="186" spans="1:15">
      <c r="B186" s="624" t="s">
        <v>6</v>
      </c>
      <c r="C186" s="624" t="s">
        <v>7</v>
      </c>
      <c r="D186" s="624" t="s">
        <v>8</v>
      </c>
      <c r="E186" s="624" t="s">
        <v>9</v>
      </c>
      <c r="F186" s="624" t="s">
        <v>10</v>
      </c>
      <c r="G186" s="624" t="s">
        <v>11</v>
      </c>
      <c r="H186" s="624" t="s">
        <v>12</v>
      </c>
      <c r="I186" s="624" t="s">
        <v>13</v>
      </c>
      <c r="J186" s="624" t="s">
        <v>495</v>
      </c>
      <c r="K186" s="624"/>
      <c r="L186" s="624"/>
      <c r="M186" s="689"/>
      <c r="N186" s="624" t="s">
        <v>17</v>
      </c>
      <c r="O186" s="630" t="s">
        <v>18</v>
      </c>
    </row>
    <row r="187" spans="1:15">
      <c r="A187" s="418">
        <v>1</v>
      </c>
      <c r="B187" s="685" t="s">
        <v>588</v>
      </c>
      <c r="C187" s="685" t="s">
        <v>589</v>
      </c>
      <c r="D187" s="690" t="s">
        <v>590</v>
      </c>
      <c r="E187" s="691">
        <v>200012700174020</v>
      </c>
      <c r="F187" s="685" t="s">
        <v>27</v>
      </c>
      <c r="G187" s="450" t="s">
        <v>702</v>
      </c>
      <c r="H187" s="685" t="s">
        <v>591</v>
      </c>
      <c r="I187" s="692">
        <v>5000</v>
      </c>
      <c r="J187" s="692">
        <v>143.5</v>
      </c>
      <c r="K187" s="692">
        <v>152</v>
      </c>
      <c r="L187" s="693"/>
      <c r="M187" s="692"/>
      <c r="N187" s="692">
        <v>4704.5</v>
      </c>
      <c r="O187" s="694">
        <v>39258</v>
      </c>
    </row>
    <row r="188" spans="1:15">
      <c r="A188" s="418">
        <f>A187+1</f>
        <v>2</v>
      </c>
      <c r="B188" s="428" t="s">
        <v>342</v>
      </c>
      <c r="C188" s="428" t="s">
        <v>592</v>
      </c>
      <c r="D188" s="429" t="s">
        <v>593</v>
      </c>
      <c r="E188" s="445">
        <v>200011101189535</v>
      </c>
      <c r="F188" s="428" t="s">
        <v>27</v>
      </c>
      <c r="G188" s="450" t="s">
        <v>702</v>
      </c>
      <c r="H188" s="428" t="s">
        <v>594</v>
      </c>
      <c r="I188" s="447">
        <v>5000</v>
      </c>
      <c r="J188" s="447">
        <v>143.5</v>
      </c>
      <c r="K188" s="447">
        <v>152</v>
      </c>
      <c r="L188" s="470"/>
      <c r="M188" s="447"/>
      <c r="N188" s="447">
        <v>4704.5</v>
      </c>
      <c r="O188" s="448">
        <v>39387</v>
      </c>
    </row>
    <row r="189" spans="1:15">
      <c r="A189" s="418">
        <f t="shared" ref="A189:A220" si="17">A188+1</f>
        <v>3</v>
      </c>
      <c r="B189" s="428" t="s">
        <v>43</v>
      </c>
      <c r="C189" s="428" t="s">
        <v>446</v>
      </c>
      <c r="D189" s="429" t="s">
        <v>595</v>
      </c>
      <c r="E189" s="445">
        <v>200011101209541</v>
      </c>
      <c r="F189" s="428" t="s">
        <v>27</v>
      </c>
      <c r="G189" s="450" t="s">
        <v>702</v>
      </c>
      <c r="H189" s="428" t="s">
        <v>596</v>
      </c>
      <c r="I189" s="447">
        <v>5000</v>
      </c>
      <c r="J189" s="447">
        <v>143.5</v>
      </c>
      <c r="K189" s="447">
        <v>152</v>
      </c>
      <c r="L189" s="470"/>
      <c r="M189" s="447"/>
      <c r="N189" s="447">
        <v>4704.5</v>
      </c>
      <c r="O189" s="448">
        <v>39479</v>
      </c>
    </row>
    <row r="190" spans="1:15">
      <c r="A190" s="418">
        <f t="shared" si="17"/>
        <v>4</v>
      </c>
      <c r="B190" s="428" t="s">
        <v>597</v>
      </c>
      <c r="C190" s="428" t="s">
        <v>598</v>
      </c>
      <c r="D190" s="429" t="s">
        <v>599</v>
      </c>
      <c r="E190" s="445">
        <v>200011101209567</v>
      </c>
      <c r="F190" s="428" t="s">
        <v>27</v>
      </c>
      <c r="G190" s="450" t="s">
        <v>702</v>
      </c>
      <c r="H190" s="428" t="s">
        <v>600</v>
      </c>
      <c r="I190" s="447">
        <v>5000</v>
      </c>
      <c r="J190" s="447">
        <v>143.5</v>
      </c>
      <c r="K190" s="447">
        <v>152</v>
      </c>
      <c r="L190" s="470"/>
      <c r="M190" s="447"/>
      <c r="N190" s="447">
        <v>4704.5</v>
      </c>
      <c r="O190" s="448">
        <v>39492</v>
      </c>
    </row>
    <row r="191" spans="1:15">
      <c r="A191" s="418">
        <f t="shared" si="17"/>
        <v>5</v>
      </c>
      <c r="B191" s="428" t="s">
        <v>601</v>
      </c>
      <c r="C191" s="428" t="s">
        <v>602</v>
      </c>
      <c r="D191" s="429" t="s">
        <v>603</v>
      </c>
      <c r="E191" s="445">
        <v>200011101253717</v>
      </c>
      <c r="F191" s="428" t="s">
        <v>37</v>
      </c>
      <c r="G191" s="450" t="s">
        <v>702</v>
      </c>
      <c r="H191" s="428" t="s">
        <v>604</v>
      </c>
      <c r="I191" s="447">
        <v>5000</v>
      </c>
      <c r="J191" s="447">
        <v>143.5</v>
      </c>
      <c r="K191" s="447">
        <v>152</v>
      </c>
      <c r="L191" s="470"/>
      <c r="M191" s="447"/>
      <c r="N191" s="447">
        <v>4704.5</v>
      </c>
      <c r="O191" s="448">
        <v>39722</v>
      </c>
    </row>
    <row r="192" spans="1:15">
      <c r="A192" s="418">
        <f t="shared" si="17"/>
        <v>6</v>
      </c>
      <c r="B192" s="428" t="s">
        <v>1114</v>
      </c>
      <c r="C192" s="428" t="s">
        <v>609</v>
      </c>
      <c r="D192" s="429" t="s">
        <v>610</v>
      </c>
      <c r="E192" s="430">
        <v>200011101292147</v>
      </c>
      <c r="F192" s="428" t="s">
        <v>611</v>
      </c>
      <c r="G192" s="450" t="s">
        <v>702</v>
      </c>
      <c r="H192" s="428" t="s">
        <v>591</v>
      </c>
      <c r="I192" s="435">
        <v>10000</v>
      </c>
      <c r="J192" s="435">
        <f>I192*2.87%</f>
        <v>287</v>
      </c>
      <c r="K192" s="435">
        <f>I192*3.04%</f>
        <v>304</v>
      </c>
      <c r="L192" s="684"/>
      <c r="M192" s="695"/>
      <c r="N192" s="435">
        <f>I192-J192-K192</f>
        <v>9409</v>
      </c>
      <c r="O192" s="436">
        <v>40028</v>
      </c>
    </row>
    <row r="193" spans="1:653">
      <c r="A193" s="418">
        <f t="shared" si="17"/>
        <v>7</v>
      </c>
      <c r="B193" s="428" t="s">
        <v>617</v>
      </c>
      <c r="C193" s="428" t="s">
        <v>618</v>
      </c>
      <c r="D193" s="429" t="s">
        <v>619</v>
      </c>
      <c r="E193" s="445">
        <v>200011101318830</v>
      </c>
      <c r="F193" s="428" t="s">
        <v>620</v>
      </c>
      <c r="G193" s="450" t="s">
        <v>702</v>
      </c>
      <c r="H193" s="428" t="s">
        <v>616</v>
      </c>
      <c r="I193" s="447">
        <v>5000</v>
      </c>
      <c r="J193" s="447">
        <v>143.5</v>
      </c>
      <c r="K193" s="447">
        <v>152</v>
      </c>
      <c r="L193" s="470"/>
      <c r="M193" s="447"/>
      <c r="N193" s="447">
        <v>4704.5</v>
      </c>
      <c r="O193" s="448">
        <v>40210</v>
      </c>
    </row>
    <row r="194" spans="1:653">
      <c r="A194" s="418">
        <f t="shared" si="17"/>
        <v>8</v>
      </c>
      <c r="B194" s="428" t="s">
        <v>621</v>
      </c>
      <c r="C194" s="428" t="s">
        <v>622</v>
      </c>
      <c r="D194" s="429" t="s">
        <v>623</v>
      </c>
      <c r="E194" s="445">
        <v>200011101326055</v>
      </c>
      <c r="F194" s="428" t="s">
        <v>27</v>
      </c>
      <c r="G194" s="450" t="s">
        <v>702</v>
      </c>
      <c r="H194" s="428" t="s">
        <v>624</v>
      </c>
      <c r="I194" s="447">
        <v>5000</v>
      </c>
      <c r="J194" s="447">
        <v>143.5</v>
      </c>
      <c r="K194" s="447">
        <v>152</v>
      </c>
      <c r="L194" s="470"/>
      <c r="M194" s="447"/>
      <c r="N194" s="447">
        <v>4704.5</v>
      </c>
      <c r="O194" s="448">
        <v>40269</v>
      </c>
    </row>
    <row r="195" spans="1:653">
      <c r="A195" s="418">
        <f t="shared" si="17"/>
        <v>9</v>
      </c>
      <c r="B195" s="428" t="s">
        <v>625</v>
      </c>
      <c r="C195" s="428" t="s">
        <v>626</v>
      </c>
      <c r="D195" s="429" t="s">
        <v>627</v>
      </c>
      <c r="E195" s="445">
        <v>200011101479656</v>
      </c>
      <c r="F195" s="428" t="s">
        <v>37</v>
      </c>
      <c r="G195" s="450" t="s">
        <v>702</v>
      </c>
      <c r="H195" s="428" t="s">
        <v>628</v>
      </c>
      <c r="I195" s="447">
        <v>5000</v>
      </c>
      <c r="J195" s="447">
        <v>143.5</v>
      </c>
      <c r="K195" s="447">
        <v>152</v>
      </c>
      <c r="L195" s="470"/>
      <c r="M195" s="480">
        <v>1512.45</v>
      </c>
      <c r="N195" s="447">
        <f>I195-J195-K195-M195</f>
        <v>3192.05</v>
      </c>
      <c r="O195" s="448">
        <v>41091</v>
      </c>
    </row>
    <row r="196" spans="1:653">
      <c r="A196" s="418">
        <f t="shared" si="17"/>
        <v>10</v>
      </c>
      <c r="B196" s="428" t="s">
        <v>629</v>
      </c>
      <c r="C196" s="428" t="s">
        <v>630</v>
      </c>
      <c r="D196" s="429" t="s">
        <v>631</v>
      </c>
      <c r="E196" s="445">
        <v>200011101479481</v>
      </c>
      <c r="F196" s="428" t="s">
        <v>37</v>
      </c>
      <c r="G196" s="450" t="s">
        <v>702</v>
      </c>
      <c r="H196" s="428" t="s">
        <v>632</v>
      </c>
      <c r="I196" s="447">
        <v>5000</v>
      </c>
      <c r="J196" s="447">
        <v>143.5</v>
      </c>
      <c r="K196" s="447">
        <v>152</v>
      </c>
      <c r="L196" s="470"/>
      <c r="M196" s="447"/>
      <c r="N196" s="447">
        <v>4704.5</v>
      </c>
      <c r="O196" s="448">
        <v>41122</v>
      </c>
    </row>
    <row r="197" spans="1:653">
      <c r="A197" s="418">
        <f t="shared" si="17"/>
        <v>11</v>
      </c>
      <c r="B197" s="428" t="s">
        <v>633</v>
      </c>
      <c r="C197" s="428" t="s">
        <v>634</v>
      </c>
      <c r="D197" s="429" t="s">
        <v>635</v>
      </c>
      <c r="E197" s="445">
        <v>200011101561205</v>
      </c>
      <c r="F197" s="428" t="s">
        <v>636</v>
      </c>
      <c r="G197" s="450" t="s">
        <v>702</v>
      </c>
      <c r="H197" s="428" t="s">
        <v>637</v>
      </c>
      <c r="I197" s="451">
        <v>20400</v>
      </c>
      <c r="J197" s="435">
        <f>I197*2.87%</f>
        <v>585.48</v>
      </c>
      <c r="K197" s="435">
        <f>I197*3.04%</f>
        <v>620.16</v>
      </c>
      <c r="L197" s="684"/>
      <c r="M197" s="695">
        <v>0</v>
      </c>
      <c r="N197" s="435">
        <f>I197-J197-K197-M197</f>
        <v>19194.36</v>
      </c>
      <c r="O197" s="448">
        <v>41699</v>
      </c>
    </row>
    <row r="198" spans="1:653">
      <c r="A198" s="418">
        <f t="shared" si="17"/>
        <v>12</v>
      </c>
      <c r="B198" s="428" t="s">
        <v>638</v>
      </c>
      <c r="C198" s="428" t="s">
        <v>639</v>
      </c>
      <c r="D198" s="429" t="s">
        <v>640</v>
      </c>
      <c r="E198" s="445">
        <v>200011101561218</v>
      </c>
      <c r="F198" s="428" t="s">
        <v>37</v>
      </c>
      <c r="G198" s="450" t="s">
        <v>702</v>
      </c>
      <c r="H198" s="428" t="s">
        <v>616</v>
      </c>
      <c r="I198" s="447">
        <v>5000</v>
      </c>
      <c r="J198" s="447">
        <v>143.5</v>
      </c>
      <c r="K198" s="447">
        <v>152</v>
      </c>
      <c r="L198" s="470"/>
      <c r="M198" s="447"/>
      <c r="N198" s="447">
        <v>4704.5</v>
      </c>
      <c r="O198" s="448">
        <v>41699</v>
      </c>
    </row>
    <row r="199" spans="1:653">
      <c r="A199" s="418">
        <f t="shared" si="17"/>
        <v>13</v>
      </c>
      <c r="B199" s="428" t="s">
        <v>641</v>
      </c>
      <c r="C199" s="428" t="s">
        <v>642</v>
      </c>
      <c r="D199" s="429" t="s">
        <v>643</v>
      </c>
      <c r="E199" s="445">
        <v>200011101630699</v>
      </c>
      <c r="F199" s="428" t="s">
        <v>644</v>
      </c>
      <c r="G199" s="450" t="s">
        <v>702</v>
      </c>
      <c r="H199" s="431" t="s">
        <v>645</v>
      </c>
      <c r="I199" s="447">
        <v>7750</v>
      </c>
      <c r="J199" s="447">
        <v>222.42500000000001</v>
      </c>
      <c r="K199" s="447">
        <v>235.6</v>
      </c>
      <c r="L199" s="470"/>
      <c r="M199" s="447"/>
      <c r="N199" s="447">
        <v>7291.9749999999995</v>
      </c>
      <c r="O199" s="448">
        <v>41913</v>
      </c>
    </row>
    <row r="200" spans="1:653">
      <c r="A200" s="418">
        <f t="shared" si="17"/>
        <v>14</v>
      </c>
      <c r="B200" s="431" t="s">
        <v>646</v>
      </c>
      <c r="C200" s="431" t="s">
        <v>647</v>
      </c>
      <c r="D200" s="429" t="s">
        <v>648</v>
      </c>
      <c r="E200" s="445" t="s">
        <v>649</v>
      </c>
      <c r="F200" s="428" t="s">
        <v>150</v>
      </c>
      <c r="G200" s="450" t="s">
        <v>702</v>
      </c>
      <c r="H200" s="428" t="s">
        <v>650</v>
      </c>
      <c r="I200" s="447">
        <v>5000</v>
      </c>
      <c r="J200" s="447">
        <v>143.5</v>
      </c>
      <c r="K200" s="447">
        <v>152</v>
      </c>
      <c r="L200" s="470"/>
      <c r="M200" s="447"/>
      <c r="N200" s="447">
        <v>4704.5</v>
      </c>
      <c r="O200" s="458">
        <v>42644</v>
      </c>
    </row>
    <row r="201" spans="1:653">
      <c r="A201" s="418">
        <f t="shared" si="17"/>
        <v>15</v>
      </c>
      <c r="B201" s="431" t="s">
        <v>651</v>
      </c>
      <c r="C201" s="431" t="s">
        <v>652</v>
      </c>
      <c r="D201" s="429" t="s">
        <v>653</v>
      </c>
      <c r="E201" s="445" t="s">
        <v>654</v>
      </c>
      <c r="F201" s="428" t="s">
        <v>655</v>
      </c>
      <c r="G201" s="450" t="s">
        <v>702</v>
      </c>
      <c r="H201" s="428" t="s">
        <v>656</v>
      </c>
      <c r="I201" s="447">
        <v>5000</v>
      </c>
      <c r="J201" s="447">
        <v>143.5</v>
      </c>
      <c r="K201" s="447">
        <v>152</v>
      </c>
      <c r="L201" s="470"/>
      <c r="M201" s="447"/>
      <c r="N201" s="447">
        <v>4704.5</v>
      </c>
      <c r="O201" s="458">
        <v>42705</v>
      </c>
    </row>
    <row r="202" spans="1:653">
      <c r="A202" s="418">
        <f t="shared" si="17"/>
        <v>16</v>
      </c>
      <c r="B202" s="431" t="s">
        <v>657</v>
      </c>
      <c r="C202" s="431" t="s">
        <v>658</v>
      </c>
      <c r="D202" s="429" t="s">
        <v>659</v>
      </c>
      <c r="E202" s="445" t="s">
        <v>660</v>
      </c>
      <c r="F202" s="428" t="s">
        <v>37</v>
      </c>
      <c r="G202" s="450" t="s">
        <v>702</v>
      </c>
      <c r="H202" s="428" t="s">
        <v>661</v>
      </c>
      <c r="I202" s="447">
        <v>5000</v>
      </c>
      <c r="J202" s="447">
        <v>143.5</v>
      </c>
      <c r="K202" s="447">
        <v>152</v>
      </c>
      <c r="L202" s="470"/>
      <c r="M202" s="447"/>
      <c r="N202" s="447">
        <v>4704.5</v>
      </c>
      <c r="O202" s="458">
        <v>42309</v>
      </c>
    </row>
    <row r="203" spans="1:653">
      <c r="A203" s="418">
        <f t="shared" si="17"/>
        <v>17</v>
      </c>
      <c r="B203" s="446" t="s">
        <v>662</v>
      </c>
      <c r="C203" s="446" t="s">
        <v>663</v>
      </c>
      <c r="D203" s="463" t="s">
        <v>664</v>
      </c>
      <c r="E203" s="463" t="s">
        <v>665</v>
      </c>
      <c r="F203" s="450" t="s">
        <v>27</v>
      </c>
      <c r="G203" s="450" t="s">
        <v>702</v>
      </c>
      <c r="H203" s="450" t="s">
        <v>666</v>
      </c>
      <c r="I203" s="451">
        <v>5000</v>
      </c>
      <c r="J203" s="435">
        <f t="shared" ref="J203:J220" si="18">I203*2.87%</f>
        <v>143.5</v>
      </c>
      <c r="K203" s="435">
        <f t="shared" ref="K203:K220" si="19">I203*3.04%</f>
        <v>152</v>
      </c>
      <c r="L203" s="684"/>
      <c r="M203" s="695"/>
      <c r="N203" s="435">
        <f t="shared" ref="N203:N208" si="20">I203-J203-K203</f>
        <v>4704.5</v>
      </c>
      <c r="O203" s="463">
        <v>42948</v>
      </c>
    </row>
    <row r="204" spans="1:653">
      <c r="A204" s="418">
        <f t="shared" si="17"/>
        <v>18</v>
      </c>
      <c r="B204" s="446" t="s">
        <v>667</v>
      </c>
      <c r="C204" s="446" t="s">
        <v>668</v>
      </c>
      <c r="D204" s="463" t="s">
        <v>669</v>
      </c>
      <c r="E204" s="463" t="s">
        <v>670</v>
      </c>
      <c r="F204" s="464" t="s">
        <v>470</v>
      </c>
      <c r="G204" s="450" t="s">
        <v>702</v>
      </c>
      <c r="H204" s="431" t="s">
        <v>637</v>
      </c>
      <c r="I204" s="451">
        <v>5000</v>
      </c>
      <c r="J204" s="435">
        <f t="shared" si="18"/>
        <v>143.5</v>
      </c>
      <c r="K204" s="435">
        <f t="shared" si="19"/>
        <v>152</v>
      </c>
      <c r="L204" s="684"/>
      <c r="M204" s="695"/>
      <c r="N204" s="435">
        <f t="shared" si="20"/>
        <v>4704.5</v>
      </c>
      <c r="O204" s="463">
        <v>43040</v>
      </c>
    </row>
    <row r="205" spans="1:653">
      <c r="A205" s="418">
        <f t="shared" si="17"/>
        <v>19</v>
      </c>
      <c r="B205" s="446" t="s">
        <v>678</v>
      </c>
      <c r="C205" s="446" t="s">
        <v>679</v>
      </c>
      <c r="D205" s="463" t="s">
        <v>680</v>
      </c>
      <c r="E205" s="463" t="s">
        <v>681</v>
      </c>
      <c r="F205" s="464" t="s">
        <v>188</v>
      </c>
      <c r="G205" s="450" t="s">
        <v>702</v>
      </c>
      <c r="H205" s="464" t="s">
        <v>682</v>
      </c>
      <c r="I205" s="451">
        <v>7000</v>
      </c>
      <c r="J205" s="435">
        <f t="shared" si="18"/>
        <v>200.9</v>
      </c>
      <c r="K205" s="435">
        <f t="shared" si="19"/>
        <v>212.8</v>
      </c>
      <c r="L205" s="684"/>
      <c r="M205" s="695"/>
      <c r="N205" s="435">
        <f>I205-J205-K205</f>
        <v>6586.3</v>
      </c>
      <c r="O205" s="463">
        <v>43160</v>
      </c>
    </row>
    <row r="206" spans="1:653">
      <c r="A206" s="418">
        <f t="shared" si="17"/>
        <v>20</v>
      </c>
      <c r="B206" s="446" t="s">
        <v>683</v>
      </c>
      <c r="C206" s="446" t="s">
        <v>684</v>
      </c>
      <c r="D206" s="463" t="s">
        <v>685</v>
      </c>
      <c r="E206" s="463" t="s">
        <v>686</v>
      </c>
      <c r="F206" s="464" t="s">
        <v>63</v>
      </c>
      <c r="G206" s="450" t="s">
        <v>702</v>
      </c>
      <c r="H206" s="464" t="s">
        <v>687</v>
      </c>
      <c r="I206" s="451">
        <v>5000</v>
      </c>
      <c r="J206" s="435">
        <f t="shared" si="18"/>
        <v>143.5</v>
      </c>
      <c r="K206" s="435">
        <f t="shared" si="19"/>
        <v>152</v>
      </c>
      <c r="L206" s="684"/>
      <c r="M206" s="695"/>
      <c r="N206" s="435">
        <f t="shared" si="20"/>
        <v>4704.5</v>
      </c>
      <c r="O206" s="463">
        <v>43770</v>
      </c>
    </row>
    <row r="207" spans="1:653">
      <c r="A207" s="418">
        <f t="shared" si="17"/>
        <v>21</v>
      </c>
      <c r="B207" s="446" t="s">
        <v>688</v>
      </c>
      <c r="C207" s="446" t="s">
        <v>689</v>
      </c>
      <c r="D207" s="463" t="s">
        <v>690</v>
      </c>
      <c r="E207" s="463" t="s">
        <v>691</v>
      </c>
      <c r="F207" s="464" t="s">
        <v>150</v>
      </c>
      <c r="G207" s="450" t="s">
        <v>702</v>
      </c>
      <c r="H207" s="464" t="s">
        <v>687</v>
      </c>
      <c r="I207" s="451">
        <v>5000</v>
      </c>
      <c r="J207" s="435">
        <f t="shared" si="18"/>
        <v>143.5</v>
      </c>
      <c r="K207" s="435">
        <f t="shared" si="19"/>
        <v>152</v>
      </c>
      <c r="L207" s="684"/>
      <c r="M207" s="695"/>
      <c r="N207" s="435">
        <f t="shared" si="20"/>
        <v>4704.5</v>
      </c>
      <c r="O207" s="463">
        <v>43466</v>
      </c>
    </row>
    <row r="208" spans="1:653">
      <c r="A208" s="418">
        <f t="shared" si="17"/>
        <v>22</v>
      </c>
      <c r="B208" s="446" t="s">
        <v>1113</v>
      </c>
      <c r="C208" s="446" t="s">
        <v>693</v>
      </c>
      <c r="D208" s="463" t="s">
        <v>694</v>
      </c>
      <c r="E208" s="463" t="s">
        <v>695</v>
      </c>
      <c r="F208" s="464" t="s">
        <v>264</v>
      </c>
      <c r="G208" s="450" t="s">
        <v>702</v>
      </c>
      <c r="H208" s="464" t="s">
        <v>696</v>
      </c>
      <c r="I208" s="451">
        <v>11000</v>
      </c>
      <c r="J208" s="435">
        <f t="shared" si="18"/>
        <v>315.7</v>
      </c>
      <c r="K208" s="435">
        <f t="shared" si="19"/>
        <v>334.4</v>
      </c>
      <c r="L208" s="684"/>
      <c r="M208" s="695"/>
      <c r="N208" s="435">
        <f t="shared" si="20"/>
        <v>10349.9</v>
      </c>
      <c r="O208" s="463">
        <v>43497</v>
      </c>
      <c r="P208" s="819"/>
      <c r="Q208" s="819"/>
      <c r="R208" s="819"/>
      <c r="S208" s="819"/>
      <c r="T208" s="819"/>
      <c r="U208" s="819"/>
      <c r="V208" s="819"/>
      <c r="W208" s="819"/>
      <c r="X208" s="819"/>
      <c r="Y208" s="819"/>
      <c r="Z208" s="819"/>
      <c r="AA208" s="819"/>
      <c r="AB208" s="819"/>
      <c r="AC208" s="819"/>
      <c r="AD208" s="819"/>
      <c r="AE208" s="819"/>
      <c r="AF208" s="819"/>
      <c r="AG208" s="819"/>
      <c r="AH208" s="819"/>
      <c r="AI208" s="819"/>
      <c r="AJ208" s="819"/>
      <c r="AK208" s="819"/>
      <c r="AL208" s="819"/>
      <c r="AM208" s="819"/>
      <c r="AN208" s="819"/>
      <c r="AO208" s="819"/>
      <c r="AP208" s="819"/>
      <c r="AQ208" s="819"/>
      <c r="AR208" s="819"/>
      <c r="AS208" s="819"/>
      <c r="AT208" s="819"/>
      <c r="AU208" s="819"/>
      <c r="AV208" s="819"/>
      <c r="AW208" s="819"/>
      <c r="AX208" s="819"/>
      <c r="AY208" s="819"/>
      <c r="AZ208" s="819"/>
      <c r="BA208" s="819"/>
      <c r="BB208" s="819"/>
      <c r="BC208" s="819"/>
      <c r="BD208" s="819"/>
      <c r="BE208" s="819"/>
      <c r="BF208" s="819"/>
      <c r="BG208" s="819"/>
      <c r="BH208" s="819"/>
      <c r="BI208" s="819"/>
      <c r="BJ208" s="819"/>
      <c r="BK208" s="819"/>
      <c r="BL208" s="819"/>
      <c r="BM208" s="819"/>
      <c r="BN208" s="819"/>
      <c r="BO208" s="819"/>
      <c r="BP208" s="819"/>
      <c r="BQ208" s="819"/>
      <c r="BR208" s="819"/>
      <c r="BS208" s="819"/>
      <c r="BT208" s="819"/>
      <c r="BU208" s="819"/>
      <c r="BV208" s="819"/>
      <c r="BW208" s="819"/>
      <c r="BX208" s="819"/>
      <c r="BY208" s="819"/>
      <c r="BZ208" s="819"/>
      <c r="CA208" s="819"/>
      <c r="CB208" s="819"/>
      <c r="CC208" s="819"/>
      <c r="CD208" s="819"/>
      <c r="CE208" s="819"/>
      <c r="CF208" s="819"/>
      <c r="CG208" s="819"/>
      <c r="CH208" s="819"/>
      <c r="CI208" s="819"/>
      <c r="CJ208" s="819"/>
      <c r="CK208" s="819"/>
      <c r="CL208" s="819"/>
      <c r="CM208" s="819"/>
      <c r="CN208" s="819"/>
      <c r="CO208" s="819"/>
      <c r="CP208" s="819"/>
      <c r="CQ208" s="819"/>
      <c r="CR208" s="819"/>
      <c r="CS208" s="819"/>
      <c r="CT208" s="819"/>
      <c r="CU208" s="819"/>
      <c r="CV208" s="819"/>
      <c r="CW208" s="819"/>
      <c r="CX208" s="819"/>
      <c r="CY208" s="819"/>
      <c r="CZ208" s="819"/>
      <c r="DA208" s="819"/>
      <c r="DB208" s="819"/>
      <c r="DC208" s="819"/>
      <c r="DD208" s="819"/>
      <c r="DE208" s="819"/>
      <c r="DF208" s="819"/>
      <c r="DG208" s="819"/>
      <c r="DH208" s="819"/>
      <c r="DI208" s="819"/>
      <c r="DJ208" s="819"/>
      <c r="DK208" s="819"/>
      <c r="DL208" s="819"/>
      <c r="DM208" s="819"/>
      <c r="DN208" s="819"/>
      <c r="DO208" s="819"/>
      <c r="DP208" s="819"/>
      <c r="DQ208" s="819"/>
      <c r="DR208" s="819"/>
      <c r="DS208" s="819"/>
      <c r="DT208" s="819"/>
      <c r="DU208" s="819"/>
      <c r="DV208" s="819"/>
      <c r="DW208" s="819"/>
      <c r="DX208" s="819"/>
      <c r="DY208" s="819"/>
      <c r="DZ208" s="819"/>
      <c r="EA208" s="819"/>
      <c r="EB208" s="819"/>
      <c r="EC208" s="819"/>
      <c r="ED208" s="819"/>
      <c r="EE208" s="819"/>
      <c r="EF208" s="819"/>
      <c r="EG208" s="819"/>
      <c r="EH208" s="819"/>
      <c r="EI208" s="819"/>
      <c r="EJ208" s="819"/>
      <c r="EK208" s="819"/>
      <c r="EL208" s="819"/>
      <c r="EM208" s="819"/>
      <c r="EN208" s="819"/>
      <c r="EO208" s="819"/>
      <c r="EP208" s="819"/>
      <c r="EQ208" s="819"/>
      <c r="ER208" s="819"/>
      <c r="ES208" s="819"/>
      <c r="ET208" s="819"/>
      <c r="EU208" s="819"/>
      <c r="EV208" s="819"/>
      <c r="EW208" s="819"/>
      <c r="EX208" s="819"/>
      <c r="EY208" s="819"/>
      <c r="EZ208" s="819"/>
      <c r="FA208" s="819"/>
      <c r="FB208" s="819"/>
      <c r="FC208" s="819"/>
      <c r="FD208" s="819"/>
      <c r="FE208" s="819"/>
      <c r="FF208" s="819"/>
      <c r="FG208" s="819"/>
      <c r="FH208" s="819"/>
      <c r="FI208" s="819"/>
      <c r="FJ208" s="819"/>
      <c r="FK208" s="819"/>
      <c r="FL208" s="819"/>
      <c r="FM208" s="819"/>
      <c r="FN208" s="819"/>
      <c r="FO208" s="819"/>
      <c r="FP208" s="819"/>
      <c r="FQ208" s="819"/>
      <c r="FR208" s="819"/>
      <c r="FS208" s="819"/>
      <c r="FT208" s="819"/>
      <c r="FU208" s="819"/>
      <c r="FV208" s="819"/>
      <c r="FW208" s="819"/>
      <c r="FX208" s="819"/>
      <c r="FY208" s="819"/>
      <c r="FZ208" s="819"/>
      <c r="GA208" s="819"/>
      <c r="GB208" s="819"/>
      <c r="GC208" s="819"/>
      <c r="GD208" s="819"/>
      <c r="GE208" s="819"/>
      <c r="GF208" s="819"/>
      <c r="GG208" s="819"/>
      <c r="GH208" s="819"/>
      <c r="GI208" s="819"/>
      <c r="GJ208" s="819"/>
      <c r="GK208" s="819"/>
      <c r="GL208" s="819"/>
      <c r="GM208" s="819"/>
      <c r="GN208" s="819"/>
      <c r="GO208" s="819"/>
      <c r="GP208" s="819"/>
      <c r="GQ208" s="819"/>
      <c r="GR208" s="819"/>
      <c r="GS208" s="819"/>
      <c r="GT208" s="819"/>
      <c r="GU208" s="819"/>
      <c r="GV208" s="819"/>
      <c r="GW208" s="819"/>
      <c r="GX208" s="819"/>
      <c r="GY208" s="819"/>
      <c r="GZ208" s="819"/>
      <c r="HA208" s="819"/>
      <c r="HB208" s="819"/>
      <c r="HC208" s="819"/>
      <c r="HD208" s="819"/>
      <c r="HE208" s="819"/>
      <c r="HF208" s="819"/>
      <c r="HG208" s="819"/>
      <c r="HH208" s="819"/>
      <c r="HI208" s="819"/>
      <c r="HJ208" s="819"/>
      <c r="HK208" s="819"/>
      <c r="HL208" s="819"/>
      <c r="HM208" s="819"/>
      <c r="HN208" s="819"/>
      <c r="HO208" s="819"/>
      <c r="HP208" s="819"/>
      <c r="HQ208" s="819"/>
      <c r="HR208" s="819"/>
      <c r="HS208" s="819"/>
      <c r="HT208" s="819"/>
      <c r="HU208" s="819"/>
      <c r="HV208" s="819"/>
      <c r="HW208" s="819"/>
      <c r="HX208" s="819"/>
      <c r="HY208" s="819"/>
      <c r="HZ208" s="819"/>
      <c r="IA208" s="819"/>
      <c r="IB208" s="819"/>
      <c r="IC208" s="819"/>
      <c r="ID208" s="819"/>
      <c r="IE208" s="819"/>
      <c r="IF208" s="819"/>
      <c r="IG208" s="819"/>
      <c r="IH208" s="819"/>
      <c r="II208" s="819"/>
      <c r="IJ208" s="819"/>
      <c r="IK208" s="819"/>
      <c r="IL208" s="819"/>
      <c r="IM208" s="819"/>
      <c r="IN208" s="819"/>
      <c r="IO208" s="819"/>
      <c r="IP208" s="819"/>
      <c r="IQ208" s="819"/>
      <c r="IR208" s="819"/>
      <c r="IS208" s="819"/>
      <c r="IT208" s="819"/>
      <c r="IU208" s="819"/>
      <c r="IV208" s="819"/>
      <c r="IW208" s="819"/>
      <c r="IX208" s="819"/>
      <c r="IY208" s="819"/>
      <c r="IZ208" s="819"/>
      <c r="JA208" s="819"/>
      <c r="JB208" s="819"/>
      <c r="JC208" s="819"/>
      <c r="JD208" s="819"/>
      <c r="JE208" s="819"/>
      <c r="JF208" s="819"/>
      <c r="JG208" s="819"/>
      <c r="JH208" s="819"/>
      <c r="JI208" s="819"/>
      <c r="JJ208" s="819"/>
      <c r="JK208" s="819"/>
      <c r="JL208" s="819"/>
      <c r="JM208" s="819"/>
      <c r="JN208" s="819"/>
      <c r="JO208" s="819"/>
      <c r="JP208" s="819"/>
      <c r="JQ208" s="819"/>
      <c r="JR208" s="819"/>
      <c r="JS208" s="819"/>
      <c r="JT208" s="819"/>
      <c r="JU208" s="819"/>
      <c r="JV208" s="819"/>
      <c r="JW208" s="819"/>
      <c r="JX208" s="819"/>
      <c r="JY208" s="819"/>
      <c r="JZ208" s="819"/>
      <c r="KA208" s="819"/>
      <c r="KB208" s="819"/>
      <c r="KC208" s="819"/>
      <c r="KD208" s="819"/>
      <c r="KE208" s="819"/>
      <c r="KF208" s="819"/>
      <c r="KG208" s="819"/>
      <c r="KH208" s="819"/>
      <c r="KI208" s="819"/>
      <c r="KJ208" s="819"/>
      <c r="KK208" s="819"/>
      <c r="KL208" s="819"/>
      <c r="KM208" s="819"/>
      <c r="KN208" s="819"/>
      <c r="KO208" s="819"/>
      <c r="KP208" s="819"/>
      <c r="KQ208" s="819"/>
      <c r="KR208" s="819"/>
      <c r="KS208" s="819"/>
      <c r="KT208" s="819"/>
      <c r="KU208" s="819"/>
      <c r="KV208" s="819"/>
      <c r="KW208" s="819"/>
      <c r="KX208" s="819"/>
      <c r="KY208" s="819"/>
      <c r="KZ208" s="819"/>
      <c r="LA208" s="819"/>
      <c r="LB208" s="819"/>
      <c r="LC208" s="819"/>
      <c r="LD208" s="819"/>
      <c r="LE208" s="819"/>
      <c r="LF208" s="819"/>
      <c r="LG208" s="819"/>
      <c r="LH208" s="819"/>
      <c r="LI208" s="819"/>
      <c r="LJ208" s="819"/>
      <c r="LK208" s="819"/>
      <c r="LL208" s="819"/>
      <c r="LM208" s="819"/>
      <c r="LN208" s="819"/>
      <c r="LO208" s="819"/>
      <c r="LP208" s="819"/>
      <c r="LQ208" s="819"/>
      <c r="LR208" s="819"/>
      <c r="LS208" s="819"/>
      <c r="LT208" s="819"/>
      <c r="LU208" s="819"/>
      <c r="LV208" s="819"/>
      <c r="LW208" s="819"/>
      <c r="LX208" s="819"/>
      <c r="LY208" s="819"/>
      <c r="LZ208" s="819"/>
      <c r="MA208" s="819"/>
      <c r="MB208" s="819"/>
      <c r="MC208" s="819"/>
      <c r="MD208" s="819"/>
      <c r="ME208" s="819"/>
      <c r="MF208" s="819"/>
      <c r="MG208" s="819"/>
      <c r="MH208" s="819"/>
      <c r="MI208" s="819"/>
      <c r="MJ208" s="819"/>
      <c r="MK208" s="819"/>
      <c r="ML208" s="819"/>
      <c r="MM208" s="819"/>
      <c r="MN208" s="819"/>
      <c r="MO208" s="819"/>
      <c r="MP208" s="819"/>
      <c r="MQ208" s="819"/>
      <c r="MR208" s="819"/>
      <c r="MS208" s="819"/>
      <c r="MT208" s="819"/>
      <c r="MU208" s="819"/>
      <c r="MV208" s="819"/>
      <c r="MW208" s="819"/>
      <c r="MX208" s="819"/>
      <c r="MY208" s="819"/>
      <c r="MZ208" s="819"/>
      <c r="NA208" s="819"/>
      <c r="NB208" s="819"/>
      <c r="NC208" s="819"/>
      <c r="ND208" s="819"/>
      <c r="NE208" s="819"/>
      <c r="NF208" s="819"/>
      <c r="NG208" s="819"/>
      <c r="NH208" s="819"/>
      <c r="NI208" s="819"/>
      <c r="NJ208" s="819"/>
      <c r="NK208" s="819"/>
      <c r="NL208" s="819"/>
      <c r="NM208" s="819"/>
      <c r="NN208" s="819"/>
      <c r="NO208" s="819"/>
      <c r="NP208" s="819"/>
      <c r="NQ208" s="819"/>
      <c r="NR208" s="819"/>
      <c r="NS208" s="819"/>
      <c r="NT208" s="819"/>
      <c r="NU208" s="819"/>
      <c r="NV208" s="819"/>
      <c r="NW208" s="819"/>
      <c r="NX208" s="819"/>
      <c r="NY208" s="819"/>
      <c r="NZ208" s="819"/>
      <c r="OA208" s="819"/>
      <c r="OB208" s="819"/>
      <c r="OC208" s="819"/>
      <c r="OD208" s="819"/>
      <c r="OE208" s="819"/>
      <c r="OF208" s="819"/>
      <c r="OG208" s="819"/>
      <c r="OH208" s="819"/>
      <c r="OI208" s="819"/>
      <c r="OJ208" s="819"/>
      <c r="OK208" s="819"/>
      <c r="OL208" s="819"/>
      <c r="OM208" s="819"/>
      <c r="ON208" s="819"/>
      <c r="OO208" s="819"/>
      <c r="OP208" s="819"/>
      <c r="OQ208" s="819"/>
      <c r="OR208" s="819"/>
      <c r="OS208" s="819"/>
      <c r="OT208" s="819"/>
      <c r="OU208" s="819"/>
      <c r="OV208" s="819"/>
      <c r="OW208" s="819"/>
      <c r="OX208" s="819"/>
      <c r="OY208" s="819"/>
      <c r="OZ208" s="819"/>
      <c r="PA208" s="819"/>
      <c r="PB208" s="819"/>
      <c r="PC208" s="819"/>
      <c r="PD208" s="819"/>
      <c r="PE208" s="819"/>
      <c r="PF208" s="819"/>
      <c r="PG208" s="819"/>
      <c r="PH208" s="819"/>
      <c r="PI208" s="819"/>
      <c r="PJ208" s="819"/>
      <c r="PK208" s="819"/>
      <c r="PL208" s="819"/>
      <c r="PM208" s="819"/>
      <c r="PN208" s="819"/>
      <c r="PO208" s="819"/>
      <c r="PP208" s="819"/>
      <c r="PQ208" s="819"/>
      <c r="PR208" s="819"/>
      <c r="PS208" s="819"/>
      <c r="PT208" s="819"/>
      <c r="PU208" s="819"/>
      <c r="PV208" s="819"/>
      <c r="PW208" s="819"/>
      <c r="PX208" s="819"/>
      <c r="PY208" s="819"/>
      <c r="PZ208" s="819"/>
      <c r="QA208" s="819"/>
      <c r="QB208" s="819"/>
      <c r="QC208" s="819"/>
      <c r="QD208" s="819"/>
      <c r="QE208" s="819"/>
      <c r="QF208" s="819"/>
      <c r="QG208" s="819"/>
      <c r="QH208" s="819"/>
      <c r="QI208" s="819"/>
      <c r="QJ208" s="819"/>
      <c r="QK208" s="819"/>
      <c r="QL208" s="819"/>
      <c r="QM208" s="819"/>
      <c r="QN208" s="819"/>
      <c r="QO208" s="819"/>
      <c r="QP208" s="819"/>
      <c r="QQ208" s="819"/>
      <c r="QR208" s="819"/>
      <c r="QS208" s="819"/>
      <c r="QT208" s="819"/>
      <c r="QU208" s="819"/>
      <c r="QV208" s="819"/>
      <c r="QW208" s="819"/>
      <c r="QX208" s="819"/>
      <c r="QY208" s="819"/>
      <c r="QZ208" s="819"/>
      <c r="RA208" s="819"/>
      <c r="RB208" s="819"/>
      <c r="RC208" s="819"/>
      <c r="RD208" s="819"/>
      <c r="RE208" s="819"/>
      <c r="RF208" s="819"/>
      <c r="RG208" s="819"/>
      <c r="RH208" s="819"/>
      <c r="RI208" s="819"/>
      <c r="RJ208" s="819"/>
      <c r="RK208" s="819"/>
      <c r="RL208" s="819"/>
      <c r="RM208" s="819"/>
      <c r="RN208" s="819"/>
      <c r="RO208" s="819"/>
      <c r="RP208" s="819"/>
      <c r="RQ208" s="819"/>
      <c r="RR208" s="819"/>
      <c r="RS208" s="819"/>
      <c r="RT208" s="819"/>
      <c r="RU208" s="819"/>
      <c r="RV208" s="819"/>
      <c r="RW208" s="819"/>
      <c r="RX208" s="819"/>
      <c r="RY208" s="819"/>
      <c r="RZ208" s="819"/>
      <c r="SA208" s="819"/>
      <c r="SB208" s="819"/>
      <c r="SC208" s="819"/>
      <c r="SD208" s="819"/>
      <c r="SE208" s="819"/>
      <c r="SF208" s="819"/>
      <c r="SG208" s="819"/>
      <c r="SH208" s="819"/>
      <c r="SI208" s="819"/>
      <c r="SJ208" s="819"/>
      <c r="SK208" s="819"/>
      <c r="SL208" s="819"/>
      <c r="SM208" s="819"/>
      <c r="SN208" s="819"/>
      <c r="SO208" s="819"/>
      <c r="SP208" s="819"/>
      <c r="SQ208" s="819"/>
      <c r="SR208" s="819"/>
      <c r="SS208" s="819"/>
      <c r="ST208" s="819"/>
      <c r="SU208" s="819"/>
      <c r="SV208" s="819"/>
      <c r="SW208" s="819"/>
      <c r="SX208" s="819"/>
      <c r="SY208" s="819"/>
      <c r="SZ208" s="819"/>
      <c r="TA208" s="819"/>
      <c r="TB208" s="819"/>
      <c r="TC208" s="819"/>
      <c r="TD208" s="819"/>
      <c r="TE208" s="819"/>
      <c r="TF208" s="819"/>
      <c r="TG208" s="819"/>
      <c r="TH208" s="819"/>
      <c r="TI208" s="819"/>
      <c r="TJ208" s="819"/>
      <c r="TK208" s="819"/>
      <c r="TL208" s="819"/>
      <c r="TM208" s="819"/>
      <c r="TN208" s="819"/>
      <c r="TO208" s="819"/>
      <c r="TP208" s="819"/>
      <c r="TQ208" s="819"/>
      <c r="TR208" s="819"/>
      <c r="TS208" s="819"/>
      <c r="TT208" s="819"/>
      <c r="TU208" s="819"/>
      <c r="TV208" s="819"/>
      <c r="TW208" s="819"/>
      <c r="TX208" s="819"/>
      <c r="TY208" s="819"/>
      <c r="TZ208" s="819"/>
      <c r="UA208" s="819"/>
      <c r="UB208" s="819"/>
      <c r="UC208" s="819"/>
      <c r="UD208" s="819"/>
      <c r="UE208" s="819"/>
      <c r="UF208" s="819"/>
      <c r="UG208" s="819"/>
      <c r="UH208" s="819"/>
      <c r="UI208" s="819"/>
      <c r="UJ208" s="819"/>
      <c r="UK208" s="819"/>
      <c r="UL208" s="819"/>
      <c r="UM208" s="819"/>
      <c r="UN208" s="819"/>
      <c r="UO208" s="819"/>
      <c r="UP208" s="819"/>
      <c r="UQ208" s="819"/>
      <c r="UR208" s="819"/>
      <c r="US208" s="819"/>
      <c r="UT208" s="819"/>
      <c r="UU208" s="819"/>
      <c r="UV208" s="819"/>
      <c r="UW208" s="819"/>
      <c r="UX208" s="819"/>
      <c r="UY208" s="819"/>
      <c r="UZ208" s="819"/>
      <c r="VA208" s="819"/>
      <c r="VB208" s="819"/>
      <c r="VC208" s="819"/>
      <c r="VD208" s="819"/>
      <c r="VE208" s="819"/>
      <c r="VF208" s="819"/>
      <c r="VG208" s="819"/>
      <c r="VH208" s="819"/>
      <c r="VI208" s="819"/>
      <c r="VJ208" s="819"/>
      <c r="VK208" s="819"/>
      <c r="VL208" s="819"/>
      <c r="VM208" s="819"/>
      <c r="VN208" s="819"/>
      <c r="VO208" s="819"/>
      <c r="VP208" s="819"/>
      <c r="VQ208" s="819"/>
      <c r="VR208" s="819"/>
      <c r="VS208" s="819"/>
      <c r="VT208" s="819"/>
      <c r="VU208" s="819"/>
      <c r="VV208" s="819"/>
      <c r="VW208" s="819"/>
      <c r="VX208" s="819"/>
      <c r="VY208" s="819"/>
      <c r="VZ208" s="819"/>
      <c r="WA208" s="819"/>
      <c r="WB208" s="819"/>
      <c r="WC208" s="819"/>
      <c r="WD208" s="819"/>
      <c r="WE208" s="819"/>
      <c r="WF208" s="819"/>
      <c r="WG208" s="819"/>
      <c r="WH208" s="819"/>
      <c r="WI208" s="819"/>
      <c r="WJ208" s="819"/>
      <c r="WK208" s="819"/>
      <c r="WL208" s="819"/>
      <c r="WM208" s="819"/>
      <c r="WN208" s="819"/>
      <c r="WO208" s="819"/>
      <c r="WP208" s="819"/>
      <c r="WQ208" s="819"/>
      <c r="WR208" s="819"/>
      <c r="WS208" s="819"/>
      <c r="WT208" s="819"/>
      <c r="WU208" s="819"/>
      <c r="WV208" s="819"/>
      <c r="WW208" s="819"/>
      <c r="WX208" s="819"/>
      <c r="WY208" s="819"/>
      <c r="WZ208" s="819"/>
      <c r="XA208" s="819"/>
      <c r="XB208" s="819"/>
      <c r="XC208" s="819"/>
      <c r="XD208" s="819"/>
      <c r="XE208" s="819"/>
      <c r="XF208" s="819"/>
      <c r="XG208" s="819"/>
      <c r="XH208" s="819"/>
      <c r="XI208" s="819"/>
      <c r="XJ208" s="819"/>
      <c r="XK208" s="819"/>
      <c r="XL208" s="819"/>
      <c r="XM208" s="819"/>
      <c r="XN208" s="819"/>
      <c r="XO208" s="819"/>
      <c r="XP208" s="819"/>
      <c r="XQ208" s="819"/>
      <c r="XR208" s="819"/>
      <c r="XS208" s="819"/>
      <c r="XT208" s="819"/>
      <c r="XU208" s="819"/>
      <c r="XV208" s="819"/>
      <c r="XW208" s="819"/>
      <c r="XX208" s="819"/>
      <c r="XY208" s="819"/>
      <c r="XZ208" s="819"/>
      <c r="YA208" s="819"/>
      <c r="YB208" s="819"/>
      <c r="YC208" s="819"/>
    </row>
    <row r="209" spans="1:653" s="453" customFormat="1">
      <c r="A209" s="418">
        <f t="shared" si="17"/>
        <v>23</v>
      </c>
      <c r="B209" s="453" t="s">
        <v>697</v>
      </c>
      <c r="C209" s="453" t="s">
        <v>698</v>
      </c>
      <c r="D209" s="453" t="s">
        <v>699</v>
      </c>
      <c r="E209" s="453" t="s">
        <v>700</v>
      </c>
      <c r="F209" s="453" t="s">
        <v>701</v>
      </c>
      <c r="G209" s="453" t="s">
        <v>702</v>
      </c>
      <c r="H209" s="453" t="s">
        <v>703</v>
      </c>
      <c r="I209" s="451">
        <v>5000</v>
      </c>
      <c r="J209" s="453">
        <f t="shared" si="18"/>
        <v>143.5</v>
      </c>
      <c r="K209" s="453">
        <f t="shared" si="19"/>
        <v>152</v>
      </c>
      <c r="N209" s="435">
        <f t="shared" ref="N209:N220" si="21">SUM(I209-J209-K209)</f>
        <v>4704.5</v>
      </c>
      <c r="O209" s="820">
        <v>43647</v>
      </c>
      <c r="P209" s="802"/>
      <c r="Q209" s="802"/>
      <c r="R209" s="802"/>
      <c r="S209" s="802"/>
      <c r="T209" s="802"/>
      <c r="U209" s="802"/>
      <c r="V209" s="802"/>
      <c r="W209" s="802"/>
      <c r="X209" s="802"/>
      <c r="Y209" s="802"/>
      <c r="Z209" s="802"/>
      <c r="AA209" s="802"/>
      <c r="AB209" s="802"/>
      <c r="AC209" s="802"/>
      <c r="AD209" s="802"/>
      <c r="AE209" s="802"/>
      <c r="AF209" s="802"/>
      <c r="AG209" s="802"/>
      <c r="AH209" s="802"/>
      <c r="AI209" s="802"/>
      <c r="AJ209" s="802"/>
      <c r="AK209" s="802"/>
      <c r="AL209" s="802"/>
      <c r="AM209" s="802"/>
      <c r="AN209" s="802"/>
      <c r="AO209" s="802"/>
      <c r="AP209" s="802"/>
      <c r="AQ209" s="802"/>
      <c r="AR209" s="802"/>
      <c r="AS209" s="802"/>
      <c r="AT209" s="802"/>
      <c r="AU209" s="802"/>
      <c r="AV209" s="802"/>
      <c r="AW209" s="802"/>
      <c r="AX209" s="802"/>
      <c r="AY209" s="802"/>
      <c r="AZ209" s="802"/>
      <c r="BA209" s="802"/>
      <c r="BB209" s="802"/>
      <c r="BC209" s="802"/>
      <c r="BD209" s="802"/>
      <c r="BE209" s="802"/>
      <c r="BF209" s="802"/>
      <c r="BG209" s="802"/>
      <c r="BH209" s="802"/>
      <c r="BI209" s="802"/>
      <c r="BJ209" s="802"/>
      <c r="BK209" s="802"/>
      <c r="BL209" s="802"/>
      <c r="BM209" s="802"/>
      <c r="BN209" s="802"/>
      <c r="BO209" s="802"/>
      <c r="BP209" s="802"/>
      <c r="BQ209" s="802"/>
      <c r="BR209" s="802"/>
      <c r="BS209" s="802"/>
      <c r="BT209" s="802"/>
      <c r="BU209" s="802"/>
      <c r="BV209" s="802"/>
      <c r="BW209" s="802"/>
      <c r="BX209" s="802"/>
      <c r="BY209" s="802"/>
      <c r="BZ209" s="802"/>
      <c r="CA209" s="802"/>
      <c r="CB209" s="802"/>
      <c r="CC209" s="802"/>
      <c r="CD209" s="802"/>
      <c r="CE209" s="802"/>
      <c r="CF209" s="802"/>
      <c r="CG209" s="802"/>
      <c r="CH209" s="802"/>
      <c r="CI209" s="802"/>
      <c r="CJ209" s="802"/>
      <c r="CK209" s="802"/>
      <c r="CL209" s="802"/>
      <c r="CM209" s="802"/>
      <c r="CN209" s="802"/>
      <c r="CO209" s="802"/>
      <c r="CP209" s="802"/>
      <c r="CQ209" s="802"/>
      <c r="CR209" s="802"/>
      <c r="CS209" s="802"/>
      <c r="CT209" s="802"/>
      <c r="CU209" s="802"/>
      <c r="CV209" s="802"/>
      <c r="CW209" s="802"/>
      <c r="CX209" s="802"/>
      <c r="CY209" s="802"/>
      <c r="CZ209" s="802"/>
      <c r="DA209" s="802"/>
      <c r="DB209" s="802"/>
      <c r="DC209" s="802"/>
      <c r="DD209" s="802"/>
      <c r="DE209" s="802"/>
      <c r="DF209" s="802"/>
      <c r="DG209" s="802"/>
      <c r="DH209" s="802"/>
      <c r="DI209" s="802"/>
      <c r="DJ209" s="802"/>
      <c r="DK209" s="802"/>
      <c r="DL209" s="802"/>
      <c r="DM209" s="802"/>
      <c r="DN209" s="802"/>
      <c r="DO209" s="802"/>
      <c r="DP209" s="802"/>
      <c r="DQ209" s="802"/>
      <c r="DR209" s="802"/>
      <c r="DS209" s="802"/>
      <c r="DT209" s="802"/>
      <c r="DU209" s="802"/>
      <c r="DV209" s="802"/>
      <c r="DW209" s="802"/>
      <c r="DX209" s="802"/>
      <c r="DY209" s="802"/>
      <c r="DZ209" s="802"/>
      <c r="EA209" s="802"/>
      <c r="EB209" s="802"/>
      <c r="EC209" s="802"/>
      <c r="ED209" s="802"/>
      <c r="EE209" s="802"/>
      <c r="EF209" s="802"/>
      <c r="EG209" s="802"/>
      <c r="EH209" s="802"/>
      <c r="EI209" s="802"/>
      <c r="EJ209" s="802"/>
      <c r="EK209" s="802"/>
      <c r="EL209" s="802"/>
      <c r="EM209" s="802"/>
      <c r="EN209" s="802"/>
      <c r="EO209" s="802"/>
      <c r="EP209" s="802"/>
      <c r="EQ209" s="802"/>
      <c r="ER209" s="802"/>
      <c r="ES209" s="802"/>
      <c r="ET209" s="802"/>
      <c r="EU209" s="802"/>
      <c r="EV209" s="802"/>
      <c r="EW209" s="802"/>
      <c r="EX209" s="802"/>
      <c r="EY209" s="802"/>
      <c r="EZ209" s="802"/>
      <c r="FA209" s="802"/>
      <c r="FB209" s="802"/>
      <c r="FC209" s="802"/>
      <c r="FD209" s="802"/>
      <c r="FE209" s="802"/>
      <c r="FF209" s="802"/>
      <c r="FG209" s="802"/>
      <c r="FH209" s="802"/>
      <c r="FI209" s="802"/>
      <c r="FJ209" s="802"/>
      <c r="FK209" s="802"/>
      <c r="FL209" s="802"/>
      <c r="FM209" s="802"/>
      <c r="FN209" s="802"/>
      <c r="FO209" s="802"/>
      <c r="FP209" s="802"/>
      <c r="FQ209" s="802"/>
      <c r="FR209" s="802"/>
      <c r="FS209" s="802"/>
      <c r="FT209" s="802"/>
      <c r="FU209" s="802"/>
      <c r="FV209" s="802"/>
      <c r="FW209" s="802"/>
      <c r="FX209" s="802"/>
      <c r="FY209" s="802"/>
      <c r="FZ209" s="802"/>
      <c r="GA209" s="802"/>
      <c r="GB209" s="802"/>
      <c r="GC209" s="802"/>
      <c r="GD209" s="802"/>
      <c r="GE209" s="802"/>
      <c r="GF209" s="802"/>
      <c r="GG209" s="802"/>
      <c r="GH209" s="802"/>
      <c r="GI209" s="802"/>
      <c r="GJ209" s="802"/>
      <c r="GK209" s="802"/>
      <c r="GL209" s="802"/>
      <c r="GM209" s="802"/>
      <c r="GN209" s="802"/>
      <c r="GO209" s="802"/>
      <c r="GP209" s="802"/>
      <c r="GQ209" s="802"/>
      <c r="GR209" s="802"/>
      <c r="GS209" s="802"/>
      <c r="GT209" s="802"/>
      <c r="GU209" s="802"/>
      <c r="GV209" s="802"/>
      <c r="GW209" s="802"/>
      <c r="GX209" s="802"/>
      <c r="GY209" s="802"/>
      <c r="GZ209" s="802"/>
      <c r="HA209" s="802"/>
      <c r="HB209" s="802"/>
      <c r="HC209" s="802"/>
      <c r="HD209" s="802"/>
      <c r="HE209" s="802"/>
      <c r="HF209" s="802"/>
      <c r="HG209" s="802"/>
      <c r="HH209" s="802"/>
      <c r="HI209" s="802"/>
      <c r="HJ209" s="802"/>
      <c r="HK209" s="802"/>
      <c r="HL209" s="802"/>
      <c r="HM209" s="802"/>
      <c r="HN209" s="802"/>
      <c r="HO209" s="802"/>
      <c r="HP209" s="802"/>
      <c r="HQ209" s="802"/>
      <c r="HR209" s="802"/>
      <c r="HS209" s="802"/>
      <c r="HT209" s="802"/>
      <c r="HU209" s="802"/>
      <c r="HV209" s="802"/>
      <c r="HW209" s="802"/>
      <c r="HX209" s="802"/>
      <c r="HY209" s="802"/>
      <c r="HZ209" s="802"/>
      <c r="IA209" s="802"/>
      <c r="IB209" s="802"/>
      <c r="IC209" s="802"/>
      <c r="ID209" s="802"/>
      <c r="IE209" s="802"/>
      <c r="IF209" s="802"/>
      <c r="IG209" s="802"/>
      <c r="IH209" s="802"/>
      <c r="II209" s="802"/>
      <c r="IJ209" s="802"/>
      <c r="IK209" s="802"/>
      <c r="IL209" s="802"/>
      <c r="IM209" s="802"/>
      <c r="IN209" s="802"/>
      <c r="IO209" s="802"/>
      <c r="IP209" s="802"/>
      <c r="IQ209" s="802"/>
      <c r="IR209" s="802"/>
      <c r="IS209" s="802"/>
      <c r="IT209" s="802"/>
      <c r="IU209" s="802"/>
      <c r="IV209" s="802"/>
      <c r="IW209" s="802"/>
      <c r="IX209" s="802"/>
      <c r="IY209" s="802"/>
      <c r="IZ209" s="802"/>
      <c r="JA209" s="802"/>
      <c r="JB209" s="802"/>
      <c r="JC209" s="802"/>
      <c r="JD209" s="802"/>
      <c r="JE209" s="802"/>
      <c r="JF209" s="802"/>
      <c r="JG209" s="802"/>
      <c r="JH209" s="802"/>
      <c r="JI209" s="802"/>
      <c r="JJ209" s="802"/>
      <c r="JK209" s="802"/>
      <c r="JL209" s="802"/>
      <c r="JM209" s="802"/>
      <c r="JN209" s="802"/>
      <c r="JO209" s="802"/>
      <c r="JP209" s="802"/>
      <c r="JQ209" s="802"/>
      <c r="JR209" s="802"/>
      <c r="JS209" s="802"/>
      <c r="JT209" s="802"/>
      <c r="JU209" s="802"/>
      <c r="JV209" s="802"/>
      <c r="JW209" s="802"/>
      <c r="JX209" s="802"/>
      <c r="JY209" s="802"/>
      <c r="JZ209" s="802"/>
      <c r="KA209" s="802"/>
      <c r="KB209" s="802"/>
      <c r="KC209" s="802"/>
      <c r="KD209" s="802"/>
      <c r="KE209" s="802"/>
      <c r="KF209" s="802"/>
      <c r="KG209" s="802"/>
      <c r="KH209" s="802"/>
      <c r="KI209" s="802"/>
      <c r="KJ209" s="802"/>
      <c r="KK209" s="802"/>
      <c r="KL209" s="802"/>
      <c r="KM209" s="802"/>
      <c r="KN209" s="802"/>
      <c r="KO209" s="802"/>
      <c r="KP209" s="802"/>
      <c r="KQ209" s="802"/>
      <c r="KR209" s="802"/>
      <c r="KS209" s="802"/>
      <c r="KT209" s="802"/>
      <c r="KU209" s="802"/>
      <c r="KV209" s="802"/>
      <c r="KW209" s="802"/>
      <c r="KX209" s="802"/>
      <c r="KY209" s="802"/>
      <c r="KZ209" s="802"/>
      <c r="LA209" s="802"/>
      <c r="LB209" s="802"/>
      <c r="LC209" s="802"/>
      <c r="LD209" s="802"/>
      <c r="LE209" s="802"/>
      <c r="LF209" s="802"/>
      <c r="LG209" s="802"/>
      <c r="LH209" s="802"/>
      <c r="LI209" s="802"/>
      <c r="LJ209" s="802"/>
      <c r="LK209" s="802"/>
      <c r="LL209" s="802"/>
      <c r="LM209" s="802"/>
      <c r="LN209" s="802"/>
      <c r="LO209" s="802"/>
      <c r="LP209" s="802"/>
      <c r="LQ209" s="802"/>
      <c r="LR209" s="802"/>
      <c r="LS209" s="802"/>
      <c r="LT209" s="802"/>
      <c r="LU209" s="802"/>
      <c r="LV209" s="802"/>
      <c r="LW209" s="802"/>
      <c r="LX209" s="802"/>
      <c r="LY209" s="802"/>
      <c r="LZ209" s="802"/>
      <c r="MA209" s="802"/>
      <c r="MB209" s="802"/>
      <c r="MC209" s="802"/>
      <c r="MD209" s="802"/>
      <c r="ME209" s="802"/>
      <c r="MF209" s="802"/>
      <c r="MG209" s="802"/>
      <c r="MH209" s="802"/>
      <c r="MI209" s="802"/>
      <c r="MJ209" s="802"/>
      <c r="MK209" s="802"/>
      <c r="ML209" s="802"/>
      <c r="MM209" s="802"/>
      <c r="MN209" s="802"/>
      <c r="MO209" s="802"/>
      <c r="MP209" s="802"/>
      <c r="MQ209" s="802"/>
      <c r="MR209" s="802"/>
      <c r="MS209" s="802"/>
      <c r="MT209" s="802"/>
      <c r="MU209" s="802"/>
      <c r="MV209" s="802"/>
      <c r="MW209" s="802"/>
      <c r="MX209" s="802"/>
      <c r="MY209" s="802"/>
      <c r="MZ209" s="802"/>
      <c r="NA209" s="802"/>
      <c r="NB209" s="802"/>
      <c r="NC209" s="802"/>
      <c r="ND209" s="802"/>
      <c r="NE209" s="802"/>
      <c r="NF209" s="802"/>
      <c r="NG209" s="802"/>
      <c r="NH209" s="802"/>
      <c r="NI209" s="802"/>
      <c r="NJ209" s="802"/>
      <c r="NK209" s="802"/>
      <c r="NL209" s="802"/>
      <c r="NM209" s="802"/>
      <c r="NN209" s="802"/>
      <c r="NO209" s="802"/>
      <c r="NP209" s="802"/>
      <c r="NQ209" s="802"/>
      <c r="NR209" s="802"/>
      <c r="NS209" s="802"/>
      <c r="NT209" s="802"/>
      <c r="NU209" s="802"/>
      <c r="NV209" s="802"/>
      <c r="NW209" s="802"/>
      <c r="NX209" s="802"/>
      <c r="NY209" s="802"/>
      <c r="NZ209" s="802"/>
      <c r="OA209" s="802"/>
      <c r="OB209" s="802"/>
      <c r="OC209" s="802"/>
      <c r="OD209" s="802"/>
      <c r="OE209" s="802"/>
      <c r="OF209" s="802"/>
      <c r="OG209" s="802"/>
      <c r="OH209" s="802"/>
      <c r="OI209" s="802"/>
      <c r="OJ209" s="802"/>
      <c r="OK209" s="802"/>
      <c r="OL209" s="802"/>
      <c r="OM209" s="802"/>
      <c r="ON209" s="802"/>
      <c r="OO209" s="802"/>
      <c r="OP209" s="802"/>
      <c r="OQ209" s="802"/>
      <c r="OR209" s="802"/>
      <c r="OS209" s="802"/>
      <c r="OT209" s="802"/>
      <c r="OU209" s="802"/>
      <c r="OV209" s="802"/>
      <c r="OW209" s="802"/>
      <c r="OX209" s="802"/>
      <c r="OY209" s="802"/>
      <c r="OZ209" s="802"/>
      <c r="PA209" s="802"/>
      <c r="PB209" s="802"/>
      <c r="PC209" s="802"/>
      <c r="PD209" s="802"/>
      <c r="PE209" s="802"/>
      <c r="PF209" s="802"/>
      <c r="PG209" s="802"/>
      <c r="PH209" s="802"/>
      <c r="PI209" s="802"/>
      <c r="PJ209" s="802"/>
      <c r="PK209" s="802"/>
      <c r="PL209" s="802"/>
      <c r="PM209" s="802"/>
      <c r="PN209" s="802"/>
      <c r="PO209" s="802"/>
      <c r="PP209" s="802"/>
      <c r="PQ209" s="802"/>
      <c r="PR209" s="802"/>
      <c r="PS209" s="802"/>
      <c r="PT209" s="802"/>
      <c r="PU209" s="802"/>
      <c r="PV209" s="802"/>
      <c r="PW209" s="802"/>
      <c r="PX209" s="802"/>
      <c r="PY209" s="802"/>
      <c r="PZ209" s="802"/>
      <c r="QA209" s="802"/>
      <c r="QB209" s="802"/>
      <c r="QC209" s="802"/>
      <c r="QD209" s="802"/>
      <c r="QE209" s="802"/>
      <c r="QF209" s="802"/>
      <c r="QG209" s="802"/>
      <c r="QH209" s="802"/>
      <c r="QI209" s="802"/>
      <c r="QJ209" s="802"/>
      <c r="QK209" s="802"/>
      <c r="QL209" s="802"/>
      <c r="QM209" s="802"/>
      <c r="QN209" s="802"/>
      <c r="QO209" s="802"/>
      <c r="QP209" s="802"/>
      <c r="QQ209" s="802"/>
      <c r="QR209" s="802"/>
      <c r="QS209" s="802"/>
      <c r="QT209" s="802"/>
      <c r="QU209" s="802"/>
      <c r="QV209" s="802"/>
      <c r="QW209" s="802"/>
      <c r="QX209" s="802"/>
      <c r="QY209" s="802"/>
      <c r="QZ209" s="802"/>
      <c r="RA209" s="802"/>
      <c r="RB209" s="802"/>
      <c r="RC209" s="802"/>
      <c r="RD209" s="802"/>
      <c r="RE209" s="802"/>
      <c r="RF209" s="802"/>
      <c r="RG209" s="802"/>
      <c r="RH209" s="802"/>
      <c r="RI209" s="802"/>
      <c r="RJ209" s="802"/>
      <c r="RK209" s="802"/>
      <c r="RL209" s="802"/>
      <c r="RM209" s="802"/>
      <c r="RN209" s="802"/>
      <c r="RO209" s="802"/>
      <c r="RP209" s="802"/>
      <c r="RQ209" s="802"/>
      <c r="RR209" s="802"/>
      <c r="RS209" s="802"/>
      <c r="RT209" s="802"/>
      <c r="RU209" s="802"/>
      <c r="RV209" s="802"/>
      <c r="RW209" s="802"/>
      <c r="RX209" s="802"/>
      <c r="RY209" s="802"/>
      <c r="RZ209" s="802"/>
      <c r="SA209" s="802"/>
      <c r="SB209" s="802"/>
      <c r="SC209" s="802"/>
      <c r="SD209" s="802"/>
      <c r="SE209" s="802"/>
      <c r="SF209" s="802"/>
      <c r="SG209" s="802"/>
      <c r="SH209" s="802"/>
      <c r="SI209" s="802"/>
      <c r="SJ209" s="802"/>
      <c r="SK209" s="802"/>
      <c r="SL209" s="802"/>
      <c r="SM209" s="802"/>
      <c r="SN209" s="802"/>
      <c r="SO209" s="802"/>
      <c r="SP209" s="802"/>
      <c r="SQ209" s="802"/>
      <c r="SR209" s="802"/>
      <c r="SS209" s="802"/>
      <c r="ST209" s="802"/>
      <c r="SU209" s="802"/>
      <c r="SV209" s="802"/>
      <c r="SW209" s="802"/>
      <c r="SX209" s="802"/>
      <c r="SY209" s="802"/>
      <c r="SZ209" s="802"/>
      <c r="TA209" s="802"/>
      <c r="TB209" s="802"/>
      <c r="TC209" s="802"/>
      <c r="TD209" s="802"/>
      <c r="TE209" s="802"/>
      <c r="TF209" s="802"/>
      <c r="TG209" s="802"/>
      <c r="TH209" s="802"/>
      <c r="TI209" s="802"/>
      <c r="TJ209" s="802"/>
      <c r="TK209" s="802"/>
      <c r="TL209" s="802"/>
      <c r="TM209" s="802"/>
      <c r="TN209" s="802"/>
      <c r="TO209" s="802"/>
      <c r="TP209" s="802"/>
      <c r="TQ209" s="802"/>
      <c r="TR209" s="802"/>
      <c r="TS209" s="802"/>
      <c r="TT209" s="802"/>
      <c r="TU209" s="802"/>
      <c r="TV209" s="802"/>
      <c r="TW209" s="802"/>
      <c r="TX209" s="802"/>
      <c r="TY209" s="802"/>
      <c r="TZ209" s="802"/>
      <c r="UA209" s="802"/>
      <c r="UB209" s="802"/>
      <c r="UC209" s="802"/>
      <c r="UD209" s="802"/>
      <c r="UE209" s="802"/>
      <c r="UF209" s="802"/>
      <c r="UG209" s="802"/>
      <c r="UH209" s="802"/>
      <c r="UI209" s="802"/>
      <c r="UJ209" s="802"/>
      <c r="UK209" s="802"/>
      <c r="UL209" s="802"/>
      <c r="UM209" s="802"/>
      <c r="UN209" s="802"/>
      <c r="UO209" s="802"/>
      <c r="UP209" s="802"/>
      <c r="UQ209" s="802"/>
      <c r="UR209" s="802"/>
      <c r="US209" s="802"/>
      <c r="UT209" s="802"/>
      <c r="UU209" s="802"/>
      <c r="UV209" s="802"/>
      <c r="UW209" s="802"/>
      <c r="UX209" s="802"/>
      <c r="UY209" s="802"/>
      <c r="UZ209" s="802"/>
      <c r="VA209" s="802"/>
      <c r="VB209" s="802"/>
      <c r="VC209" s="802"/>
      <c r="VD209" s="802"/>
      <c r="VE209" s="802"/>
      <c r="VF209" s="802"/>
      <c r="VG209" s="802"/>
      <c r="VH209" s="802"/>
      <c r="VI209" s="802"/>
      <c r="VJ209" s="802"/>
      <c r="VK209" s="802"/>
      <c r="VL209" s="802"/>
      <c r="VM209" s="802"/>
      <c r="VN209" s="802"/>
      <c r="VO209" s="802"/>
      <c r="VP209" s="802"/>
      <c r="VQ209" s="802"/>
      <c r="VR209" s="802"/>
      <c r="VS209" s="802"/>
      <c r="VT209" s="802"/>
      <c r="VU209" s="802"/>
      <c r="VV209" s="802"/>
      <c r="VW209" s="802"/>
      <c r="VX209" s="802"/>
      <c r="VY209" s="802"/>
      <c r="VZ209" s="802"/>
      <c r="WA209" s="802"/>
      <c r="WB209" s="802"/>
      <c r="WC209" s="802"/>
      <c r="WD209" s="802"/>
      <c r="WE209" s="802"/>
      <c r="WF209" s="802"/>
      <c r="WG209" s="802"/>
      <c r="WH209" s="802"/>
      <c r="WI209" s="802"/>
      <c r="WJ209" s="802"/>
      <c r="WK209" s="802"/>
      <c r="WL209" s="802"/>
      <c r="WM209" s="802"/>
      <c r="WN209" s="802"/>
      <c r="WO209" s="802"/>
      <c r="WP209" s="802"/>
      <c r="WQ209" s="802"/>
      <c r="WR209" s="802"/>
      <c r="WS209" s="802"/>
      <c r="WT209" s="802"/>
      <c r="WU209" s="802"/>
      <c r="WV209" s="802"/>
      <c r="WW209" s="802"/>
      <c r="WX209" s="802"/>
      <c r="WY209" s="802"/>
      <c r="WZ209" s="802"/>
      <c r="XA209" s="802"/>
      <c r="XB209" s="802"/>
      <c r="XC209" s="802"/>
      <c r="XD209" s="802"/>
      <c r="XE209" s="802"/>
      <c r="XF209" s="802"/>
      <c r="XG209" s="802"/>
      <c r="XH209" s="802"/>
      <c r="XI209" s="802"/>
      <c r="XJ209" s="802"/>
      <c r="XK209" s="802"/>
      <c r="XL209" s="802"/>
      <c r="XM209" s="802"/>
      <c r="XN209" s="802"/>
      <c r="XO209" s="802"/>
      <c r="XP209" s="802"/>
      <c r="XQ209" s="802"/>
      <c r="XR209" s="802"/>
      <c r="XS209" s="802"/>
      <c r="XT209" s="802"/>
      <c r="XU209" s="802"/>
      <c r="XV209" s="802"/>
      <c r="XW209" s="802"/>
      <c r="XX209" s="802"/>
      <c r="XY209" s="802"/>
      <c r="XZ209" s="802"/>
      <c r="YA209" s="802"/>
      <c r="YB209" s="802"/>
      <c r="YC209" s="802"/>
    </row>
    <row r="210" spans="1:653" s="453" customFormat="1">
      <c r="A210" s="418">
        <f t="shared" si="17"/>
        <v>24</v>
      </c>
      <c r="B210" s="453" t="s">
        <v>704</v>
      </c>
      <c r="C210" s="453" t="s">
        <v>705</v>
      </c>
      <c r="D210" s="453" t="s">
        <v>706</v>
      </c>
      <c r="E210" s="453" t="s">
        <v>707</v>
      </c>
      <c r="F210" s="453" t="s">
        <v>37</v>
      </c>
      <c r="G210" s="453" t="s">
        <v>702</v>
      </c>
      <c r="H210" s="453" t="s">
        <v>708</v>
      </c>
      <c r="I210" s="451">
        <v>10000</v>
      </c>
      <c r="J210" s="453">
        <f t="shared" si="18"/>
        <v>287</v>
      </c>
      <c r="K210" s="453">
        <f t="shared" si="19"/>
        <v>304</v>
      </c>
      <c r="N210" s="435">
        <f t="shared" si="21"/>
        <v>9409</v>
      </c>
      <c r="O210" s="820">
        <v>43739</v>
      </c>
      <c r="P210" s="802"/>
      <c r="Q210" s="802"/>
      <c r="R210" s="802"/>
      <c r="S210" s="802"/>
      <c r="T210" s="802"/>
      <c r="U210" s="802"/>
      <c r="V210" s="802"/>
      <c r="W210" s="802"/>
      <c r="X210" s="802"/>
      <c r="Y210" s="802"/>
      <c r="Z210" s="802"/>
      <c r="AA210" s="802"/>
      <c r="AB210" s="802"/>
      <c r="AC210" s="802"/>
      <c r="AD210" s="802"/>
      <c r="AE210" s="802"/>
      <c r="AF210" s="802"/>
      <c r="AG210" s="802"/>
      <c r="AH210" s="802"/>
      <c r="AI210" s="802"/>
      <c r="AJ210" s="802"/>
      <c r="AK210" s="802"/>
      <c r="AL210" s="802"/>
      <c r="AM210" s="802"/>
      <c r="AN210" s="802"/>
      <c r="AO210" s="802"/>
      <c r="AP210" s="802"/>
      <c r="AQ210" s="802"/>
      <c r="AR210" s="802"/>
      <c r="AS210" s="802"/>
      <c r="AT210" s="802"/>
      <c r="AU210" s="802"/>
      <c r="AV210" s="802"/>
      <c r="AW210" s="802"/>
      <c r="AX210" s="802"/>
      <c r="AY210" s="802"/>
      <c r="AZ210" s="802"/>
      <c r="BA210" s="802"/>
      <c r="BB210" s="802"/>
      <c r="BC210" s="802"/>
      <c r="BD210" s="802"/>
      <c r="BE210" s="802"/>
      <c r="BF210" s="802"/>
      <c r="BG210" s="802"/>
      <c r="BH210" s="802"/>
      <c r="BI210" s="802"/>
      <c r="BJ210" s="802"/>
      <c r="BK210" s="802"/>
      <c r="BL210" s="802"/>
      <c r="BM210" s="802"/>
      <c r="BN210" s="802"/>
      <c r="BO210" s="802"/>
      <c r="BP210" s="802"/>
      <c r="BQ210" s="802"/>
      <c r="BR210" s="802"/>
      <c r="BS210" s="802"/>
      <c r="BT210" s="802"/>
      <c r="BU210" s="802"/>
      <c r="BV210" s="802"/>
      <c r="BW210" s="802"/>
      <c r="BX210" s="802"/>
      <c r="BY210" s="802"/>
      <c r="BZ210" s="802"/>
      <c r="CA210" s="802"/>
      <c r="CB210" s="802"/>
      <c r="CC210" s="802"/>
      <c r="CD210" s="802"/>
      <c r="CE210" s="802"/>
      <c r="CF210" s="802"/>
      <c r="CG210" s="802"/>
      <c r="CH210" s="802"/>
      <c r="CI210" s="802"/>
      <c r="CJ210" s="802"/>
      <c r="CK210" s="802"/>
      <c r="CL210" s="802"/>
      <c r="CM210" s="802"/>
      <c r="CN210" s="802"/>
      <c r="CO210" s="802"/>
      <c r="CP210" s="802"/>
      <c r="CQ210" s="802"/>
      <c r="CR210" s="802"/>
      <c r="CS210" s="802"/>
      <c r="CT210" s="802"/>
      <c r="CU210" s="802"/>
      <c r="CV210" s="802"/>
      <c r="CW210" s="802"/>
      <c r="CX210" s="802"/>
      <c r="CY210" s="802"/>
      <c r="CZ210" s="802"/>
      <c r="DA210" s="802"/>
      <c r="DB210" s="802"/>
      <c r="DC210" s="802"/>
      <c r="DD210" s="802"/>
      <c r="DE210" s="802"/>
      <c r="DF210" s="802"/>
      <c r="DG210" s="802"/>
      <c r="DH210" s="802"/>
      <c r="DI210" s="802"/>
      <c r="DJ210" s="802"/>
      <c r="DK210" s="802"/>
      <c r="DL210" s="802"/>
      <c r="DM210" s="802"/>
      <c r="DN210" s="802"/>
      <c r="DO210" s="802"/>
      <c r="DP210" s="802"/>
      <c r="DQ210" s="802"/>
      <c r="DR210" s="802"/>
      <c r="DS210" s="802"/>
      <c r="DT210" s="802"/>
      <c r="DU210" s="802"/>
      <c r="DV210" s="802"/>
      <c r="DW210" s="802"/>
      <c r="DX210" s="802"/>
      <c r="DY210" s="802"/>
      <c r="DZ210" s="802"/>
      <c r="EA210" s="802"/>
      <c r="EB210" s="802"/>
      <c r="EC210" s="802"/>
      <c r="ED210" s="802"/>
      <c r="EE210" s="802"/>
      <c r="EF210" s="802"/>
      <c r="EG210" s="802"/>
      <c r="EH210" s="802"/>
      <c r="EI210" s="802"/>
      <c r="EJ210" s="802"/>
      <c r="EK210" s="802"/>
      <c r="EL210" s="802"/>
      <c r="EM210" s="802"/>
      <c r="EN210" s="802"/>
      <c r="EO210" s="802"/>
      <c r="EP210" s="802"/>
      <c r="EQ210" s="802"/>
      <c r="ER210" s="802"/>
      <c r="ES210" s="802"/>
      <c r="ET210" s="802"/>
      <c r="EU210" s="802"/>
      <c r="EV210" s="802"/>
      <c r="EW210" s="802"/>
      <c r="EX210" s="802"/>
      <c r="EY210" s="802"/>
      <c r="EZ210" s="802"/>
      <c r="FA210" s="802"/>
      <c r="FB210" s="802"/>
      <c r="FC210" s="802"/>
      <c r="FD210" s="802"/>
      <c r="FE210" s="802"/>
      <c r="FF210" s="802"/>
      <c r="FG210" s="802"/>
      <c r="FH210" s="802"/>
      <c r="FI210" s="802"/>
      <c r="FJ210" s="802"/>
      <c r="FK210" s="802"/>
      <c r="FL210" s="802"/>
      <c r="FM210" s="802"/>
      <c r="FN210" s="802"/>
      <c r="FO210" s="802"/>
      <c r="FP210" s="802"/>
      <c r="FQ210" s="802"/>
      <c r="FR210" s="802"/>
      <c r="FS210" s="802"/>
      <c r="FT210" s="802"/>
      <c r="FU210" s="802"/>
      <c r="FV210" s="802"/>
      <c r="FW210" s="802"/>
      <c r="FX210" s="802"/>
      <c r="FY210" s="802"/>
      <c r="FZ210" s="802"/>
      <c r="GA210" s="802"/>
      <c r="GB210" s="802"/>
      <c r="GC210" s="802"/>
      <c r="GD210" s="802"/>
      <c r="GE210" s="802"/>
      <c r="GF210" s="802"/>
      <c r="GG210" s="802"/>
      <c r="GH210" s="802"/>
      <c r="GI210" s="802"/>
      <c r="GJ210" s="802"/>
      <c r="GK210" s="802"/>
      <c r="GL210" s="802"/>
      <c r="GM210" s="802"/>
      <c r="GN210" s="802"/>
      <c r="GO210" s="802"/>
      <c r="GP210" s="802"/>
      <c r="GQ210" s="802"/>
      <c r="GR210" s="802"/>
      <c r="GS210" s="802"/>
      <c r="GT210" s="802"/>
      <c r="GU210" s="802"/>
      <c r="GV210" s="802"/>
      <c r="GW210" s="802"/>
      <c r="GX210" s="802"/>
      <c r="GY210" s="802"/>
      <c r="GZ210" s="802"/>
      <c r="HA210" s="802"/>
      <c r="HB210" s="802"/>
      <c r="HC210" s="802"/>
      <c r="HD210" s="802"/>
      <c r="HE210" s="802"/>
      <c r="HF210" s="802"/>
      <c r="HG210" s="802"/>
      <c r="HH210" s="802"/>
      <c r="HI210" s="802"/>
      <c r="HJ210" s="802"/>
      <c r="HK210" s="802"/>
      <c r="HL210" s="802"/>
      <c r="HM210" s="802"/>
      <c r="HN210" s="802"/>
      <c r="HO210" s="802"/>
      <c r="HP210" s="802"/>
      <c r="HQ210" s="802"/>
      <c r="HR210" s="802"/>
      <c r="HS210" s="802"/>
      <c r="HT210" s="802"/>
      <c r="HU210" s="802"/>
      <c r="HV210" s="802"/>
      <c r="HW210" s="802"/>
      <c r="HX210" s="802"/>
      <c r="HY210" s="802"/>
      <c r="HZ210" s="802"/>
      <c r="IA210" s="802"/>
      <c r="IB210" s="802"/>
      <c r="IC210" s="802"/>
      <c r="ID210" s="802"/>
      <c r="IE210" s="802"/>
      <c r="IF210" s="802"/>
      <c r="IG210" s="802"/>
      <c r="IH210" s="802"/>
      <c r="II210" s="802"/>
      <c r="IJ210" s="802"/>
      <c r="IK210" s="802"/>
      <c r="IL210" s="802"/>
      <c r="IM210" s="802"/>
      <c r="IN210" s="802"/>
      <c r="IO210" s="802"/>
      <c r="IP210" s="802"/>
      <c r="IQ210" s="802"/>
      <c r="IR210" s="802"/>
      <c r="IS210" s="802"/>
      <c r="IT210" s="802"/>
      <c r="IU210" s="802"/>
      <c r="IV210" s="802"/>
      <c r="IW210" s="802"/>
      <c r="IX210" s="802"/>
      <c r="IY210" s="802"/>
      <c r="IZ210" s="802"/>
      <c r="JA210" s="802"/>
      <c r="JB210" s="802"/>
      <c r="JC210" s="802"/>
      <c r="JD210" s="802"/>
      <c r="JE210" s="802"/>
      <c r="JF210" s="802"/>
      <c r="JG210" s="802"/>
      <c r="JH210" s="802"/>
      <c r="JI210" s="802"/>
      <c r="JJ210" s="802"/>
      <c r="JK210" s="802"/>
      <c r="JL210" s="802"/>
      <c r="JM210" s="802"/>
      <c r="JN210" s="802"/>
      <c r="JO210" s="802"/>
      <c r="JP210" s="802"/>
      <c r="JQ210" s="802"/>
      <c r="JR210" s="802"/>
      <c r="JS210" s="802"/>
      <c r="JT210" s="802"/>
      <c r="JU210" s="802"/>
      <c r="JV210" s="802"/>
      <c r="JW210" s="802"/>
      <c r="JX210" s="802"/>
      <c r="JY210" s="802"/>
      <c r="JZ210" s="802"/>
      <c r="KA210" s="802"/>
      <c r="KB210" s="802"/>
      <c r="KC210" s="802"/>
      <c r="KD210" s="802"/>
      <c r="KE210" s="802"/>
      <c r="KF210" s="802"/>
      <c r="KG210" s="802"/>
      <c r="KH210" s="802"/>
      <c r="KI210" s="802"/>
      <c r="KJ210" s="802"/>
      <c r="KK210" s="802"/>
      <c r="KL210" s="802"/>
      <c r="KM210" s="802"/>
      <c r="KN210" s="802"/>
      <c r="KO210" s="802"/>
      <c r="KP210" s="802"/>
      <c r="KQ210" s="802"/>
      <c r="KR210" s="802"/>
      <c r="KS210" s="802"/>
      <c r="KT210" s="802"/>
      <c r="KU210" s="802"/>
      <c r="KV210" s="802"/>
      <c r="KW210" s="802"/>
      <c r="KX210" s="802"/>
      <c r="KY210" s="802"/>
      <c r="KZ210" s="802"/>
      <c r="LA210" s="802"/>
      <c r="LB210" s="802"/>
      <c r="LC210" s="802"/>
      <c r="LD210" s="802"/>
      <c r="LE210" s="802"/>
      <c r="LF210" s="802"/>
      <c r="LG210" s="802"/>
      <c r="LH210" s="802"/>
      <c r="LI210" s="802"/>
      <c r="LJ210" s="802"/>
      <c r="LK210" s="802"/>
      <c r="LL210" s="802"/>
      <c r="LM210" s="802"/>
      <c r="LN210" s="802"/>
      <c r="LO210" s="802"/>
      <c r="LP210" s="802"/>
      <c r="LQ210" s="802"/>
      <c r="LR210" s="802"/>
      <c r="LS210" s="802"/>
      <c r="LT210" s="802"/>
      <c r="LU210" s="802"/>
      <c r="LV210" s="802"/>
      <c r="LW210" s="802"/>
      <c r="LX210" s="802"/>
      <c r="LY210" s="802"/>
      <c r="LZ210" s="802"/>
      <c r="MA210" s="802"/>
      <c r="MB210" s="802"/>
      <c r="MC210" s="802"/>
      <c r="MD210" s="802"/>
      <c r="ME210" s="802"/>
      <c r="MF210" s="802"/>
      <c r="MG210" s="802"/>
      <c r="MH210" s="802"/>
      <c r="MI210" s="802"/>
      <c r="MJ210" s="802"/>
      <c r="MK210" s="802"/>
      <c r="ML210" s="802"/>
      <c r="MM210" s="802"/>
      <c r="MN210" s="802"/>
      <c r="MO210" s="802"/>
      <c r="MP210" s="802"/>
      <c r="MQ210" s="802"/>
      <c r="MR210" s="802"/>
      <c r="MS210" s="802"/>
      <c r="MT210" s="802"/>
      <c r="MU210" s="802"/>
      <c r="MV210" s="802"/>
      <c r="MW210" s="802"/>
      <c r="MX210" s="802"/>
      <c r="MY210" s="802"/>
      <c r="MZ210" s="802"/>
      <c r="NA210" s="802"/>
      <c r="NB210" s="802"/>
      <c r="NC210" s="802"/>
      <c r="ND210" s="802"/>
      <c r="NE210" s="802"/>
      <c r="NF210" s="802"/>
      <c r="NG210" s="802"/>
      <c r="NH210" s="802"/>
      <c r="NI210" s="802"/>
      <c r="NJ210" s="802"/>
      <c r="NK210" s="802"/>
      <c r="NL210" s="802"/>
      <c r="NM210" s="802"/>
      <c r="NN210" s="802"/>
      <c r="NO210" s="802"/>
      <c r="NP210" s="802"/>
      <c r="NQ210" s="802"/>
      <c r="NR210" s="802"/>
      <c r="NS210" s="802"/>
      <c r="NT210" s="802"/>
      <c r="NU210" s="802"/>
      <c r="NV210" s="802"/>
      <c r="NW210" s="802"/>
      <c r="NX210" s="802"/>
      <c r="NY210" s="802"/>
      <c r="NZ210" s="802"/>
      <c r="OA210" s="802"/>
      <c r="OB210" s="802"/>
      <c r="OC210" s="802"/>
      <c r="OD210" s="802"/>
      <c r="OE210" s="802"/>
      <c r="OF210" s="802"/>
      <c r="OG210" s="802"/>
      <c r="OH210" s="802"/>
      <c r="OI210" s="802"/>
      <c r="OJ210" s="802"/>
      <c r="OK210" s="802"/>
      <c r="OL210" s="802"/>
      <c r="OM210" s="802"/>
      <c r="ON210" s="802"/>
      <c r="OO210" s="802"/>
      <c r="OP210" s="802"/>
      <c r="OQ210" s="802"/>
      <c r="OR210" s="802"/>
      <c r="OS210" s="802"/>
      <c r="OT210" s="802"/>
      <c r="OU210" s="802"/>
      <c r="OV210" s="802"/>
      <c r="OW210" s="802"/>
      <c r="OX210" s="802"/>
      <c r="OY210" s="802"/>
      <c r="OZ210" s="802"/>
      <c r="PA210" s="802"/>
      <c r="PB210" s="802"/>
      <c r="PC210" s="802"/>
      <c r="PD210" s="802"/>
      <c r="PE210" s="802"/>
      <c r="PF210" s="802"/>
      <c r="PG210" s="802"/>
      <c r="PH210" s="802"/>
      <c r="PI210" s="802"/>
      <c r="PJ210" s="802"/>
      <c r="PK210" s="802"/>
      <c r="PL210" s="802"/>
      <c r="PM210" s="802"/>
      <c r="PN210" s="802"/>
      <c r="PO210" s="802"/>
      <c r="PP210" s="802"/>
      <c r="PQ210" s="802"/>
      <c r="PR210" s="802"/>
      <c r="PS210" s="802"/>
      <c r="PT210" s="802"/>
      <c r="PU210" s="802"/>
      <c r="PV210" s="802"/>
      <c r="PW210" s="802"/>
      <c r="PX210" s="802"/>
      <c r="PY210" s="802"/>
      <c r="PZ210" s="802"/>
      <c r="QA210" s="802"/>
      <c r="QB210" s="802"/>
      <c r="QC210" s="802"/>
      <c r="QD210" s="802"/>
      <c r="QE210" s="802"/>
      <c r="QF210" s="802"/>
      <c r="QG210" s="802"/>
      <c r="QH210" s="802"/>
      <c r="QI210" s="802"/>
      <c r="QJ210" s="802"/>
      <c r="QK210" s="802"/>
      <c r="QL210" s="802"/>
      <c r="QM210" s="802"/>
      <c r="QN210" s="802"/>
      <c r="QO210" s="802"/>
      <c r="QP210" s="802"/>
      <c r="QQ210" s="802"/>
      <c r="QR210" s="802"/>
      <c r="QS210" s="802"/>
      <c r="QT210" s="802"/>
      <c r="QU210" s="802"/>
      <c r="QV210" s="802"/>
      <c r="QW210" s="802"/>
      <c r="QX210" s="802"/>
      <c r="QY210" s="802"/>
      <c r="QZ210" s="802"/>
      <c r="RA210" s="802"/>
      <c r="RB210" s="802"/>
      <c r="RC210" s="802"/>
      <c r="RD210" s="802"/>
      <c r="RE210" s="802"/>
      <c r="RF210" s="802"/>
      <c r="RG210" s="802"/>
      <c r="RH210" s="802"/>
      <c r="RI210" s="802"/>
      <c r="RJ210" s="802"/>
      <c r="RK210" s="802"/>
      <c r="RL210" s="802"/>
      <c r="RM210" s="802"/>
      <c r="RN210" s="802"/>
      <c r="RO210" s="802"/>
      <c r="RP210" s="802"/>
      <c r="RQ210" s="802"/>
      <c r="RR210" s="802"/>
      <c r="RS210" s="802"/>
      <c r="RT210" s="802"/>
      <c r="RU210" s="802"/>
      <c r="RV210" s="802"/>
      <c r="RW210" s="802"/>
      <c r="RX210" s="802"/>
      <c r="RY210" s="802"/>
      <c r="RZ210" s="802"/>
      <c r="SA210" s="802"/>
      <c r="SB210" s="802"/>
      <c r="SC210" s="802"/>
      <c r="SD210" s="802"/>
      <c r="SE210" s="802"/>
      <c r="SF210" s="802"/>
      <c r="SG210" s="802"/>
      <c r="SH210" s="802"/>
      <c r="SI210" s="802"/>
      <c r="SJ210" s="802"/>
      <c r="SK210" s="802"/>
      <c r="SL210" s="802"/>
      <c r="SM210" s="802"/>
      <c r="SN210" s="802"/>
      <c r="SO210" s="802"/>
      <c r="SP210" s="802"/>
      <c r="SQ210" s="802"/>
      <c r="SR210" s="802"/>
      <c r="SS210" s="802"/>
      <c r="ST210" s="802"/>
      <c r="SU210" s="802"/>
      <c r="SV210" s="802"/>
      <c r="SW210" s="802"/>
      <c r="SX210" s="802"/>
      <c r="SY210" s="802"/>
      <c r="SZ210" s="802"/>
      <c r="TA210" s="802"/>
      <c r="TB210" s="802"/>
      <c r="TC210" s="802"/>
      <c r="TD210" s="802"/>
      <c r="TE210" s="802"/>
      <c r="TF210" s="802"/>
      <c r="TG210" s="802"/>
      <c r="TH210" s="802"/>
      <c r="TI210" s="802"/>
      <c r="TJ210" s="802"/>
      <c r="TK210" s="802"/>
      <c r="TL210" s="802"/>
      <c r="TM210" s="802"/>
      <c r="TN210" s="802"/>
      <c r="TO210" s="802"/>
      <c r="TP210" s="802"/>
      <c r="TQ210" s="802"/>
      <c r="TR210" s="802"/>
      <c r="TS210" s="802"/>
      <c r="TT210" s="802"/>
      <c r="TU210" s="802"/>
      <c r="TV210" s="802"/>
      <c r="TW210" s="802"/>
      <c r="TX210" s="802"/>
      <c r="TY210" s="802"/>
      <c r="TZ210" s="802"/>
      <c r="UA210" s="802"/>
      <c r="UB210" s="802"/>
      <c r="UC210" s="802"/>
      <c r="UD210" s="802"/>
      <c r="UE210" s="802"/>
      <c r="UF210" s="802"/>
      <c r="UG210" s="802"/>
      <c r="UH210" s="802"/>
      <c r="UI210" s="802"/>
      <c r="UJ210" s="802"/>
      <c r="UK210" s="802"/>
      <c r="UL210" s="802"/>
      <c r="UM210" s="802"/>
      <c r="UN210" s="802"/>
      <c r="UO210" s="802"/>
      <c r="UP210" s="802"/>
      <c r="UQ210" s="802"/>
      <c r="UR210" s="802"/>
      <c r="US210" s="802"/>
      <c r="UT210" s="802"/>
      <c r="UU210" s="802"/>
      <c r="UV210" s="802"/>
      <c r="UW210" s="802"/>
      <c r="UX210" s="802"/>
      <c r="UY210" s="802"/>
      <c r="UZ210" s="802"/>
      <c r="VA210" s="802"/>
      <c r="VB210" s="802"/>
      <c r="VC210" s="802"/>
      <c r="VD210" s="802"/>
      <c r="VE210" s="802"/>
      <c r="VF210" s="802"/>
      <c r="VG210" s="802"/>
      <c r="VH210" s="802"/>
      <c r="VI210" s="802"/>
      <c r="VJ210" s="802"/>
      <c r="VK210" s="802"/>
      <c r="VL210" s="802"/>
      <c r="VM210" s="802"/>
      <c r="VN210" s="802"/>
      <c r="VO210" s="802"/>
      <c r="VP210" s="802"/>
      <c r="VQ210" s="802"/>
      <c r="VR210" s="802"/>
      <c r="VS210" s="802"/>
      <c r="VT210" s="802"/>
      <c r="VU210" s="802"/>
      <c r="VV210" s="802"/>
      <c r="VW210" s="802"/>
      <c r="VX210" s="802"/>
      <c r="VY210" s="802"/>
      <c r="VZ210" s="802"/>
      <c r="WA210" s="802"/>
      <c r="WB210" s="802"/>
      <c r="WC210" s="802"/>
      <c r="WD210" s="802"/>
      <c r="WE210" s="802"/>
      <c r="WF210" s="802"/>
      <c r="WG210" s="802"/>
      <c r="WH210" s="802"/>
      <c r="WI210" s="802"/>
      <c r="WJ210" s="802"/>
      <c r="WK210" s="802"/>
      <c r="WL210" s="802"/>
      <c r="WM210" s="802"/>
      <c r="WN210" s="802"/>
      <c r="WO210" s="802"/>
      <c r="WP210" s="802"/>
      <c r="WQ210" s="802"/>
      <c r="WR210" s="802"/>
      <c r="WS210" s="802"/>
      <c r="WT210" s="802"/>
      <c r="WU210" s="802"/>
      <c r="WV210" s="802"/>
      <c r="WW210" s="802"/>
      <c r="WX210" s="802"/>
      <c r="WY210" s="802"/>
      <c r="WZ210" s="802"/>
      <c r="XA210" s="802"/>
      <c r="XB210" s="802"/>
      <c r="XC210" s="802"/>
      <c r="XD210" s="802"/>
      <c r="XE210" s="802"/>
      <c r="XF210" s="802"/>
      <c r="XG210" s="802"/>
      <c r="XH210" s="802"/>
      <c r="XI210" s="802"/>
      <c r="XJ210" s="802"/>
      <c r="XK210" s="802"/>
      <c r="XL210" s="802"/>
      <c r="XM210" s="802"/>
      <c r="XN210" s="802"/>
      <c r="XO210" s="802"/>
      <c r="XP210" s="802"/>
      <c r="XQ210" s="802"/>
      <c r="XR210" s="802"/>
      <c r="XS210" s="802"/>
      <c r="XT210" s="802"/>
      <c r="XU210" s="802"/>
      <c r="XV210" s="802"/>
      <c r="XW210" s="802"/>
      <c r="XX210" s="802"/>
      <c r="XY210" s="802"/>
      <c r="XZ210" s="802"/>
      <c r="YA210" s="802"/>
      <c r="YB210" s="802"/>
      <c r="YC210" s="802"/>
    </row>
    <row r="211" spans="1:653" s="453" customFormat="1">
      <c r="A211" s="418">
        <f t="shared" si="17"/>
        <v>25</v>
      </c>
      <c r="B211" s="453" t="s">
        <v>709</v>
      </c>
      <c r="C211" s="453" t="s">
        <v>710</v>
      </c>
      <c r="D211" s="453" t="s">
        <v>711</v>
      </c>
      <c r="E211" s="453" t="s">
        <v>712</v>
      </c>
      <c r="F211" s="453" t="s">
        <v>37</v>
      </c>
      <c r="G211" s="453" t="s">
        <v>702</v>
      </c>
      <c r="H211" s="453" t="s">
        <v>713</v>
      </c>
      <c r="I211" s="451">
        <v>10000</v>
      </c>
      <c r="J211" s="453">
        <f t="shared" si="18"/>
        <v>287</v>
      </c>
      <c r="K211" s="453">
        <f t="shared" si="19"/>
        <v>304</v>
      </c>
      <c r="N211" s="435">
        <f t="shared" si="21"/>
        <v>9409</v>
      </c>
      <c r="O211" s="820">
        <v>45931</v>
      </c>
      <c r="P211" s="802"/>
      <c r="Q211" s="802"/>
      <c r="R211" s="802"/>
      <c r="S211" s="802"/>
      <c r="T211" s="802"/>
      <c r="U211" s="802"/>
      <c r="V211" s="802"/>
      <c r="W211" s="802"/>
      <c r="X211" s="802"/>
      <c r="Y211" s="802"/>
      <c r="Z211" s="802"/>
      <c r="AA211" s="802"/>
      <c r="AB211" s="802"/>
      <c r="AC211" s="802"/>
      <c r="AD211" s="802"/>
      <c r="AE211" s="802"/>
      <c r="AF211" s="802"/>
      <c r="AG211" s="802"/>
      <c r="AH211" s="802"/>
      <c r="AI211" s="802"/>
      <c r="AJ211" s="802"/>
      <c r="AK211" s="802"/>
      <c r="AL211" s="802"/>
      <c r="AM211" s="802"/>
      <c r="AN211" s="802"/>
      <c r="AO211" s="802"/>
      <c r="AP211" s="802"/>
      <c r="AQ211" s="802"/>
      <c r="AR211" s="802"/>
      <c r="AS211" s="802"/>
      <c r="AT211" s="802"/>
      <c r="AU211" s="802"/>
      <c r="AV211" s="802"/>
      <c r="AW211" s="802"/>
      <c r="AX211" s="802"/>
      <c r="AY211" s="802"/>
      <c r="AZ211" s="802"/>
      <c r="BA211" s="802"/>
      <c r="BB211" s="802"/>
      <c r="BC211" s="802"/>
      <c r="BD211" s="802"/>
      <c r="BE211" s="802"/>
      <c r="BF211" s="802"/>
      <c r="BG211" s="802"/>
      <c r="BH211" s="802"/>
      <c r="BI211" s="802"/>
      <c r="BJ211" s="802"/>
      <c r="BK211" s="802"/>
      <c r="BL211" s="802"/>
      <c r="BM211" s="802"/>
      <c r="BN211" s="802"/>
      <c r="BO211" s="802"/>
      <c r="BP211" s="802"/>
      <c r="BQ211" s="802"/>
      <c r="BR211" s="802"/>
      <c r="BS211" s="802"/>
      <c r="BT211" s="802"/>
      <c r="BU211" s="802"/>
      <c r="BV211" s="802"/>
      <c r="BW211" s="802"/>
      <c r="BX211" s="802"/>
      <c r="BY211" s="802"/>
      <c r="BZ211" s="802"/>
      <c r="CA211" s="802"/>
      <c r="CB211" s="802"/>
      <c r="CC211" s="802"/>
      <c r="CD211" s="802"/>
      <c r="CE211" s="802"/>
      <c r="CF211" s="802"/>
      <c r="CG211" s="802"/>
      <c r="CH211" s="802"/>
      <c r="CI211" s="802"/>
      <c r="CJ211" s="802"/>
      <c r="CK211" s="802"/>
      <c r="CL211" s="802"/>
      <c r="CM211" s="802"/>
      <c r="CN211" s="802"/>
      <c r="CO211" s="802"/>
      <c r="CP211" s="802"/>
      <c r="CQ211" s="802"/>
      <c r="CR211" s="802"/>
      <c r="CS211" s="802"/>
      <c r="CT211" s="802"/>
      <c r="CU211" s="802"/>
      <c r="CV211" s="802"/>
      <c r="CW211" s="802"/>
      <c r="CX211" s="802"/>
      <c r="CY211" s="802"/>
      <c r="CZ211" s="802"/>
      <c r="DA211" s="802"/>
      <c r="DB211" s="802"/>
      <c r="DC211" s="802"/>
      <c r="DD211" s="802"/>
      <c r="DE211" s="802"/>
      <c r="DF211" s="802"/>
      <c r="DG211" s="802"/>
      <c r="DH211" s="802"/>
      <c r="DI211" s="802"/>
      <c r="DJ211" s="802"/>
      <c r="DK211" s="802"/>
      <c r="DL211" s="802"/>
      <c r="DM211" s="802"/>
      <c r="DN211" s="802"/>
      <c r="DO211" s="802"/>
      <c r="DP211" s="802"/>
      <c r="DQ211" s="802"/>
      <c r="DR211" s="802"/>
      <c r="DS211" s="802"/>
      <c r="DT211" s="802"/>
      <c r="DU211" s="802"/>
      <c r="DV211" s="802"/>
      <c r="DW211" s="802"/>
      <c r="DX211" s="802"/>
      <c r="DY211" s="802"/>
      <c r="DZ211" s="802"/>
      <c r="EA211" s="802"/>
      <c r="EB211" s="802"/>
      <c r="EC211" s="802"/>
      <c r="ED211" s="802"/>
      <c r="EE211" s="802"/>
      <c r="EF211" s="802"/>
      <c r="EG211" s="802"/>
      <c r="EH211" s="802"/>
      <c r="EI211" s="802"/>
      <c r="EJ211" s="802"/>
      <c r="EK211" s="802"/>
      <c r="EL211" s="802"/>
      <c r="EM211" s="802"/>
      <c r="EN211" s="802"/>
      <c r="EO211" s="802"/>
      <c r="EP211" s="802"/>
      <c r="EQ211" s="802"/>
      <c r="ER211" s="802"/>
      <c r="ES211" s="802"/>
      <c r="ET211" s="802"/>
      <c r="EU211" s="802"/>
      <c r="EV211" s="802"/>
      <c r="EW211" s="802"/>
      <c r="EX211" s="802"/>
      <c r="EY211" s="802"/>
      <c r="EZ211" s="802"/>
      <c r="FA211" s="802"/>
      <c r="FB211" s="802"/>
      <c r="FC211" s="802"/>
      <c r="FD211" s="802"/>
      <c r="FE211" s="802"/>
      <c r="FF211" s="802"/>
      <c r="FG211" s="802"/>
      <c r="FH211" s="802"/>
      <c r="FI211" s="802"/>
      <c r="FJ211" s="802"/>
      <c r="FK211" s="802"/>
      <c r="FL211" s="802"/>
      <c r="FM211" s="802"/>
      <c r="FN211" s="802"/>
      <c r="FO211" s="802"/>
      <c r="FP211" s="802"/>
      <c r="FQ211" s="802"/>
      <c r="FR211" s="802"/>
      <c r="FS211" s="802"/>
      <c r="FT211" s="802"/>
      <c r="FU211" s="802"/>
      <c r="FV211" s="802"/>
      <c r="FW211" s="802"/>
      <c r="FX211" s="802"/>
      <c r="FY211" s="802"/>
      <c r="FZ211" s="802"/>
      <c r="GA211" s="802"/>
      <c r="GB211" s="802"/>
      <c r="GC211" s="802"/>
      <c r="GD211" s="802"/>
      <c r="GE211" s="802"/>
      <c r="GF211" s="802"/>
      <c r="GG211" s="802"/>
      <c r="GH211" s="802"/>
      <c r="GI211" s="802"/>
      <c r="GJ211" s="802"/>
      <c r="GK211" s="802"/>
      <c r="GL211" s="802"/>
      <c r="GM211" s="802"/>
      <c r="GN211" s="802"/>
      <c r="GO211" s="802"/>
      <c r="GP211" s="802"/>
      <c r="GQ211" s="802"/>
      <c r="GR211" s="802"/>
      <c r="GS211" s="802"/>
      <c r="GT211" s="802"/>
      <c r="GU211" s="802"/>
      <c r="GV211" s="802"/>
      <c r="GW211" s="802"/>
      <c r="GX211" s="802"/>
      <c r="GY211" s="802"/>
      <c r="GZ211" s="802"/>
      <c r="HA211" s="802"/>
      <c r="HB211" s="802"/>
      <c r="HC211" s="802"/>
      <c r="HD211" s="802"/>
      <c r="HE211" s="802"/>
      <c r="HF211" s="802"/>
      <c r="HG211" s="802"/>
      <c r="HH211" s="802"/>
      <c r="HI211" s="802"/>
      <c r="HJ211" s="802"/>
      <c r="HK211" s="802"/>
      <c r="HL211" s="802"/>
      <c r="HM211" s="802"/>
      <c r="HN211" s="802"/>
      <c r="HO211" s="802"/>
      <c r="HP211" s="802"/>
      <c r="HQ211" s="802"/>
      <c r="HR211" s="802"/>
      <c r="HS211" s="802"/>
      <c r="HT211" s="802"/>
      <c r="HU211" s="802"/>
      <c r="HV211" s="802"/>
      <c r="HW211" s="802"/>
      <c r="HX211" s="802"/>
      <c r="HY211" s="802"/>
      <c r="HZ211" s="802"/>
      <c r="IA211" s="802"/>
      <c r="IB211" s="802"/>
      <c r="IC211" s="802"/>
      <c r="ID211" s="802"/>
      <c r="IE211" s="802"/>
      <c r="IF211" s="802"/>
      <c r="IG211" s="802"/>
      <c r="IH211" s="802"/>
      <c r="II211" s="802"/>
      <c r="IJ211" s="802"/>
      <c r="IK211" s="802"/>
      <c r="IL211" s="802"/>
      <c r="IM211" s="802"/>
      <c r="IN211" s="802"/>
      <c r="IO211" s="802"/>
      <c r="IP211" s="802"/>
      <c r="IQ211" s="802"/>
      <c r="IR211" s="802"/>
      <c r="IS211" s="802"/>
      <c r="IT211" s="802"/>
      <c r="IU211" s="802"/>
      <c r="IV211" s="802"/>
      <c r="IW211" s="802"/>
      <c r="IX211" s="802"/>
      <c r="IY211" s="802"/>
      <c r="IZ211" s="802"/>
      <c r="JA211" s="802"/>
      <c r="JB211" s="802"/>
      <c r="JC211" s="802"/>
      <c r="JD211" s="802"/>
      <c r="JE211" s="802"/>
      <c r="JF211" s="802"/>
      <c r="JG211" s="802"/>
      <c r="JH211" s="802"/>
      <c r="JI211" s="802"/>
      <c r="JJ211" s="802"/>
      <c r="JK211" s="802"/>
      <c r="JL211" s="802"/>
      <c r="JM211" s="802"/>
      <c r="JN211" s="802"/>
      <c r="JO211" s="802"/>
      <c r="JP211" s="802"/>
      <c r="JQ211" s="802"/>
      <c r="JR211" s="802"/>
      <c r="JS211" s="802"/>
      <c r="JT211" s="802"/>
      <c r="JU211" s="802"/>
      <c r="JV211" s="802"/>
      <c r="JW211" s="802"/>
      <c r="JX211" s="802"/>
      <c r="JY211" s="802"/>
      <c r="JZ211" s="802"/>
      <c r="KA211" s="802"/>
      <c r="KB211" s="802"/>
      <c r="KC211" s="802"/>
      <c r="KD211" s="802"/>
      <c r="KE211" s="802"/>
      <c r="KF211" s="802"/>
      <c r="KG211" s="802"/>
      <c r="KH211" s="802"/>
      <c r="KI211" s="802"/>
      <c r="KJ211" s="802"/>
      <c r="KK211" s="802"/>
      <c r="KL211" s="802"/>
      <c r="KM211" s="802"/>
      <c r="KN211" s="802"/>
      <c r="KO211" s="802"/>
      <c r="KP211" s="802"/>
      <c r="KQ211" s="802"/>
      <c r="KR211" s="802"/>
      <c r="KS211" s="802"/>
      <c r="KT211" s="802"/>
      <c r="KU211" s="802"/>
      <c r="KV211" s="802"/>
      <c r="KW211" s="802"/>
      <c r="KX211" s="802"/>
      <c r="KY211" s="802"/>
      <c r="KZ211" s="802"/>
      <c r="LA211" s="802"/>
      <c r="LB211" s="802"/>
      <c r="LC211" s="802"/>
      <c r="LD211" s="802"/>
      <c r="LE211" s="802"/>
      <c r="LF211" s="802"/>
      <c r="LG211" s="802"/>
      <c r="LH211" s="802"/>
      <c r="LI211" s="802"/>
      <c r="LJ211" s="802"/>
      <c r="LK211" s="802"/>
      <c r="LL211" s="802"/>
      <c r="LM211" s="802"/>
      <c r="LN211" s="802"/>
      <c r="LO211" s="802"/>
      <c r="LP211" s="802"/>
      <c r="LQ211" s="802"/>
      <c r="LR211" s="802"/>
      <c r="LS211" s="802"/>
      <c r="LT211" s="802"/>
      <c r="LU211" s="802"/>
      <c r="LV211" s="802"/>
      <c r="LW211" s="802"/>
      <c r="LX211" s="802"/>
      <c r="LY211" s="802"/>
      <c r="LZ211" s="802"/>
      <c r="MA211" s="802"/>
      <c r="MB211" s="802"/>
      <c r="MC211" s="802"/>
      <c r="MD211" s="802"/>
      <c r="ME211" s="802"/>
      <c r="MF211" s="802"/>
      <c r="MG211" s="802"/>
      <c r="MH211" s="802"/>
      <c r="MI211" s="802"/>
      <c r="MJ211" s="802"/>
      <c r="MK211" s="802"/>
      <c r="ML211" s="802"/>
      <c r="MM211" s="802"/>
      <c r="MN211" s="802"/>
      <c r="MO211" s="802"/>
      <c r="MP211" s="802"/>
      <c r="MQ211" s="802"/>
      <c r="MR211" s="802"/>
      <c r="MS211" s="802"/>
      <c r="MT211" s="802"/>
      <c r="MU211" s="802"/>
      <c r="MV211" s="802"/>
      <c r="MW211" s="802"/>
      <c r="MX211" s="802"/>
      <c r="MY211" s="802"/>
      <c r="MZ211" s="802"/>
      <c r="NA211" s="802"/>
      <c r="NB211" s="802"/>
      <c r="NC211" s="802"/>
      <c r="ND211" s="802"/>
      <c r="NE211" s="802"/>
      <c r="NF211" s="802"/>
      <c r="NG211" s="802"/>
      <c r="NH211" s="802"/>
      <c r="NI211" s="802"/>
      <c r="NJ211" s="802"/>
      <c r="NK211" s="802"/>
      <c r="NL211" s="802"/>
      <c r="NM211" s="802"/>
      <c r="NN211" s="802"/>
      <c r="NO211" s="802"/>
      <c r="NP211" s="802"/>
      <c r="NQ211" s="802"/>
      <c r="NR211" s="802"/>
      <c r="NS211" s="802"/>
      <c r="NT211" s="802"/>
      <c r="NU211" s="802"/>
      <c r="NV211" s="802"/>
      <c r="NW211" s="802"/>
      <c r="NX211" s="802"/>
      <c r="NY211" s="802"/>
      <c r="NZ211" s="802"/>
      <c r="OA211" s="802"/>
      <c r="OB211" s="802"/>
      <c r="OC211" s="802"/>
      <c r="OD211" s="802"/>
      <c r="OE211" s="802"/>
      <c r="OF211" s="802"/>
      <c r="OG211" s="802"/>
      <c r="OH211" s="802"/>
      <c r="OI211" s="802"/>
      <c r="OJ211" s="802"/>
      <c r="OK211" s="802"/>
      <c r="OL211" s="802"/>
      <c r="OM211" s="802"/>
      <c r="ON211" s="802"/>
      <c r="OO211" s="802"/>
      <c r="OP211" s="802"/>
      <c r="OQ211" s="802"/>
      <c r="OR211" s="802"/>
      <c r="OS211" s="802"/>
      <c r="OT211" s="802"/>
      <c r="OU211" s="802"/>
      <c r="OV211" s="802"/>
      <c r="OW211" s="802"/>
      <c r="OX211" s="802"/>
      <c r="OY211" s="802"/>
      <c r="OZ211" s="802"/>
      <c r="PA211" s="802"/>
      <c r="PB211" s="802"/>
      <c r="PC211" s="802"/>
      <c r="PD211" s="802"/>
      <c r="PE211" s="802"/>
      <c r="PF211" s="802"/>
      <c r="PG211" s="802"/>
      <c r="PH211" s="802"/>
      <c r="PI211" s="802"/>
      <c r="PJ211" s="802"/>
      <c r="PK211" s="802"/>
      <c r="PL211" s="802"/>
      <c r="PM211" s="802"/>
      <c r="PN211" s="802"/>
      <c r="PO211" s="802"/>
      <c r="PP211" s="802"/>
      <c r="PQ211" s="802"/>
      <c r="PR211" s="802"/>
      <c r="PS211" s="802"/>
      <c r="PT211" s="802"/>
      <c r="PU211" s="802"/>
      <c r="PV211" s="802"/>
      <c r="PW211" s="802"/>
      <c r="PX211" s="802"/>
      <c r="PY211" s="802"/>
      <c r="PZ211" s="802"/>
      <c r="QA211" s="802"/>
      <c r="QB211" s="802"/>
      <c r="QC211" s="802"/>
      <c r="QD211" s="802"/>
      <c r="QE211" s="802"/>
      <c r="QF211" s="802"/>
      <c r="QG211" s="802"/>
      <c r="QH211" s="802"/>
      <c r="QI211" s="802"/>
      <c r="QJ211" s="802"/>
      <c r="QK211" s="802"/>
      <c r="QL211" s="802"/>
      <c r="QM211" s="802"/>
      <c r="QN211" s="802"/>
      <c r="QO211" s="802"/>
      <c r="QP211" s="802"/>
      <c r="QQ211" s="802"/>
      <c r="QR211" s="802"/>
      <c r="QS211" s="802"/>
      <c r="QT211" s="802"/>
      <c r="QU211" s="802"/>
      <c r="QV211" s="802"/>
      <c r="QW211" s="802"/>
      <c r="QX211" s="802"/>
      <c r="QY211" s="802"/>
      <c r="QZ211" s="802"/>
      <c r="RA211" s="802"/>
      <c r="RB211" s="802"/>
      <c r="RC211" s="802"/>
      <c r="RD211" s="802"/>
      <c r="RE211" s="802"/>
      <c r="RF211" s="802"/>
      <c r="RG211" s="802"/>
      <c r="RH211" s="802"/>
      <c r="RI211" s="802"/>
      <c r="RJ211" s="802"/>
      <c r="RK211" s="802"/>
      <c r="RL211" s="802"/>
      <c r="RM211" s="802"/>
      <c r="RN211" s="802"/>
      <c r="RO211" s="802"/>
      <c r="RP211" s="802"/>
      <c r="RQ211" s="802"/>
      <c r="RR211" s="802"/>
      <c r="RS211" s="802"/>
      <c r="RT211" s="802"/>
      <c r="RU211" s="802"/>
      <c r="RV211" s="802"/>
      <c r="RW211" s="802"/>
      <c r="RX211" s="802"/>
      <c r="RY211" s="802"/>
      <c r="RZ211" s="802"/>
      <c r="SA211" s="802"/>
      <c r="SB211" s="802"/>
      <c r="SC211" s="802"/>
      <c r="SD211" s="802"/>
      <c r="SE211" s="802"/>
      <c r="SF211" s="802"/>
      <c r="SG211" s="802"/>
      <c r="SH211" s="802"/>
      <c r="SI211" s="802"/>
      <c r="SJ211" s="802"/>
      <c r="SK211" s="802"/>
      <c r="SL211" s="802"/>
      <c r="SM211" s="802"/>
      <c r="SN211" s="802"/>
      <c r="SO211" s="802"/>
      <c r="SP211" s="802"/>
      <c r="SQ211" s="802"/>
      <c r="SR211" s="802"/>
      <c r="SS211" s="802"/>
      <c r="ST211" s="802"/>
      <c r="SU211" s="802"/>
      <c r="SV211" s="802"/>
      <c r="SW211" s="802"/>
      <c r="SX211" s="802"/>
      <c r="SY211" s="802"/>
      <c r="SZ211" s="802"/>
      <c r="TA211" s="802"/>
      <c r="TB211" s="802"/>
      <c r="TC211" s="802"/>
      <c r="TD211" s="802"/>
      <c r="TE211" s="802"/>
      <c r="TF211" s="802"/>
      <c r="TG211" s="802"/>
      <c r="TH211" s="802"/>
      <c r="TI211" s="802"/>
      <c r="TJ211" s="802"/>
      <c r="TK211" s="802"/>
      <c r="TL211" s="802"/>
      <c r="TM211" s="802"/>
      <c r="TN211" s="802"/>
      <c r="TO211" s="802"/>
      <c r="TP211" s="802"/>
      <c r="TQ211" s="802"/>
      <c r="TR211" s="802"/>
      <c r="TS211" s="802"/>
      <c r="TT211" s="802"/>
      <c r="TU211" s="802"/>
      <c r="TV211" s="802"/>
      <c r="TW211" s="802"/>
      <c r="TX211" s="802"/>
      <c r="TY211" s="802"/>
      <c r="TZ211" s="802"/>
      <c r="UA211" s="802"/>
      <c r="UB211" s="802"/>
      <c r="UC211" s="802"/>
      <c r="UD211" s="802"/>
      <c r="UE211" s="802"/>
      <c r="UF211" s="802"/>
      <c r="UG211" s="802"/>
      <c r="UH211" s="802"/>
      <c r="UI211" s="802"/>
      <c r="UJ211" s="802"/>
      <c r="UK211" s="802"/>
      <c r="UL211" s="802"/>
      <c r="UM211" s="802"/>
      <c r="UN211" s="802"/>
      <c r="UO211" s="802"/>
      <c r="UP211" s="802"/>
      <c r="UQ211" s="802"/>
      <c r="UR211" s="802"/>
      <c r="US211" s="802"/>
      <c r="UT211" s="802"/>
      <c r="UU211" s="802"/>
      <c r="UV211" s="802"/>
      <c r="UW211" s="802"/>
      <c r="UX211" s="802"/>
      <c r="UY211" s="802"/>
      <c r="UZ211" s="802"/>
      <c r="VA211" s="802"/>
      <c r="VB211" s="802"/>
      <c r="VC211" s="802"/>
      <c r="VD211" s="802"/>
      <c r="VE211" s="802"/>
      <c r="VF211" s="802"/>
      <c r="VG211" s="802"/>
      <c r="VH211" s="802"/>
      <c r="VI211" s="802"/>
      <c r="VJ211" s="802"/>
      <c r="VK211" s="802"/>
      <c r="VL211" s="802"/>
      <c r="VM211" s="802"/>
      <c r="VN211" s="802"/>
      <c r="VO211" s="802"/>
      <c r="VP211" s="802"/>
      <c r="VQ211" s="802"/>
      <c r="VR211" s="802"/>
      <c r="VS211" s="802"/>
      <c r="VT211" s="802"/>
      <c r="VU211" s="802"/>
      <c r="VV211" s="802"/>
      <c r="VW211" s="802"/>
      <c r="VX211" s="802"/>
      <c r="VY211" s="802"/>
      <c r="VZ211" s="802"/>
      <c r="WA211" s="802"/>
      <c r="WB211" s="802"/>
      <c r="WC211" s="802"/>
      <c r="WD211" s="802"/>
      <c r="WE211" s="802"/>
      <c r="WF211" s="802"/>
      <c r="WG211" s="802"/>
      <c r="WH211" s="802"/>
      <c r="WI211" s="802"/>
      <c r="WJ211" s="802"/>
      <c r="WK211" s="802"/>
      <c r="WL211" s="802"/>
      <c r="WM211" s="802"/>
      <c r="WN211" s="802"/>
      <c r="WO211" s="802"/>
      <c r="WP211" s="802"/>
      <c r="WQ211" s="802"/>
      <c r="WR211" s="802"/>
      <c r="WS211" s="802"/>
      <c r="WT211" s="802"/>
      <c r="WU211" s="802"/>
      <c r="WV211" s="802"/>
      <c r="WW211" s="802"/>
      <c r="WX211" s="802"/>
      <c r="WY211" s="802"/>
      <c r="WZ211" s="802"/>
      <c r="XA211" s="802"/>
      <c r="XB211" s="802"/>
      <c r="XC211" s="802"/>
      <c r="XD211" s="802"/>
      <c r="XE211" s="802"/>
      <c r="XF211" s="802"/>
      <c r="XG211" s="802"/>
      <c r="XH211" s="802"/>
      <c r="XI211" s="802"/>
      <c r="XJ211" s="802"/>
      <c r="XK211" s="802"/>
      <c r="XL211" s="802"/>
      <c r="XM211" s="802"/>
      <c r="XN211" s="802"/>
      <c r="XO211" s="802"/>
      <c r="XP211" s="802"/>
      <c r="XQ211" s="802"/>
      <c r="XR211" s="802"/>
      <c r="XS211" s="802"/>
      <c r="XT211" s="802"/>
      <c r="XU211" s="802"/>
      <c r="XV211" s="802"/>
      <c r="XW211" s="802"/>
      <c r="XX211" s="802"/>
      <c r="XY211" s="802"/>
      <c r="XZ211" s="802"/>
      <c r="YA211" s="802"/>
      <c r="YB211" s="802"/>
      <c r="YC211" s="802"/>
    </row>
    <row r="212" spans="1:653" s="453" customFormat="1">
      <c r="A212" s="418">
        <f t="shared" si="17"/>
        <v>26</v>
      </c>
      <c r="B212" s="453" t="s">
        <v>714</v>
      </c>
      <c r="C212" s="453" t="s">
        <v>715</v>
      </c>
      <c r="D212" s="453" t="s">
        <v>716</v>
      </c>
      <c r="E212" s="453" t="s">
        <v>717</v>
      </c>
      <c r="F212" s="453" t="s">
        <v>188</v>
      </c>
      <c r="G212" s="453" t="s">
        <v>702</v>
      </c>
      <c r="H212" s="453" t="s">
        <v>718</v>
      </c>
      <c r="I212" s="451">
        <v>17936</v>
      </c>
      <c r="J212" s="453">
        <f t="shared" si="18"/>
        <v>514.76319999999998</v>
      </c>
      <c r="K212" s="453">
        <f t="shared" si="19"/>
        <v>545.25440000000003</v>
      </c>
      <c r="N212" s="435">
        <f>SUM(I212-J212-K212)</f>
        <v>16875.982399999997</v>
      </c>
      <c r="O212" s="820">
        <v>43739</v>
      </c>
      <c r="P212" s="802"/>
      <c r="Q212" s="802"/>
      <c r="R212" s="802"/>
      <c r="S212" s="802"/>
      <c r="T212" s="802"/>
      <c r="U212" s="802"/>
      <c r="V212" s="802"/>
      <c r="W212" s="802"/>
      <c r="X212" s="802"/>
      <c r="Y212" s="802"/>
      <c r="Z212" s="802"/>
      <c r="AA212" s="802"/>
      <c r="AB212" s="802"/>
      <c r="AC212" s="802"/>
      <c r="AD212" s="802"/>
      <c r="AE212" s="802"/>
      <c r="AF212" s="802"/>
      <c r="AG212" s="802"/>
      <c r="AH212" s="802"/>
      <c r="AI212" s="802"/>
      <c r="AJ212" s="802"/>
      <c r="AK212" s="802"/>
      <c r="AL212" s="802"/>
      <c r="AM212" s="802"/>
      <c r="AN212" s="802"/>
      <c r="AO212" s="802"/>
      <c r="AP212" s="802"/>
      <c r="AQ212" s="802"/>
      <c r="AR212" s="802"/>
      <c r="AS212" s="802"/>
      <c r="AT212" s="802"/>
      <c r="AU212" s="802"/>
      <c r="AV212" s="802"/>
      <c r="AW212" s="802"/>
      <c r="AX212" s="802"/>
      <c r="AY212" s="802"/>
      <c r="AZ212" s="802"/>
      <c r="BA212" s="802"/>
      <c r="BB212" s="802"/>
      <c r="BC212" s="802"/>
      <c r="BD212" s="802"/>
      <c r="BE212" s="802"/>
      <c r="BF212" s="802"/>
      <c r="BG212" s="802"/>
      <c r="BH212" s="802"/>
      <c r="BI212" s="802"/>
      <c r="BJ212" s="802"/>
      <c r="BK212" s="802"/>
      <c r="BL212" s="802"/>
      <c r="BM212" s="802"/>
      <c r="BN212" s="802"/>
      <c r="BO212" s="802"/>
      <c r="BP212" s="802"/>
      <c r="BQ212" s="802"/>
      <c r="BR212" s="802"/>
      <c r="BS212" s="802"/>
      <c r="BT212" s="802"/>
      <c r="BU212" s="802"/>
      <c r="BV212" s="802"/>
      <c r="BW212" s="802"/>
      <c r="BX212" s="802"/>
      <c r="BY212" s="802"/>
      <c r="BZ212" s="802"/>
      <c r="CA212" s="802"/>
      <c r="CB212" s="802"/>
      <c r="CC212" s="802"/>
      <c r="CD212" s="802"/>
      <c r="CE212" s="802"/>
      <c r="CF212" s="802"/>
      <c r="CG212" s="802"/>
      <c r="CH212" s="802"/>
      <c r="CI212" s="802"/>
      <c r="CJ212" s="802"/>
      <c r="CK212" s="802"/>
      <c r="CL212" s="802"/>
      <c r="CM212" s="802"/>
      <c r="CN212" s="802"/>
      <c r="CO212" s="802"/>
      <c r="CP212" s="802"/>
      <c r="CQ212" s="802"/>
      <c r="CR212" s="802"/>
      <c r="CS212" s="802"/>
      <c r="CT212" s="802"/>
      <c r="CU212" s="802"/>
      <c r="CV212" s="802"/>
      <c r="CW212" s="802"/>
      <c r="CX212" s="802"/>
      <c r="CY212" s="802"/>
      <c r="CZ212" s="802"/>
      <c r="DA212" s="802"/>
      <c r="DB212" s="802"/>
      <c r="DC212" s="802"/>
      <c r="DD212" s="802"/>
      <c r="DE212" s="802"/>
      <c r="DF212" s="802"/>
      <c r="DG212" s="802"/>
      <c r="DH212" s="802"/>
      <c r="DI212" s="802"/>
      <c r="DJ212" s="802"/>
      <c r="DK212" s="802"/>
      <c r="DL212" s="802"/>
      <c r="DM212" s="802"/>
      <c r="DN212" s="802"/>
      <c r="DO212" s="802"/>
      <c r="DP212" s="802"/>
      <c r="DQ212" s="802"/>
      <c r="DR212" s="802"/>
      <c r="DS212" s="802"/>
      <c r="DT212" s="802"/>
      <c r="DU212" s="802"/>
      <c r="DV212" s="802"/>
      <c r="DW212" s="802"/>
      <c r="DX212" s="802"/>
      <c r="DY212" s="802"/>
      <c r="DZ212" s="802"/>
      <c r="EA212" s="802"/>
      <c r="EB212" s="802"/>
      <c r="EC212" s="802"/>
      <c r="ED212" s="802"/>
      <c r="EE212" s="802"/>
      <c r="EF212" s="802"/>
      <c r="EG212" s="802"/>
      <c r="EH212" s="802"/>
      <c r="EI212" s="802"/>
      <c r="EJ212" s="802"/>
      <c r="EK212" s="802"/>
      <c r="EL212" s="802"/>
      <c r="EM212" s="802"/>
      <c r="EN212" s="802"/>
      <c r="EO212" s="802"/>
      <c r="EP212" s="802"/>
      <c r="EQ212" s="802"/>
      <c r="ER212" s="802"/>
      <c r="ES212" s="802"/>
      <c r="ET212" s="802"/>
      <c r="EU212" s="802"/>
      <c r="EV212" s="802"/>
      <c r="EW212" s="802"/>
      <c r="EX212" s="802"/>
      <c r="EY212" s="802"/>
      <c r="EZ212" s="802"/>
      <c r="FA212" s="802"/>
      <c r="FB212" s="802"/>
      <c r="FC212" s="802"/>
      <c r="FD212" s="802"/>
      <c r="FE212" s="802"/>
      <c r="FF212" s="802"/>
      <c r="FG212" s="802"/>
      <c r="FH212" s="802"/>
      <c r="FI212" s="802"/>
      <c r="FJ212" s="802"/>
      <c r="FK212" s="802"/>
      <c r="FL212" s="802"/>
      <c r="FM212" s="802"/>
      <c r="FN212" s="802"/>
      <c r="FO212" s="802"/>
      <c r="FP212" s="802"/>
      <c r="FQ212" s="802"/>
      <c r="FR212" s="802"/>
      <c r="FS212" s="802"/>
      <c r="FT212" s="802"/>
      <c r="FU212" s="802"/>
      <c r="FV212" s="802"/>
      <c r="FW212" s="802"/>
      <c r="FX212" s="802"/>
      <c r="FY212" s="802"/>
      <c r="FZ212" s="802"/>
      <c r="GA212" s="802"/>
      <c r="GB212" s="802"/>
      <c r="GC212" s="802"/>
      <c r="GD212" s="802"/>
      <c r="GE212" s="802"/>
      <c r="GF212" s="802"/>
      <c r="GG212" s="802"/>
      <c r="GH212" s="802"/>
      <c r="GI212" s="802"/>
      <c r="GJ212" s="802"/>
      <c r="GK212" s="802"/>
      <c r="GL212" s="802"/>
      <c r="GM212" s="802"/>
      <c r="GN212" s="802"/>
      <c r="GO212" s="802"/>
      <c r="GP212" s="802"/>
      <c r="GQ212" s="802"/>
      <c r="GR212" s="802"/>
      <c r="GS212" s="802"/>
      <c r="GT212" s="802"/>
      <c r="GU212" s="802"/>
      <c r="GV212" s="802"/>
      <c r="GW212" s="802"/>
      <c r="GX212" s="802"/>
      <c r="GY212" s="802"/>
      <c r="GZ212" s="802"/>
      <c r="HA212" s="802"/>
      <c r="HB212" s="802"/>
      <c r="HC212" s="802"/>
      <c r="HD212" s="802"/>
      <c r="HE212" s="802"/>
      <c r="HF212" s="802"/>
      <c r="HG212" s="802"/>
      <c r="HH212" s="802"/>
      <c r="HI212" s="802"/>
      <c r="HJ212" s="802"/>
      <c r="HK212" s="802"/>
      <c r="HL212" s="802"/>
      <c r="HM212" s="802"/>
      <c r="HN212" s="802"/>
      <c r="HO212" s="802"/>
      <c r="HP212" s="802"/>
      <c r="HQ212" s="802"/>
      <c r="HR212" s="802"/>
      <c r="HS212" s="802"/>
      <c r="HT212" s="802"/>
      <c r="HU212" s="802"/>
      <c r="HV212" s="802"/>
      <c r="HW212" s="802"/>
      <c r="HX212" s="802"/>
      <c r="HY212" s="802"/>
      <c r="HZ212" s="802"/>
      <c r="IA212" s="802"/>
      <c r="IB212" s="802"/>
      <c r="IC212" s="802"/>
      <c r="ID212" s="802"/>
      <c r="IE212" s="802"/>
      <c r="IF212" s="802"/>
      <c r="IG212" s="802"/>
      <c r="IH212" s="802"/>
      <c r="II212" s="802"/>
      <c r="IJ212" s="802"/>
      <c r="IK212" s="802"/>
      <c r="IL212" s="802"/>
      <c r="IM212" s="802"/>
      <c r="IN212" s="802"/>
      <c r="IO212" s="802"/>
      <c r="IP212" s="802"/>
      <c r="IQ212" s="802"/>
      <c r="IR212" s="802"/>
      <c r="IS212" s="802"/>
      <c r="IT212" s="802"/>
      <c r="IU212" s="802"/>
      <c r="IV212" s="802"/>
      <c r="IW212" s="802"/>
      <c r="IX212" s="802"/>
      <c r="IY212" s="802"/>
      <c r="IZ212" s="802"/>
      <c r="JA212" s="802"/>
      <c r="JB212" s="802"/>
      <c r="JC212" s="802"/>
      <c r="JD212" s="802"/>
      <c r="JE212" s="802"/>
      <c r="JF212" s="802"/>
      <c r="JG212" s="802"/>
      <c r="JH212" s="802"/>
      <c r="JI212" s="802"/>
      <c r="JJ212" s="802"/>
      <c r="JK212" s="802"/>
      <c r="JL212" s="802"/>
      <c r="JM212" s="802"/>
      <c r="JN212" s="802"/>
      <c r="JO212" s="802"/>
      <c r="JP212" s="802"/>
      <c r="JQ212" s="802"/>
      <c r="JR212" s="802"/>
      <c r="JS212" s="802"/>
      <c r="JT212" s="802"/>
      <c r="JU212" s="802"/>
      <c r="JV212" s="802"/>
      <c r="JW212" s="802"/>
      <c r="JX212" s="802"/>
      <c r="JY212" s="802"/>
      <c r="JZ212" s="802"/>
      <c r="KA212" s="802"/>
      <c r="KB212" s="802"/>
      <c r="KC212" s="802"/>
      <c r="KD212" s="802"/>
      <c r="KE212" s="802"/>
      <c r="KF212" s="802"/>
      <c r="KG212" s="802"/>
      <c r="KH212" s="802"/>
      <c r="KI212" s="802"/>
      <c r="KJ212" s="802"/>
      <c r="KK212" s="802"/>
      <c r="KL212" s="802"/>
      <c r="KM212" s="802"/>
      <c r="KN212" s="802"/>
      <c r="KO212" s="802"/>
      <c r="KP212" s="802"/>
      <c r="KQ212" s="802"/>
      <c r="KR212" s="802"/>
      <c r="KS212" s="802"/>
      <c r="KT212" s="802"/>
      <c r="KU212" s="802"/>
      <c r="KV212" s="802"/>
      <c r="KW212" s="802"/>
      <c r="KX212" s="802"/>
      <c r="KY212" s="802"/>
      <c r="KZ212" s="802"/>
      <c r="LA212" s="802"/>
      <c r="LB212" s="802"/>
      <c r="LC212" s="802"/>
      <c r="LD212" s="802"/>
      <c r="LE212" s="802"/>
      <c r="LF212" s="802"/>
      <c r="LG212" s="802"/>
      <c r="LH212" s="802"/>
      <c r="LI212" s="802"/>
      <c r="LJ212" s="802"/>
      <c r="LK212" s="802"/>
      <c r="LL212" s="802"/>
      <c r="LM212" s="802"/>
      <c r="LN212" s="802"/>
      <c r="LO212" s="802"/>
      <c r="LP212" s="802"/>
      <c r="LQ212" s="802"/>
      <c r="LR212" s="802"/>
      <c r="LS212" s="802"/>
      <c r="LT212" s="802"/>
      <c r="LU212" s="802"/>
      <c r="LV212" s="802"/>
      <c r="LW212" s="802"/>
      <c r="LX212" s="802"/>
      <c r="LY212" s="802"/>
      <c r="LZ212" s="802"/>
      <c r="MA212" s="802"/>
      <c r="MB212" s="802"/>
      <c r="MC212" s="802"/>
      <c r="MD212" s="802"/>
      <c r="ME212" s="802"/>
      <c r="MF212" s="802"/>
      <c r="MG212" s="802"/>
      <c r="MH212" s="802"/>
      <c r="MI212" s="802"/>
      <c r="MJ212" s="802"/>
      <c r="MK212" s="802"/>
      <c r="ML212" s="802"/>
      <c r="MM212" s="802"/>
      <c r="MN212" s="802"/>
      <c r="MO212" s="802"/>
      <c r="MP212" s="802"/>
      <c r="MQ212" s="802"/>
      <c r="MR212" s="802"/>
      <c r="MS212" s="802"/>
      <c r="MT212" s="802"/>
      <c r="MU212" s="802"/>
      <c r="MV212" s="802"/>
      <c r="MW212" s="802"/>
      <c r="MX212" s="802"/>
      <c r="MY212" s="802"/>
      <c r="MZ212" s="802"/>
      <c r="NA212" s="802"/>
      <c r="NB212" s="802"/>
      <c r="NC212" s="802"/>
      <c r="ND212" s="802"/>
      <c r="NE212" s="802"/>
      <c r="NF212" s="802"/>
      <c r="NG212" s="802"/>
      <c r="NH212" s="802"/>
      <c r="NI212" s="802"/>
      <c r="NJ212" s="802"/>
      <c r="NK212" s="802"/>
      <c r="NL212" s="802"/>
      <c r="NM212" s="802"/>
      <c r="NN212" s="802"/>
      <c r="NO212" s="802"/>
      <c r="NP212" s="802"/>
      <c r="NQ212" s="802"/>
      <c r="NR212" s="802"/>
      <c r="NS212" s="802"/>
      <c r="NT212" s="802"/>
      <c r="NU212" s="802"/>
      <c r="NV212" s="802"/>
      <c r="NW212" s="802"/>
      <c r="NX212" s="802"/>
      <c r="NY212" s="802"/>
      <c r="NZ212" s="802"/>
      <c r="OA212" s="802"/>
      <c r="OB212" s="802"/>
      <c r="OC212" s="802"/>
      <c r="OD212" s="802"/>
      <c r="OE212" s="802"/>
      <c r="OF212" s="802"/>
      <c r="OG212" s="802"/>
      <c r="OH212" s="802"/>
      <c r="OI212" s="802"/>
      <c r="OJ212" s="802"/>
      <c r="OK212" s="802"/>
      <c r="OL212" s="802"/>
      <c r="OM212" s="802"/>
      <c r="ON212" s="802"/>
      <c r="OO212" s="802"/>
      <c r="OP212" s="802"/>
      <c r="OQ212" s="802"/>
      <c r="OR212" s="802"/>
      <c r="OS212" s="802"/>
      <c r="OT212" s="802"/>
      <c r="OU212" s="802"/>
      <c r="OV212" s="802"/>
      <c r="OW212" s="802"/>
      <c r="OX212" s="802"/>
      <c r="OY212" s="802"/>
      <c r="OZ212" s="802"/>
      <c r="PA212" s="802"/>
      <c r="PB212" s="802"/>
      <c r="PC212" s="802"/>
      <c r="PD212" s="802"/>
      <c r="PE212" s="802"/>
      <c r="PF212" s="802"/>
      <c r="PG212" s="802"/>
      <c r="PH212" s="802"/>
      <c r="PI212" s="802"/>
      <c r="PJ212" s="802"/>
      <c r="PK212" s="802"/>
      <c r="PL212" s="802"/>
      <c r="PM212" s="802"/>
      <c r="PN212" s="802"/>
      <c r="PO212" s="802"/>
      <c r="PP212" s="802"/>
      <c r="PQ212" s="802"/>
      <c r="PR212" s="802"/>
      <c r="PS212" s="802"/>
      <c r="PT212" s="802"/>
      <c r="PU212" s="802"/>
      <c r="PV212" s="802"/>
      <c r="PW212" s="802"/>
      <c r="PX212" s="802"/>
      <c r="PY212" s="802"/>
      <c r="PZ212" s="802"/>
      <c r="QA212" s="802"/>
      <c r="QB212" s="802"/>
      <c r="QC212" s="802"/>
      <c r="QD212" s="802"/>
      <c r="QE212" s="802"/>
      <c r="QF212" s="802"/>
      <c r="QG212" s="802"/>
      <c r="QH212" s="802"/>
      <c r="QI212" s="802"/>
      <c r="QJ212" s="802"/>
      <c r="QK212" s="802"/>
      <c r="QL212" s="802"/>
      <c r="QM212" s="802"/>
      <c r="QN212" s="802"/>
      <c r="QO212" s="802"/>
      <c r="QP212" s="802"/>
      <c r="QQ212" s="802"/>
      <c r="QR212" s="802"/>
      <c r="QS212" s="802"/>
      <c r="QT212" s="802"/>
      <c r="QU212" s="802"/>
      <c r="QV212" s="802"/>
      <c r="QW212" s="802"/>
      <c r="QX212" s="802"/>
      <c r="QY212" s="802"/>
      <c r="QZ212" s="802"/>
      <c r="RA212" s="802"/>
      <c r="RB212" s="802"/>
      <c r="RC212" s="802"/>
      <c r="RD212" s="802"/>
      <c r="RE212" s="802"/>
      <c r="RF212" s="802"/>
      <c r="RG212" s="802"/>
      <c r="RH212" s="802"/>
      <c r="RI212" s="802"/>
      <c r="RJ212" s="802"/>
      <c r="RK212" s="802"/>
      <c r="RL212" s="802"/>
      <c r="RM212" s="802"/>
      <c r="RN212" s="802"/>
      <c r="RO212" s="802"/>
      <c r="RP212" s="802"/>
      <c r="RQ212" s="802"/>
      <c r="RR212" s="802"/>
      <c r="RS212" s="802"/>
      <c r="RT212" s="802"/>
      <c r="RU212" s="802"/>
      <c r="RV212" s="802"/>
      <c r="RW212" s="802"/>
      <c r="RX212" s="802"/>
      <c r="RY212" s="802"/>
      <c r="RZ212" s="802"/>
      <c r="SA212" s="802"/>
      <c r="SB212" s="802"/>
      <c r="SC212" s="802"/>
      <c r="SD212" s="802"/>
      <c r="SE212" s="802"/>
      <c r="SF212" s="802"/>
      <c r="SG212" s="802"/>
      <c r="SH212" s="802"/>
      <c r="SI212" s="802"/>
      <c r="SJ212" s="802"/>
      <c r="SK212" s="802"/>
      <c r="SL212" s="802"/>
      <c r="SM212" s="802"/>
      <c r="SN212" s="802"/>
      <c r="SO212" s="802"/>
      <c r="SP212" s="802"/>
      <c r="SQ212" s="802"/>
      <c r="SR212" s="802"/>
      <c r="SS212" s="802"/>
      <c r="ST212" s="802"/>
      <c r="SU212" s="802"/>
      <c r="SV212" s="802"/>
      <c r="SW212" s="802"/>
      <c r="SX212" s="802"/>
      <c r="SY212" s="802"/>
      <c r="SZ212" s="802"/>
      <c r="TA212" s="802"/>
      <c r="TB212" s="802"/>
      <c r="TC212" s="802"/>
      <c r="TD212" s="802"/>
      <c r="TE212" s="802"/>
      <c r="TF212" s="802"/>
      <c r="TG212" s="802"/>
      <c r="TH212" s="802"/>
      <c r="TI212" s="802"/>
      <c r="TJ212" s="802"/>
      <c r="TK212" s="802"/>
      <c r="TL212" s="802"/>
      <c r="TM212" s="802"/>
      <c r="TN212" s="802"/>
      <c r="TO212" s="802"/>
      <c r="TP212" s="802"/>
      <c r="TQ212" s="802"/>
      <c r="TR212" s="802"/>
      <c r="TS212" s="802"/>
      <c r="TT212" s="802"/>
      <c r="TU212" s="802"/>
      <c r="TV212" s="802"/>
      <c r="TW212" s="802"/>
      <c r="TX212" s="802"/>
      <c r="TY212" s="802"/>
      <c r="TZ212" s="802"/>
      <c r="UA212" s="802"/>
      <c r="UB212" s="802"/>
      <c r="UC212" s="802"/>
      <c r="UD212" s="802"/>
      <c r="UE212" s="802"/>
      <c r="UF212" s="802"/>
      <c r="UG212" s="802"/>
      <c r="UH212" s="802"/>
      <c r="UI212" s="802"/>
      <c r="UJ212" s="802"/>
      <c r="UK212" s="802"/>
      <c r="UL212" s="802"/>
      <c r="UM212" s="802"/>
      <c r="UN212" s="802"/>
      <c r="UO212" s="802"/>
      <c r="UP212" s="802"/>
      <c r="UQ212" s="802"/>
      <c r="UR212" s="802"/>
      <c r="US212" s="802"/>
      <c r="UT212" s="802"/>
      <c r="UU212" s="802"/>
      <c r="UV212" s="802"/>
      <c r="UW212" s="802"/>
      <c r="UX212" s="802"/>
      <c r="UY212" s="802"/>
      <c r="UZ212" s="802"/>
      <c r="VA212" s="802"/>
      <c r="VB212" s="802"/>
      <c r="VC212" s="802"/>
      <c r="VD212" s="802"/>
      <c r="VE212" s="802"/>
      <c r="VF212" s="802"/>
      <c r="VG212" s="802"/>
      <c r="VH212" s="802"/>
      <c r="VI212" s="802"/>
      <c r="VJ212" s="802"/>
      <c r="VK212" s="802"/>
      <c r="VL212" s="802"/>
      <c r="VM212" s="802"/>
      <c r="VN212" s="802"/>
      <c r="VO212" s="802"/>
      <c r="VP212" s="802"/>
      <c r="VQ212" s="802"/>
      <c r="VR212" s="802"/>
      <c r="VS212" s="802"/>
      <c r="VT212" s="802"/>
      <c r="VU212" s="802"/>
      <c r="VV212" s="802"/>
      <c r="VW212" s="802"/>
      <c r="VX212" s="802"/>
      <c r="VY212" s="802"/>
      <c r="VZ212" s="802"/>
      <c r="WA212" s="802"/>
      <c r="WB212" s="802"/>
      <c r="WC212" s="802"/>
      <c r="WD212" s="802"/>
      <c r="WE212" s="802"/>
      <c r="WF212" s="802"/>
      <c r="WG212" s="802"/>
      <c r="WH212" s="802"/>
      <c r="WI212" s="802"/>
      <c r="WJ212" s="802"/>
      <c r="WK212" s="802"/>
      <c r="WL212" s="802"/>
      <c r="WM212" s="802"/>
      <c r="WN212" s="802"/>
      <c r="WO212" s="802"/>
      <c r="WP212" s="802"/>
      <c r="WQ212" s="802"/>
      <c r="WR212" s="802"/>
      <c r="WS212" s="802"/>
      <c r="WT212" s="802"/>
      <c r="WU212" s="802"/>
      <c r="WV212" s="802"/>
      <c r="WW212" s="802"/>
      <c r="WX212" s="802"/>
      <c r="WY212" s="802"/>
      <c r="WZ212" s="802"/>
      <c r="XA212" s="802"/>
      <c r="XB212" s="802"/>
      <c r="XC212" s="802"/>
      <c r="XD212" s="802"/>
      <c r="XE212" s="802"/>
      <c r="XF212" s="802"/>
      <c r="XG212" s="802"/>
      <c r="XH212" s="802"/>
      <c r="XI212" s="802"/>
      <c r="XJ212" s="802"/>
      <c r="XK212" s="802"/>
      <c r="XL212" s="802"/>
      <c r="XM212" s="802"/>
      <c r="XN212" s="802"/>
      <c r="XO212" s="802"/>
      <c r="XP212" s="802"/>
      <c r="XQ212" s="802"/>
      <c r="XR212" s="802"/>
      <c r="XS212" s="802"/>
      <c r="XT212" s="802"/>
      <c r="XU212" s="802"/>
      <c r="XV212" s="802"/>
      <c r="XW212" s="802"/>
      <c r="XX212" s="802"/>
      <c r="XY212" s="802"/>
      <c r="XZ212" s="802"/>
      <c r="YA212" s="802"/>
      <c r="YB212" s="802"/>
      <c r="YC212" s="802"/>
    </row>
    <row r="213" spans="1:653">
      <c r="A213" s="418">
        <f t="shared" si="17"/>
        <v>27</v>
      </c>
      <c r="B213" s="699" t="s">
        <v>719</v>
      </c>
      <c r="C213" s="450" t="s">
        <v>720</v>
      </c>
      <c r="D213" s="700" t="s">
        <v>721</v>
      </c>
      <c r="E213" s="478" t="s">
        <v>722</v>
      </c>
      <c r="F213" s="699" t="s">
        <v>63</v>
      </c>
      <c r="G213" s="450" t="s">
        <v>702</v>
      </c>
      <c r="H213" s="450" t="s">
        <v>723</v>
      </c>
      <c r="I213" s="701">
        <v>5000</v>
      </c>
      <c r="J213" s="701">
        <f t="shared" si="18"/>
        <v>143.5</v>
      </c>
      <c r="K213" s="701">
        <f t="shared" si="19"/>
        <v>152</v>
      </c>
      <c r="L213" s="701"/>
      <c r="M213" s="701"/>
      <c r="N213" s="701">
        <f t="shared" si="21"/>
        <v>4704.5</v>
      </c>
      <c r="O213" s="702">
        <v>44228</v>
      </c>
      <c r="P213" s="819"/>
      <c r="Q213" s="819"/>
      <c r="R213" s="819"/>
      <c r="S213" s="819"/>
      <c r="T213" s="819"/>
      <c r="U213" s="819"/>
      <c r="V213" s="819"/>
      <c r="W213" s="819"/>
      <c r="X213" s="819"/>
      <c r="Y213" s="819"/>
      <c r="Z213" s="819"/>
      <c r="AA213" s="819"/>
      <c r="AB213" s="819"/>
      <c r="AC213" s="819"/>
      <c r="AD213" s="819"/>
      <c r="AE213" s="819"/>
      <c r="AF213" s="819"/>
      <c r="AG213" s="819"/>
      <c r="AH213" s="819"/>
      <c r="AI213" s="819"/>
      <c r="AJ213" s="819"/>
      <c r="AK213" s="819"/>
      <c r="AL213" s="819"/>
      <c r="AM213" s="819"/>
      <c r="AN213" s="819"/>
      <c r="AO213" s="819"/>
      <c r="AP213" s="819"/>
      <c r="AQ213" s="819"/>
      <c r="AR213" s="819"/>
      <c r="AS213" s="819"/>
      <c r="AT213" s="819"/>
      <c r="AU213" s="819"/>
      <c r="AV213" s="819"/>
      <c r="AW213" s="819"/>
      <c r="AX213" s="819"/>
      <c r="AY213" s="819"/>
      <c r="AZ213" s="819"/>
      <c r="BA213" s="819"/>
      <c r="BB213" s="819"/>
      <c r="BC213" s="819"/>
      <c r="BD213" s="819"/>
      <c r="BE213" s="819"/>
      <c r="BF213" s="819"/>
      <c r="BG213" s="819"/>
      <c r="BH213" s="819"/>
      <c r="BI213" s="819"/>
      <c r="BJ213" s="819"/>
      <c r="BK213" s="819"/>
      <c r="BL213" s="819"/>
      <c r="BM213" s="819"/>
      <c r="BN213" s="819"/>
      <c r="BO213" s="819"/>
      <c r="BP213" s="819"/>
      <c r="BQ213" s="819"/>
      <c r="BR213" s="819"/>
      <c r="BS213" s="819"/>
      <c r="BT213" s="819"/>
      <c r="BU213" s="819"/>
      <c r="BV213" s="819"/>
      <c r="BW213" s="819"/>
      <c r="BX213" s="819"/>
      <c r="BY213" s="819"/>
      <c r="BZ213" s="819"/>
      <c r="CA213" s="819"/>
      <c r="CB213" s="819"/>
      <c r="CC213" s="819"/>
      <c r="CD213" s="819"/>
      <c r="CE213" s="819"/>
      <c r="CF213" s="819"/>
      <c r="CG213" s="819"/>
      <c r="CH213" s="819"/>
      <c r="CI213" s="819"/>
      <c r="CJ213" s="819"/>
      <c r="CK213" s="819"/>
      <c r="CL213" s="819"/>
      <c r="CM213" s="819"/>
      <c r="CN213" s="819"/>
      <c r="CO213" s="819"/>
      <c r="CP213" s="819"/>
      <c r="CQ213" s="819"/>
      <c r="CR213" s="819"/>
      <c r="CS213" s="819"/>
      <c r="CT213" s="819"/>
      <c r="CU213" s="819"/>
      <c r="CV213" s="819"/>
      <c r="CW213" s="819"/>
      <c r="CX213" s="819"/>
      <c r="CY213" s="819"/>
      <c r="CZ213" s="819"/>
      <c r="DA213" s="819"/>
      <c r="DB213" s="819"/>
      <c r="DC213" s="819"/>
      <c r="DD213" s="819"/>
      <c r="DE213" s="819"/>
      <c r="DF213" s="819"/>
      <c r="DG213" s="819"/>
      <c r="DH213" s="819"/>
      <c r="DI213" s="819"/>
      <c r="DJ213" s="819"/>
      <c r="DK213" s="819"/>
      <c r="DL213" s="819"/>
      <c r="DM213" s="819"/>
      <c r="DN213" s="819"/>
      <c r="DO213" s="819"/>
      <c r="DP213" s="819"/>
      <c r="DQ213" s="819"/>
      <c r="DR213" s="819"/>
      <c r="DS213" s="819"/>
      <c r="DT213" s="819"/>
      <c r="DU213" s="819"/>
      <c r="DV213" s="819"/>
      <c r="DW213" s="819"/>
      <c r="DX213" s="819"/>
      <c r="DY213" s="819"/>
      <c r="DZ213" s="819"/>
      <c r="EA213" s="819"/>
      <c r="EB213" s="819"/>
      <c r="EC213" s="819"/>
      <c r="ED213" s="819"/>
      <c r="EE213" s="819"/>
      <c r="EF213" s="819"/>
      <c r="EG213" s="819"/>
      <c r="EH213" s="819"/>
      <c r="EI213" s="819"/>
      <c r="EJ213" s="819"/>
      <c r="EK213" s="819"/>
      <c r="EL213" s="819"/>
      <c r="EM213" s="819"/>
      <c r="EN213" s="819"/>
      <c r="EO213" s="819"/>
      <c r="EP213" s="819"/>
      <c r="EQ213" s="819"/>
      <c r="ER213" s="819"/>
      <c r="ES213" s="819"/>
      <c r="ET213" s="819"/>
      <c r="EU213" s="819"/>
      <c r="EV213" s="819"/>
      <c r="EW213" s="819"/>
      <c r="EX213" s="819"/>
      <c r="EY213" s="819"/>
      <c r="EZ213" s="819"/>
      <c r="FA213" s="819"/>
      <c r="FB213" s="819"/>
      <c r="FC213" s="819"/>
      <c r="FD213" s="819"/>
      <c r="FE213" s="819"/>
      <c r="FF213" s="819"/>
      <c r="FG213" s="819"/>
      <c r="FH213" s="819"/>
      <c r="FI213" s="819"/>
      <c r="FJ213" s="819"/>
      <c r="FK213" s="819"/>
      <c r="FL213" s="819"/>
      <c r="FM213" s="819"/>
      <c r="FN213" s="819"/>
      <c r="FO213" s="819"/>
      <c r="FP213" s="819"/>
      <c r="FQ213" s="819"/>
      <c r="FR213" s="819"/>
      <c r="FS213" s="819"/>
      <c r="FT213" s="819"/>
      <c r="FU213" s="819"/>
      <c r="FV213" s="819"/>
      <c r="FW213" s="819"/>
      <c r="FX213" s="819"/>
      <c r="FY213" s="819"/>
      <c r="FZ213" s="819"/>
      <c r="GA213" s="819"/>
      <c r="GB213" s="819"/>
      <c r="GC213" s="819"/>
      <c r="GD213" s="819"/>
      <c r="GE213" s="819"/>
      <c r="GF213" s="819"/>
      <c r="GG213" s="819"/>
      <c r="GH213" s="819"/>
      <c r="GI213" s="819"/>
      <c r="GJ213" s="819"/>
      <c r="GK213" s="819"/>
      <c r="GL213" s="819"/>
      <c r="GM213" s="819"/>
      <c r="GN213" s="819"/>
      <c r="GO213" s="819"/>
      <c r="GP213" s="819"/>
      <c r="GQ213" s="819"/>
      <c r="GR213" s="819"/>
      <c r="GS213" s="819"/>
      <c r="GT213" s="819"/>
      <c r="GU213" s="819"/>
      <c r="GV213" s="819"/>
      <c r="GW213" s="819"/>
      <c r="GX213" s="819"/>
      <c r="GY213" s="819"/>
      <c r="GZ213" s="819"/>
      <c r="HA213" s="819"/>
      <c r="HB213" s="819"/>
      <c r="HC213" s="819"/>
      <c r="HD213" s="819"/>
      <c r="HE213" s="819"/>
      <c r="HF213" s="819"/>
      <c r="HG213" s="819"/>
      <c r="HH213" s="819"/>
      <c r="HI213" s="819"/>
      <c r="HJ213" s="819"/>
      <c r="HK213" s="819"/>
      <c r="HL213" s="819"/>
      <c r="HM213" s="819"/>
      <c r="HN213" s="819"/>
      <c r="HO213" s="819"/>
      <c r="HP213" s="819"/>
      <c r="HQ213" s="819"/>
      <c r="HR213" s="819"/>
      <c r="HS213" s="819"/>
      <c r="HT213" s="819"/>
      <c r="HU213" s="819"/>
      <c r="HV213" s="819"/>
      <c r="HW213" s="819"/>
      <c r="HX213" s="819"/>
      <c r="HY213" s="819"/>
      <c r="HZ213" s="819"/>
      <c r="IA213" s="819"/>
      <c r="IB213" s="819"/>
      <c r="IC213" s="819"/>
      <c r="ID213" s="819"/>
      <c r="IE213" s="819"/>
      <c r="IF213" s="819"/>
      <c r="IG213" s="819"/>
      <c r="IH213" s="819"/>
      <c r="II213" s="819"/>
      <c r="IJ213" s="819"/>
      <c r="IK213" s="819"/>
      <c r="IL213" s="819"/>
      <c r="IM213" s="819"/>
      <c r="IN213" s="819"/>
      <c r="IO213" s="819"/>
      <c r="IP213" s="819"/>
      <c r="IQ213" s="819"/>
      <c r="IR213" s="819"/>
      <c r="IS213" s="819"/>
      <c r="IT213" s="819"/>
      <c r="IU213" s="819"/>
      <c r="IV213" s="819"/>
      <c r="IW213" s="819"/>
      <c r="IX213" s="819"/>
      <c r="IY213" s="819"/>
      <c r="IZ213" s="819"/>
      <c r="JA213" s="819"/>
      <c r="JB213" s="819"/>
      <c r="JC213" s="819"/>
      <c r="JD213" s="819"/>
      <c r="JE213" s="819"/>
      <c r="JF213" s="819"/>
      <c r="JG213" s="819"/>
      <c r="JH213" s="819"/>
      <c r="JI213" s="819"/>
      <c r="JJ213" s="819"/>
      <c r="JK213" s="819"/>
      <c r="JL213" s="819"/>
      <c r="JM213" s="819"/>
      <c r="JN213" s="819"/>
      <c r="JO213" s="819"/>
      <c r="JP213" s="819"/>
      <c r="JQ213" s="819"/>
      <c r="JR213" s="819"/>
      <c r="JS213" s="819"/>
      <c r="JT213" s="819"/>
      <c r="JU213" s="819"/>
      <c r="JV213" s="819"/>
      <c r="JW213" s="819"/>
      <c r="JX213" s="819"/>
      <c r="JY213" s="819"/>
      <c r="JZ213" s="819"/>
      <c r="KA213" s="819"/>
      <c r="KB213" s="819"/>
      <c r="KC213" s="819"/>
      <c r="KD213" s="819"/>
      <c r="KE213" s="819"/>
      <c r="KF213" s="819"/>
      <c r="KG213" s="819"/>
      <c r="KH213" s="819"/>
      <c r="KI213" s="819"/>
      <c r="KJ213" s="819"/>
      <c r="KK213" s="819"/>
      <c r="KL213" s="819"/>
      <c r="KM213" s="819"/>
      <c r="KN213" s="819"/>
      <c r="KO213" s="819"/>
      <c r="KP213" s="819"/>
      <c r="KQ213" s="819"/>
      <c r="KR213" s="819"/>
      <c r="KS213" s="819"/>
      <c r="KT213" s="819"/>
      <c r="KU213" s="819"/>
      <c r="KV213" s="819"/>
      <c r="KW213" s="819"/>
      <c r="KX213" s="819"/>
      <c r="KY213" s="819"/>
      <c r="KZ213" s="819"/>
      <c r="LA213" s="819"/>
      <c r="LB213" s="819"/>
      <c r="LC213" s="819"/>
      <c r="LD213" s="819"/>
      <c r="LE213" s="819"/>
      <c r="LF213" s="819"/>
      <c r="LG213" s="819"/>
      <c r="LH213" s="819"/>
      <c r="LI213" s="819"/>
      <c r="LJ213" s="819"/>
      <c r="LK213" s="819"/>
      <c r="LL213" s="819"/>
      <c r="LM213" s="819"/>
      <c r="LN213" s="819"/>
      <c r="LO213" s="819"/>
      <c r="LP213" s="819"/>
      <c r="LQ213" s="819"/>
      <c r="LR213" s="819"/>
      <c r="LS213" s="819"/>
      <c r="LT213" s="819"/>
      <c r="LU213" s="819"/>
      <c r="LV213" s="819"/>
      <c r="LW213" s="819"/>
      <c r="LX213" s="819"/>
      <c r="LY213" s="819"/>
      <c r="LZ213" s="819"/>
      <c r="MA213" s="819"/>
      <c r="MB213" s="819"/>
      <c r="MC213" s="819"/>
      <c r="MD213" s="819"/>
      <c r="ME213" s="819"/>
      <c r="MF213" s="819"/>
      <c r="MG213" s="819"/>
      <c r="MH213" s="819"/>
      <c r="MI213" s="819"/>
      <c r="MJ213" s="819"/>
      <c r="MK213" s="819"/>
      <c r="ML213" s="819"/>
      <c r="MM213" s="819"/>
      <c r="MN213" s="819"/>
      <c r="MO213" s="819"/>
      <c r="MP213" s="819"/>
      <c r="MQ213" s="819"/>
      <c r="MR213" s="819"/>
      <c r="MS213" s="819"/>
      <c r="MT213" s="819"/>
      <c r="MU213" s="819"/>
      <c r="MV213" s="819"/>
      <c r="MW213" s="819"/>
      <c r="MX213" s="819"/>
      <c r="MY213" s="819"/>
      <c r="MZ213" s="819"/>
      <c r="NA213" s="819"/>
      <c r="NB213" s="819"/>
      <c r="NC213" s="819"/>
      <c r="ND213" s="819"/>
      <c r="NE213" s="819"/>
      <c r="NF213" s="819"/>
      <c r="NG213" s="819"/>
      <c r="NH213" s="819"/>
      <c r="NI213" s="819"/>
      <c r="NJ213" s="819"/>
      <c r="NK213" s="819"/>
      <c r="NL213" s="819"/>
      <c r="NM213" s="819"/>
      <c r="NN213" s="819"/>
      <c r="NO213" s="819"/>
      <c r="NP213" s="819"/>
      <c r="NQ213" s="819"/>
      <c r="NR213" s="819"/>
      <c r="NS213" s="819"/>
      <c r="NT213" s="819"/>
      <c r="NU213" s="819"/>
      <c r="NV213" s="819"/>
      <c r="NW213" s="819"/>
      <c r="NX213" s="819"/>
      <c r="NY213" s="819"/>
      <c r="NZ213" s="819"/>
      <c r="OA213" s="819"/>
      <c r="OB213" s="819"/>
      <c r="OC213" s="819"/>
      <c r="OD213" s="819"/>
      <c r="OE213" s="819"/>
      <c r="OF213" s="819"/>
      <c r="OG213" s="819"/>
      <c r="OH213" s="819"/>
      <c r="OI213" s="819"/>
      <c r="OJ213" s="819"/>
      <c r="OK213" s="819"/>
      <c r="OL213" s="819"/>
      <c r="OM213" s="819"/>
      <c r="ON213" s="819"/>
      <c r="OO213" s="819"/>
      <c r="OP213" s="819"/>
      <c r="OQ213" s="819"/>
      <c r="OR213" s="819"/>
      <c r="OS213" s="819"/>
      <c r="OT213" s="819"/>
      <c r="OU213" s="819"/>
      <c r="OV213" s="819"/>
      <c r="OW213" s="819"/>
      <c r="OX213" s="819"/>
      <c r="OY213" s="819"/>
      <c r="OZ213" s="819"/>
      <c r="PA213" s="819"/>
      <c r="PB213" s="819"/>
      <c r="PC213" s="819"/>
      <c r="PD213" s="819"/>
      <c r="PE213" s="819"/>
      <c r="PF213" s="819"/>
      <c r="PG213" s="819"/>
      <c r="PH213" s="819"/>
      <c r="PI213" s="819"/>
      <c r="PJ213" s="819"/>
      <c r="PK213" s="819"/>
      <c r="PL213" s="819"/>
      <c r="PM213" s="819"/>
      <c r="PN213" s="819"/>
      <c r="PO213" s="819"/>
      <c r="PP213" s="819"/>
      <c r="PQ213" s="819"/>
      <c r="PR213" s="819"/>
      <c r="PS213" s="819"/>
      <c r="PT213" s="819"/>
      <c r="PU213" s="819"/>
      <c r="PV213" s="819"/>
      <c r="PW213" s="819"/>
      <c r="PX213" s="819"/>
      <c r="PY213" s="819"/>
      <c r="PZ213" s="819"/>
      <c r="QA213" s="819"/>
      <c r="QB213" s="819"/>
      <c r="QC213" s="819"/>
      <c r="QD213" s="819"/>
      <c r="QE213" s="819"/>
      <c r="QF213" s="819"/>
      <c r="QG213" s="819"/>
      <c r="QH213" s="819"/>
      <c r="QI213" s="819"/>
      <c r="QJ213" s="819"/>
      <c r="QK213" s="819"/>
      <c r="QL213" s="819"/>
      <c r="QM213" s="819"/>
      <c r="QN213" s="819"/>
      <c r="QO213" s="819"/>
      <c r="QP213" s="819"/>
      <c r="QQ213" s="819"/>
      <c r="QR213" s="819"/>
      <c r="QS213" s="819"/>
      <c r="QT213" s="819"/>
      <c r="QU213" s="819"/>
      <c r="QV213" s="819"/>
      <c r="QW213" s="819"/>
      <c r="QX213" s="819"/>
      <c r="QY213" s="819"/>
      <c r="QZ213" s="819"/>
      <c r="RA213" s="819"/>
      <c r="RB213" s="819"/>
      <c r="RC213" s="819"/>
      <c r="RD213" s="819"/>
      <c r="RE213" s="819"/>
      <c r="RF213" s="819"/>
      <c r="RG213" s="819"/>
      <c r="RH213" s="819"/>
      <c r="RI213" s="819"/>
      <c r="RJ213" s="819"/>
      <c r="RK213" s="819"/>
      <c r="RL213" s="819"/>
      <c r="RM213" s="819"/>
      <c r="RN213" s="819"/>
      <c r="RO213" s="819"/>
      <c r="RP213" s="819"/>
      <c r="RQ213" s="819"/>
      <c r="RR213" s="819"/>
      <c r="RS213" s="819"/>
      <c r="RT213" s="819"/>
      <c r="RU213" s="819"/>
      <c r="RV213" s="819"/>
      <c r="RW213" s="819"/>
      <c r="RX213" s="819"/>
      <c r="RY213" s="819"/>
      <c r="RZ213" s="819"/>
      <c r="SA213" s="819"/>
      <c r="SB213" s="819"/>
      <c r="SC213" s="819"/>
      <c r="SD213" s="819"/>
      <c r="SE213" s="819"/>
      <c r="SF213" s="819"/>
      <c r="SG213" s="819"/>
      <c r="SH213" s="819"/>
      <c r="SI213" s="819"/>
      <c r="SJ213" s="819"/>
      <c r="SK213" s="819"/>
      <c r="SL213" s="819"/>
      <c r="SM213" s="819"/>
      <c r="SN213" s="819"/>
      <c r="SO213" s="819"/>
      <c r="SP213" s="819"/>
      <c r="SQ213" s="819"/>
      <c r="SR213" s="819"/>
      <c r="SS213" s="819"/>
      <c r="ST213" s="819"/>
      <c r="SU213" s="819"/>
      <c r="SV213" s="819"/>
      <c r="SW213" s="819"/>
      <c r="SX213" s="819"/>
      <c r="SY213" s="819"/>
      <c r="SZ213" s="819"/>
      <c r="TA213" s="819"/>
      <c r="TB213" s="819"/>
      <c r="TC213" s="819"/>
      <c r="TD213" s="819"/>
      <c r="TE213" s="819"/>
      <c r="TF213" s="819"/>
      <c r="TG213" s="819"/>
      <c r="TH213" s="819"/>
      <c r="TI213" s="819"/>
      <c r="TJ213" s="819"/>
      <c r="TK213" s="819"/>
      <c r="TL213" s="819"/>
      <c r="TM213" s="819"/>
      <c r="TN213" s="819"/>
      <c r="TO213" s="819"/>
      <c r="TP213" s="819"/>
      <c r="TQ213" s="819"/>
      <c r="TR213" s="819"/>
      <c r="TS213" s="819"/>
      <c r="TT213" s="819"/>
      <c r="TU213" s="819"/>
      <c r="TV213" s="819"/>
      <c r="TW213" s="819"/>
      <c r="TX213" s="819"/>
      <c r="TY213" s="819"/>
      <c r="TZ213" s="819"/>
      <c r="UA213" s="819"/>
      <c r="UB213" s="819"/>
      <c r="UC213" s="819"/>
      <c r="UD213" s="819"/>
      <c r="UE213" s="819"/>
      <c r="UF213" s="819"/>
      <c r="UG213" s="819"/>
      <c r="UH213" s="819"/>
      <c r="UI213" s="819"/>
      <c r="UJ213" s="819"/>
      <c r="UK213" s="819"/>
      <c r="UL213" s="819"/>
      <c r="UM213" s="819"/>
      <c r="UN213" s="819"/>
      <c r="UO213" s="819"/>
      <c r="UP213" s="819"/>
      <c r="UQ213" s="819"/>
      <c r="UR213" s="819"/>
      <c r="US213" s="819"/>
      <c r="UT213" s="819"/>
      <c r="UU213" s="819"/>
      <c r="UV213" s="819"/>
      <c r="UW213" s="819"/>
      <c r="UX213" s="819"/>
      <c r="UY213" s="819"/>
      <c r="UZ213" s="819"/>
      <c r="VA213" s="819"/>
      <c r="VB213" s="819"/>
      <c r="VC213" s="819"/>
      <c r="VD213" s="819"/>
      <c r="VE213" s="819"/>
      <c r="VF213" s="819"/>
      <c r="VG213" s="819"/>
      <c r="VH213" s="819"/>
      <c r="VI213" s="819"/>
      <c r="VJ213" s="819"/>
      <c r="VK213" s="819"/>
      <c r="VL213" s="819"/>
      <c r="VM213" s="819"/>
      <c r="VN213" s="819"/>
      <c r="VO213" s="819"/>
      <c r="VP213" s="819"/>
      <c r="VQ213" s="819"/>
      <c r="VR213" s="819"/>
      <c r="VS213" s="819"/>
      <c r="VT213" s="819"/>
      <c r="VU213" s="819"/>
      <c r="VV213" s="819"/>
      <c r="VW213" s="819"/>
      <c r="VX213" s="819"/>
      <c r="VY213" s="819"/>
      <c r="VZ213" s="819"/>
      <c r="WA213" s="819"/>
      <c r="WB213" s="819"/>
      <c r="WC213" s="819"/>
      <c r="WD213" s="819"/>
      <c r="WE213" s="819"/>
      <c r="WF213" s="819"/>
      <c r="WG213" s="819"/>
      <c r="WH213" s="819"/>
      <c r="WI213" s="819"/>
      <c r="WJ213" s="819"/>
      <c r="WK213" s="819"/>
      <c r="WL213" s="819"/>
      <c r="WM213" s="819"/>
      <c r="WN213" s="819"/>
      <c r="WO213" s="819"/>
      <c r="WP213" s="819"/>
      <c r="WQ213" s="819"/>
      <c r="WR213" s="819"/>
      <c r="WS213" s="819"/>
      <c r="WT213" s="819"/>
      <c r="WU213" s="819"/>
      <c r="WV213" s="819"/>
      <c r="WW213" s="819"/>
      <c r="WX213" s="819"/>
      <c r="WY213" s="819"/>
      <c r="WZ213" s="819"/>
      <c r="XA213" s="819"/>
      <c r="XB213" s="819"/>
      <c r="XC213" s="819"/>
      <c r="XD213" s="819"/>
      <c r="XE213" s="819"/>
      <c r="XF213" s="819"/>
      <c r="XG213" s="819"/>
      <c r="XH213" s="819"/>
      <c r="XI213" s="819"/>
      <c r="XJ213" s="819"/>
      <c r="XK213" s="819"/>
      <c r="XL213" s="819"/>
      <c r="XM213" s="819"/>
      <c r="XN213" s="819"/>
      <c r="XO213" s="819"/>
      <c r="XP213" s="819"/>
      <c r="XQ213" s="819"/>
      <c r="XR213" s="819"/>
      <c r="XS213" s="819"/>
      <c r="XT213" s="819"/>
      <c r="XU213" s="819"/>
      <c r="XV213" s="819"/>
      <c r="XW213" s="819"/>
      <c r="XX213" s="819"/>
      <c r="XY213" s="819"/>
      <c r="XZ213" s="819"/>
      <c r="YA213" s="819"/>
      <c r="YB213" s="819"/>
      <c r="YC213" s="819"/>
    </row>
    <row r="214" spans="1:653">
      <c r="A214" s="418">
        <f t="shared" si="17"/>
        <v>28</v>
      </c>
      <c r="B214" s="467" t="s">
        <v>730</v>
      </c>
      <c r="C214" s="467" t="s">
        <v>652</v>
      </c>
      <c r="D214" s="466" t="s">
        <v>731</v>
      </c>
      <c r="E214" s="687" t="s">
        <v>732</v>
      </c>
      <c r="F214" s="699" t="s">
        <v>150</v>
      </c>
      <c r="G214" s="450" t="s">
        <v>702</v>
      </c>
      <c r="H214" s="468" t="s">
        <v>733</v>
      </c>
      <c r="I214" s="701">
        <v>5000</v>
      </c>
      <c r="J214" s="701">
        <f t="shared" si="18"/>
        <v>143.5</v>
      </c>
      <c r="K214" s="701">
        <f t="shared" si="19"/>
        <v>152</v>
      </c>
      <c r="L214" s="701"/>
      <c r="M214" s="701"/>
      <c r="N214" s="701">
        <f t="shared" si="21"/>
        <v>4704.5</v>
      </c>
      <c r="O214" s="463">
        <v>44202</v>
      </c>
    </row>
    <row r="215" spans="1:653">
      <c r="A215" s="418">
        <f t="shared" si="17"/>
        <v>29</v>
      </c>
      <c r="B215" s="467" t="s">
        <v>865</v>
      </c>
      <c r="C215" s="467" t="s">
        <v>866</v>
      </c>
      <c r="D215" s="466" t="s">
        <v>867</v>
      </c>
      <c r="E215" s="687" t="s">
        <v>893</v>
      </c>
      <c r="F215" s="699" t="s">
        <v>63</v>
      </c>
      <c r="G215" s="450" t="s">
        <v>702</v>
      </c>
      <c r="H215" s="468" t="s">
        <v>868</v>
      </c>
      <c r="I215" s="701">
        <v>5000</v>
      </c>
      <c r="J215" s="701">
        <f t="shared" si="18"/>
        <v>143.5</v>
      </c>
      <c r="K215" s="701">
        <f t="shared" si="19"/>
        <v>152</v>
      </c>
      <c r="L215" s="701"/>
      <c r="M215" s="701"/>
      <c r="N215" s="701">
        <f t="shared" si="21"/>
        <v>4704.5</v>
      </c>
      <c r="O215" s="463">
        <v>44835</v>
      </c>
    </row>
    <row r="216" spans="1:653">
      <c r="A216" s="418">
        <f t="shared" si="17"/>
        <v>30</v>
      </c>
      <c r="B216" s="467" t="s">
        <v>869</v>
      </c>
      <c r="C216" s="467" t="s">
        <v>517</v>
      </c>
      <c r="D216" s="466" t="s">
        <v>870</v>
      </c>
      <c r="E216" s="687" t="s">
        <v>894</v>
      </c>
      <c r="F216" s="699" t="s">
        <v>871</v>
      </c>
      <c r="G216" s="450" t="s">
        <v>702</v>
      </c>
      <c r="H216" s="696" t="s">
        <v>728</v>
      </c>
      <c r="I216" s="701">
        <v>10000</v>
      </c>
      <c r="J216" s="701">
        <f t="shared" si="18"/>
        <v>287</v>
      </c>
      <c r="K216" s="701">
        <f t="shared" si="19"/>
        <v>304</v>
      </c>
      <c r="L216" s="701"/>
      <c r="M216" s="701"/>
      <c r="N216" s="701">
        <f t="shared" si="21"/>
        <v>9409</v>
      </c>
      <c r="O216" s="463">
        <v>44835</v>
      </c>
    </row>
    <row r="217" spans="1:653">
      <c r="A217" s="418">
        <f t="shared" si="17"/>
        <v>31</v>
      </c>
      <c r="B217" s="467" t="s">
        <v>934</v>
      </c>
      <c r="C217" s="467" t="s">
        <v>935</v>
      </c>
      <c r="D217" s="466" t="s">
        <v>936</v>
      </c>
      <c r="E217" s="687" t="s">
        <v>939</v>
      </c>
      <c r="F217" s="699" t="s">
        <v>150</v>
      </c>
      <c r="G217" s="450" t="s">
        <v>702</v>
      </c>
      <c r="H217" s="696" t="s">
        <v>937</v>
      </c>
      <c r="I217" s="701">
        <v>5000</v>
      </c>
      <c r="J217" s="701">
        <f t="shared" si="18"/>
        <v>143.5</v>
      </c>
      <c r="K217" s="701">
        <f t="shared" si="19"/>
        <v>152</v>
      </c>
      <c r="L217" s="701"/>
      <c r="M217" s="701"/>
      <c r="N217" s="701">
        <f>SUM(I217-J217-K217)</f>
        <v>4704.5</v>
      </c>
      <c r="O217" s="463">
        <v>44958</v>
      </c>
    </row>
    <row r="218" spans="1:653">
      <c r="A218" s="418">
        <f t="shared" si="17"/>
        <v>32</v>
      </c>
      <c r="B218" s="467" t="s">
        <v>931</v>
      </c>
      <c r="C218" s="467" t="s">
        <v>932</v>
      </c>
      <c r="D218" s="466" t="s">
        <v>933</v>
      </c>
      <c r="E218" s="687" t="s">
        <v>940</v>
      </c>
      <c r="F218" s="699" t="s">
        <v>557</v>
      </c>
      <c r="G218" s="450" t="s">
        <v>702</v>
      </c>
      <c r="H218" s="431" t="s">
        <v>637</v>
      </c>
      <c r="I218" s="701">
        <v>8000</v>
      </c>
      <c r="J218" s="701">
        <f t="shared" si="18"/>
        <v>229.6</v>
      </c>
      <c r="K218" s="701">
        <f t="shared" si="19"/>
        <v>243.2</v>
      </c>
      <c r="L218" s="701"/>
      <c r="M218" s="701"/>
      <c r="N218" s="701">
        <f t="shared" si="21"/>
        <v>7527.2</v>
      </c>
      <c r="O218" s="463">
        <v>44958</v>
      </c>
    </row>
    <row r="219" spans="1:653">
      <c r="A219" s="418">
        <f t="shared" si="17"/>
        <v>33</v>
      </c>
      <c r="B219" s="467" t="s">
        <v>985</v>
      </c>
      <c r="C219" s="467" t="s">
        <v>215</v>
      </c>
      <c r="D219" s="466" t="s">
        <v>986</v>
      </c>
      <c r="E219" s="687" t="s">
        <v>987</v>
      </c>
      <c r="F219" s="699" t="s">
        <v>737</v>
      </c>
      <c r="G219" s="450" t="s">
        <v>702</v>
      </c>
      <c r="H219" s="431" t="s">
        <v>151</v>
      </c>
      <c r="I219" s="701">
        <v>10000</v>
      </c>
      <c r="J219" s="701">
        <f t="shared" si="18"/>
        <v>287</v>
      </c>
      <c r="K219" s="701">
        <f t="shared" si="19"/>
        <v>304</v>
      </c>
      <c r="L219" s="701"/>
      <c r="M219" s="701"/>
      <c r="N219" s="701">
        <f t="shared" si="21"/>
        <v>9409</v>
      </c>
      <c r="O219" s="463">
        <v>45200</v>
      </c>
    </row>
    <row r="220" spans="1:653">
      <c r="A220" s="418">
        <f t="shared" si="17"/>
        <v>34</v>
      </c>
      <c r="B220" s="467" t="s">
        <v>982</v>
      </c>
      <c r="C220" s="467" t="s">
        <v>983</v>
      </c>
      <c r="D220" s="466" t="s">
        <v>984</v>
      </c>
      <c r="E220" s="687" t="s">
        <v>988</v>
      </c>
      <c r="F220" s="699" t="s">
        <v>737</v>
      </c>
      <c r="G220" s="450" t="s">
        <v>702</v>
      </c>
      <c r="H220" s="431" t="s">
        <v>151</v>
      </c>
      <c r="I220" s="701">
        <v>10000</v>
      </c>
      <c r="J220" s="701">
        <f t="shared" si="18"/>
        <v>287</v>
      </c>
      <c r="K220" s="701">
        <f t="shared" si="19"/>
        <v>304</v>
      </c>
      <c r="L220" s="701"/>
      <c r="M220" s="701"/>
      <c r="N220" s="701">
        <f t="shared" si="21"/>
        <v>9409</v>
      </c>
      <c r="O220" s="463">
        <v>45200</v>
      </c>
    </row>
    <row r="221" spans="1:653">
      <c r="B221" s="668" t="s">
        <v>738</v>
      </c>
      <c r="C221" s="467"/>
      <c r="D221" s="429"/>
      <c r="E221" s="445"/>
      <c r="F221" s="428"/>
      <c r="G221" s="428"/>
      <c r="H221" s="428"/>
      <c r="I221" s="671">
        <f>SUM(I187:I220)</f>
        <v>242086</v>
      </c>
      <c r="J221" s="671">
        <f>SUM(J187:J220)</f>
        <v>6947.8682000000008</v>
      </c>
      <c r="K221" s="671">
        <f>SUM(K187:K220)</f>
        <v>7359.4143999999997</v>
      </c>
      <c r="L221" s="672"/>
      <c r="M221" s="671">
        <f>SUM(M187:M213)</f>
        <v>1512.45</v>
      </c>
      <c r="N221" s="671">
        <f>SUM(N187:N220)</f>
        <v>226266.26740000004</v>
      </c>
      <c r="O221" s="428"/>
    </row>
    <row r="222" spans="1:653">
      <c r="B222" s="827"/>
      <c r="C222" s="827"/>
      <c r="D222" s="827"/>
      <c r="E222" s="827"/>
      <c r="F222" s="827"/>
      <c r="G222" s="827"/>
      <c r="H222" s="827"/>
      <c r="I222" s="827"/>
      <c r="J222" s="827"/>
      <c r="K222" s="827"/>
      <c r="L222" s="827"/>
      <c r="M222" s="827"/>
      <c r="N222" s="827"/>
      <c r="O222" s="650"/>
    </row>
    <row r="223" spans="1:653" ht="15.75" thickBot="1">
      <c r="B223" s="651"/>
      <c r="C223" s="652" t="s">
        <v>398</v>
      </c>
      <c r="D223" s="653"/>
      <c r="E223" s="79"/>
      <c r="F223" s="79"/>
      <c r="G223" s="826"/>
      <c r="H223" s="654" t="s">
        <v>841</v>
      </c>
      <c r="I223" s="679"/>
      <c r="J223" s="516"/>
      <c r="K223" s="827"/>
      <c r="L223" s="827"/>
      <c r="M223" s="827"/>
      <c r="N223" s="827"/>
      <c r="O223" s="650"/>
    </row>
    <row r="224" spans="1:653">
      <c r="B224" s="831" t="s">
        <v>1039</v>
      </c>
      <c r="C224" s="831"/>
      <c r="D224" s="79"/>
      <c r="E224" s="79"/>
      <c r="F224" s="79"/>
      <c r="G224" s="826"/>
      <c r="H224" s="826" t="s">
        <v>1020</v>
      </c>
      <c r="I224" s="826"/>
      <c r="J224" s="516"/>
      <c r="K224" s="827"/>
      <c r="L224" s="827"/>
      <c r="M224" s="827"/>
      <c r="N224" s="827"/>
      <c r="O224" s="650"/>
    </row>
    <row r="225" spans="1:15">
      <c r="B225" s="826"/>
      <c r="C225" s="826"/>
      <c r="D225" s="79"/>
      <c r="E225" s="79"/>
      <c r="F225" s="79"/>
      <c r="G225" s="826"/>
      <c r="H225" s="826"/>
      <c r="I225" s="826"/>
      <c r="J225" s="516"/>
      <c r="K225" s="827"/>
      <c r="L225" s="827"/>
      <c r="M225" s="827"/>
      <c r="N225" s="827"/>
      <c r="O225" s="650"/>
    </row>
    <row r="226" spans="1:15">
      <c r="B226" s="826"/>
      <c r="C226" s="826"/>
      <c r="D226" s="79"/>
      <c r="E226" s="79"/>
      <c r="F226" s="79"/>
      <c r="G226" s="826"/>
      <c r="H226" s="826"/>
      <c r="I226" s="826"/>
      <c r="J226" s="516"/>
      <c r="K226" s="827"/>
      <c r="L226" s="827"/>
      <c r="M226" s="827"/>
      <c r="N226" s="827"/>
      <c r="O226" s="650"/>
    </row>
    <row r="227" spans="1:15">
      <c r="B227" s="826"/>
      <c r="C227" s="826"/>
      <c r="D227" s="79"/>
      <c r="E227" s="79"/>
      <c r="F227" s="79"/>
      <c r="G227" s="826"/>
      <c r="H227" s="826"/>
      <c r="I227" s="826"/>
      <c r="J227" s="516"/>
      <c r="K227" s="827"/>
      <c r="L227" s="827"/>
      <c r="M227" s="827"/>
      <c r="N227" s="827"/>
      <c r="O227" s="650"/>
    </row>
    <row r="228" spans="1:15">
      <c r="B228" s="679"/>
      <c r="C228" s="679"/>
      <c r="D228" s="651"/>
      <c r="E228" s="651"/>
      <c r="F228" s="680"/>
      <c r="H228" s="827" t="s">
        <v>0</v>
      </c>
      <c r="I228" s="679"/>
      <c r="J228" s="649"/>
      <c r="K228" s="649"/>
      <c r="L228" s="649"/>
      <c r="M228" s="649"/>
      <c r="N228" s="650"/>
      <c r="O228" s="650"/>
    </row>
    <row r="229" spans="1:15">
      <c r="B229" s="827"/>
      <c r="C229" s="679"/>
      <c r="D229" s="651"/>
      <c r="E229" s="651"/>
      <c r="F229" s="680"/>
      <c r="H229" s="827" t="s">
        <v>1</v>
      </c>
      <c r="I229" s="827"/>
      <c r="J229" s="649"/>
      <c r="K229" s="649"/>
      <c r="L229" s="649"/>
      <c r="M229" s="649"/>
      <c r="N229" s="650"/>
      <c r="O229" s="650"/>
    </row>
    <row r="230" spans="1:15">
      <c r="B230" s="827"/>
      <c r="C230" s="827"/>
      <c r="D230" s="827"/>
      <c r="E230" s="827"/>
      <c r="F230" s="827"/>
      <c r="H230" s="827" t="s">
        <v>2</v>
      </c>
      <c r="I230" s="827"/>
      <c r="J230" s="827"/>
      <c r="K230" s="827"/>
      <c r="L230" s="827"/>
      <c r="M230" s="827"/>
      <c r="N230" s="827"/>
      <c r="O230" s="650"/>
    </row>
    <row r="231" spans="1:15">
      <c r="B231" s="827"/>
      <c r="C231" s="827"/>
      <c r="D231" s="827"/>
      <c r="E231" s="827"/>
      <c r="F231" s="827"/>
      <c r="H231" s="827" t="s">
        <v>401</v>
      </c>
      <c r="I231" s="827"/>
      <c r="J231" s="827"/>
      <c r="K231" s="827"/>
      <c r="L231" s="827"/>
      <c r="M231" s="827"/>
      <c r="N231" s="827"/>
      <c r="O231" s="650"/>
    </row>
    <row r="232" spans="1:15">
      <c r="B232" s="624" t="s">
        <v>1198</v>
      </c>
      <c r="C232" s="624"/>
      <c r="D232" s="624"/>
      <c r="E232" s="624"/>
      <c r="F232" s="624"/>
      <c r="G232" s="624"/>
      <c r="H232" s="624"/>
      <c r="I232" s="624"/>
      <c r="J232" s="624"/>
      <c r="K232" s="624"/>
      <c r="L232" s="624"/>
      <c r="M232" s="624"/>
      <c r="N232" s="624"/>
      <c r="O232" s="624"/>
    </row>
    <row r="233" spans="1:15">
      <c r="B233" s="624" t="s">
        <v>740</v>
      </c>
      <c r="C233" s="624"/>
      <c r="D233" s="682"/>
      <c r="E233" s="658"/>
      <c r="F233" s="660"/>
      <c r="G233" s="660"/>
      <c r="H233" s="660"/>
      <c r="I233" s="662"/>
      <c r="J233" s="662" t="s">
        <v>741</v>
      </c>
      <c r="K233" s="662" t="s">
        <v>15</v>
      </c>
      <c r="L233" s="662" t="s">
        <v>16</v>
      </c>
      <c r="M233" s="627" t="s">
        <v>941</v>
      </c>
      <c r="N233" s="662"/>
      <c r="O233" s="626"/>
    </row>
    <row r="234" spans="1:15" ht="30">
      <c r="B234" s="627" t="s">
        <v>6</v>
      </c>
      <c r="C234" s="627" t="s">
        <v>7</v>
      </c>
      <c r="D234" s="627" t="s">
        <v>8</v>
      </c>
      <c r="E234" s="627" t="s">
        <v>9</v>
      </c>
      <c r="F234" s="627" t="s">
        <v>10</v>
      </c>
      <c r="G234" s="627" t="s">
        <v>11</v>
      </c>
      <c r="H234" s="624" t="s">
        <v>12</v>
      </c>
      <c r="I234" s="703" t="s">
        <v>13</v>
      </c>
      <c r="J234" s="703" t="s">
        <v>495</v>
      </c>
      <c r="K234" s="627"/>
      <c r="L234" s="627"/>
      <c r="M234" s="627"/>
      <c r="N234" s="704" t="s">
        <v>17</v>
      </c>
      <c r="O234" s="630" t="s">
        <v>18</v>
      </c>
    </row>
    <row r="235" spans="1:15">
      <c r="A235" s="418">
        <v>1</v>
      </c>
      <c r="B235" s="428" t="s">
        <v>742</v>
      </c>
      <c r="C235" s="428" t="s">
        <v>98</v>
      </c>
      <c r="D235" s="429" t="s">
        <v>743</v>
      </c>
      <c r="E235" s="445">
        <v>200012700173872</v>
      </c>
      <c r="F235" s="428" t="s">
        <v>27</v>
      </c>
      <c r="G235" s="705" t="s">
        <v>797</v>
      </c>
      <c r="H235" s="428" t="s">
        <v>744</v>
      </c>
      <c r="I235" s="706">
        <v>5000</v>
      </c>
      <c r="J235" s="706">
        <v>143.5</v>
      </c>
      <c r="K235" s="706">
        <v>152</v>
      </c>
      <c r="L235" s="470"/>
      <c r="M235" s="447"/>
      <c r="N235" s="447">
        <v>4704.5</v>
      </c>
      <c r="O235" s="448">
        <v>39234</v>
      </c>
    </row>
    <row r="236" spans="1:15">
      <c r="A236" s="418">
        <f>A235+1</f>
        <v>2</v>
      </c>
      <c r="B236" s="428" t="s">
        <v>745</v>
      </c>
      <c r="C236" s="428" t="s">
        <v>746</v>
      </c>
      <c r="D236" s="429" t="s">
        <v>747</v>
      </c>
      <c r="E236" s="445">
        <v>200012700174004</v>
      </c>
      <c r="F236" s="428" t="s">
        <v>748</v>
      </c>
      <c r="G236" s="705" t="s">
        <v>797</v>
      </c>
      <c r="H236" s="428" t="s">
        <v>749</v>
      </c>
      <c r="I236" s="706">
        <v>5000</v>
      </c>
      <c r="J236" s="706">
        <v>143.5</v>
      </c>
      <c r="K236" s="706">
        <v>152</v>
      </c>
      <c r="L236" s="470"/>
      <c r="M236" s="447"/>
      <c r="N236" s="447">
        <v>4704.5</v>
      </c>
      <c r="O236" s="448">
        <v>39265</v>
      </c>
    </row>
    <row r="237" spans="1:15">
      <c r="A237" s="418">
        <f t="shared" ref="A237:A257" si="22">A236+1</f>
        <v>3</v>
      </c>
      <c r="B237" s="428" t="s">
        <v>750</v>
      </c>
      <c r="C237" s="428" t="s">
        <v>751</v>
      </c>
      <c r="D237" s="429" t="s">
        <v>752</v>
      </c>
      <c r="E237" s="445">
        <v>200012700173982</v>
      </c>
      <c r="F237" s="428" t="s">
        <v>150</v>
      </c>
      <c r="G237" s="705" t="s">
        <v>797</v>
      </c>
      <c r="H237" s="428" t="s">
        <v>753</v>
      </c>
      <c r="I237" s="706">
        <v>5000</v>
      </c>
      <c r="J237" s="706">
        <v>143.5</v>
      </c>
      <c r="K237" s="706">
        <v>152</v>
      </c>
      <c r="L237" s="470"/>
      <c r="M237" s="447"/>
      <c r="N237" s="447">
        <v>4704.5</v>
      </c>
      <c r="O237" s="448">
        <v>39279</v>
      </c>
    </row>
    <row r="238" spans="1:15">
      <c r="A238" s="418">
        <f t="shared" si="22"/>
        <v>4</v>
      </c>
      <c r="B238" s="428" t="s">
        <v>221</v>
      </c>
      <c r="C238" s="428" t="s">
        <v>754</v>
      </c>
      <c r="D238" s="429" t="s">
        <v>755</v>
      </c>
      <c r="E238" s="445">
        <v>200012700173924</v>
      </c>
      <c r="F238" s="428" t="s">
        <v>27</v>
      </c>
      <c r="G238" s="705" t="s">
        <v>797</v>
      </c>
      <c r="H238" s="428" t="s">
        <v>756</v>
      </c>
      <c r="I238" s="706">
        <v>5000</v>
      </c>
      <c r="J238" s="706">
        <v>143.5</v>
      </c>
      <c r="K238" s="706">
        <v>152</v>
      </c>
      <c r="L238" s="470"/>
      <c r="M238" s="447"/>
      <c r="N238" s="447">
        <v>4704.5</v>
      </c>
      <c r="O238" s="448">
        <v>39295</v>
      </c>
    </row>
    <row r="239" spans="1:15">
      <c r="A239" s="418">
        <f t="shared" si="22"/>
        <v>5</v>
      </c>
      <c r="B239" s="428" t="s">
        <v>757</v>
      </c>
      <c r="C239" s="428" t="s">
        <v>758</v>
      </c>
      <c r="D239" s="429" t="s">
        <v>759</v>
      </c>
      <c r="E239" s="445">
        <v>200011101326563</v>
      </c>
      <c r="F239" s="428" t="s">
        <v>219</v>
      </c>
      <c r="G239" s="705" t="s">
        <v>797</v>
      </c>
      <c r="H239" s="428" t="s">
        <v>760</v>
      </c>
      <c r="I239" s="706">
        <v>12000</v>
      </c>
      <c r="J239" s="706">
        <v>344.4</v>
      </c>
      <c r="K239" s="706">
        <v>364.8</v>
      </c>
      <c r="L239" s="470"/>
      <c r="M239" s="447"/>
      <c r="N239" s="447">
        <v>11290.8</v>
      </c>
      <c r="O239" s="448">
        <v>40210</v>
      </c>
    </row>
    <row r="240" spans="1:15">
      <c r="A240" s="418">
        <f t="shared" si="22"/>
        <v>6</v>
      </c>
      <c r="B240" s="428" t="s">
        <v>761</v>
      </c>
      <c r="C240" s="428" t="s">
        <v>762</v>
      </c>
      <c r="D240" s="429" t="s">
        <v>763</v>
      </c>
      <c r="E240" s="445">
        <v>200011101420003</v>
      </c>
      <c r="F240" s="428" t="s">
        <v>27</v>
      </c>
      <c r="G240" s="705" t="s">
        <v>797</v>
      </c>
      <c r="H240" s="428" t="s">
        <v>764</v>
      </c>
      <c r="I240" s="706">
        <v>5000</v>
      </c>
      <c r="J240" s="706">
        <v>143.5</v>
      </c>
      <c r="K240" s="706">
        <v>152</v>
      </c>
      <c r="L240" s="470"/>
      <c r="M240" s="447"/>
      <c r="N240" s="447">
        <f>I240-J240-K240-M240</f>
        <v>4704.5</v>
      </c>
      <c r="O240" s="448">
        <v>40483</v>
      </c>
    </row>
    <row r="241" spans="1:179">
      <c r="A241" s="418">
        <f t="shared" si="22"/>
        <v>7</v>
      </c>
      <c r="B241" s="428" t="s">
        <v>769</v>
      </c>
      <c r="C241" s="428" t="s">
        <v>770</v>
      </c>
      <c r="D241" s="429" t="s">
        <v>771</v>
      </c>
      <c r="E241" s="445">
        <v>200011101479614</v>
      </c>
      <c r="F241" s="428" t="s">
        <v>27</v>
      </c>
      <c r="G241" s="705" t="s">
        <v>797</v>
      </c>
      <c r="H241" s="428" t="s">
        <v>772</v>
      </c>
      <c r="I241" s="706">
        <v>5000</v>
      </c>
      <c r="J241" s="706">
        <v>143.5</v>
      </c>
      <c r="K241" s="706">
        <v>152</v>
      </c>
      <c r="L241" s="470"/>
      <c r="M241" s="447"/>
      <c r="N241" s="447">
        <v>4704.5</v>
      </c>
      <c r="O241" s="448">
        <v>41122</v>
      </c>
    </row>
    <row r="242" spans="1:179">
      <c r="A242" s="418">
        <f t="shared" si="22"/>
        <v>8</v>
      </c>
      <c r="B242" s="428" t="s">
        <v>773</v>
      </c>
      <c r="C242" s="428" t="s">
        <v>774</v>
      </c>
      <c r="D242" s="429" t="s">
        <v>775</v>
      </c>
      <c r="E242" s="445">
        <v>200011101479591</v>
      </c>
      <c r="F242" s="428" t="s">
        <v>37</v>
      </c>
      <c r="G242" s="705" t="s">
        <v>797</v>
      </c>
      <c r="H242" s="428" t="s">
        <v>772</v>
      </c>
      <c r="I242" s="706">
        <v>5000</v>
      </c>
      <c r="J242" s="706">
        <v>143.5</v>
      </c>
      <c r="K242" s="706">
        <v>152</v>
      </c>
      <c r="L242" s="470"/>
      <c r="M242" s="447"/>
      <c r="N242" s="447">
        <v>4704.5</v>
      </c>
      <c r="O242" s="448">
        <v>41122</v>
      </c>
    </row>
    <row r="243" spans="1:179">
      <c r="A243" s="418">
        <f t="shared" si="22"/>
        <v>9</v>
      </c>
      <c r="B243" s="428" t="s">
        <v>776</v>
      </c>
      <c r="C243" s="428" t="s">
        <v>777</v>
      </c>
      <c r="D243" s="429" t="s">
        <v>778</v>
      </c>
      <c r="E243" s="445">
        <v>200011101561276</v>
      </c>
      <c r="F243" s="428" t="s">
        <v>779</v>
      </c>
      <c r="G243" s="705" t="s">
        <v>797</v>
      </c>
      <c r="H243" s="428" t="s">
        <v>498</v>
      </c>
      <c r="I243" s="706">
        <v>6000</v>
      </c>
      <c r="J243" s="706">
        <v>172.2</v>
      </c>
      <c r="K243" s="706">
        <v>182.4</v>
      </c>
      <c r="L243" s="470"/>
      <c r="M243" s="447"/>
      <c r="N243" s="447">
        <v>5645.4000000000005</v>
      </c>
      <c r="O243" s="448">
        <v>40909</v>
      </c>
    </row>
    <row r="244" spans="1:179">
      <c r="A244" s="418">
        <f t="shared" si="22"/>
        <v>10</v>
      </c>
      <c r="B244" s="446" t="s">
        <v>784</v>
      </c>
      <c r="C244" s="446" t="s">
        <v>278</v>
      </c>
      <c r="D244" s="463" t="s">
        <v>785</v>
      </c>
      <c r="E244" s="463" t="s">
        <v>786</v>
      </c>
      <c r="F244" s="450" t="s">
        <v>27</v>
      </c>
      <c r="G244" s="705" t="s">
        <v>797</v>
      </c>
      <c r="H244" s="450" t="s">
        <v>787</v>
      </c>
      <c r="I244" s="707">
        <v>5000</v>
      </c>
      <c r="J244" s="708">
        <f>I244*2.87%</f>
        <v>143.5</v>
      </c>
      <c r="K244" s="708">
        <f>I244*3.04%</f>
        <v>152</v>
      </c>
      <c r="L244" s="684"/>
      <c r="M244" s="695"/>
      <c r="N244" s="435">
        <f>I244-J244-K244</f>
        <v>4704.5</v>
      </c>
      <c r="O244" s="463">
        <v>42856</v>
      </c>
    </row>
    <row r="245" spans="1:179" s="453" customFormat="1">
      <c r="A245" s="418">
        <f t="shared" si="22"/>
        <v>11</v>
      </c>
      <c r="B245" s="453" t="s">
        <v>688</v>
      </c>
      <c r="C245" s="453" t="s">
        <v>794</v>
      </c>
      <c r="D245" s="453" t="s">
        <v>795</v>
      </c>
      <c r="E245" s="453" t="s">
        <v>796</v>
      </c>
      <c r="F245" s="453" t="s">
        <v>150</v>
      </c>
      <c r="G245" s="453" t="s">
        <v>797</v>
      </c>
      <c r="H245" s="453" t="s">
        <v>798</v>
      </c>
      <c r="I245" s="707">
        <v>5000</v>
      </c>
      <c r="J245" s="453">
        <f t="shared" ref="J245:J257" si="23">I245*2.87%</f>
        <v>143.5</v>
      </c>
      <c r="K245" s="453">
        <f t="shared" ref="K245:K257" si="24">I245*3.04%</f>
        <v>152</v>
      </c>
      <c r="N245" s="435">
        <f t="shared" ref="N245:N250" si="25">I245-J245-K245</f>
        <v>4704.5</v>
      </c>
      <c r="O245" s="453">
        <v>43497</v>
      </c>
      <c r="P245" s="802"/>
      <c r="Q245" s="802"/>
      <c r="R245" s="802"/>
      <c r="S245" s="802"/>
      <c r="T245" s="802"/>
      <c r="U245" s="802"/>
      <c r="V245" s="802"/>
      <c r="W245" s="802"/>
      <c r="X245" s="802"/>
      <c r="Y245" s="802"/>
      <c r="Z245" s="802"/>
      <c r="AA245" s="802"/>
      <c r="AB245" s="802"/>
      <c r="AC245" s="802"/>
      <c r="AD245" s="802"/>
      <c r="AE245" s="802"/>
      <c r="AF245" s="802"/>
      <c r="AG245" s="802"/>
      <c r="AH245" s="802"/>
      <c r="AI245" s="802"/>
      <c r="AJ245" s="802"/>
      <c r="AK245" s="802"/>
      <c r="AL245" s="802"/>
      <c r="AM245" s="802"/>
      <c r="AN245" s="802"/>
      <c r="AO245" s="802"/>
      <c r="AP245" s="802"/>
      <c r="AQ245" s="802"/>
      <c r="AR245" s="802"/>
      <c r="AS245" s="802"/>
      <c r="AT245" s="802"/>
      <c r="AU245" s="802"/>
      <c r="AV245" s="802"/>
      <c r="AW245" s="802"/>
      <c r="AX245" s="802"/>
      <c r="AY245" s="802"/>
      <c r="AZ245" s="802"/>
      <c r="BA245" s="802"/>
      <c r="BB245" s="802"/>
      <c r="BC245" s="802"/>
      <c r="BD245" s="802"/>
      <c r="BE245" s="802"/>
      <c r="BF245" s="802"/>
      <c r="BG245" s="802"/>
      <c r="BH245" s="802"/>
      <c r="BI245" s="802"/>
      <c r="BJ245" s="802"/>
      <c r="BK245" s="802"/>
      <c r="BL245" s="802"/>
      <c r="BM245" s="802"/>
      <c r="BN245" s="802"/>
      <c r="BO245" s="802"/>
      <c r="BP245" s="802"/>
      <c r="BQ245" s="802"/>
      <c r="BR245" s="802"/>
      <c r="BS245" s="802"/>
      <c r="BT245" s="802"/>
      <c r="BU245" s="802"/>
      <c r="BV245" s="802"/>
      <c r="BW245" s="802"/>
      <c r="BX245" s="802"/>
      <c r="BY245" s="802"/>
      <c r="BZ245" s="802"/>
      <c r="CA245" s="802"/>
      <c r="CB245" s="802"/>
      <c r="CC245" s="802"/>
      <c r="CD245" s="802"/>
      <c r="CE245" s="802"/>
      <c r="CF245" s="802"/>
      <c r="CG245" s="802"/>
      <c r="CH245" s="802"/>
      <c r="CI245" s="802"/>
      <c r="CJ245" s="802"/>
      <c r="CK245" s="802"/>
      <c r="CL245" s="802"/>
      <c r="CM245" s="802"/>
      <c r="CN245" s="802"/>
      <c r="CO245" s="802"/>
      <c r="CP245" s="802"/>
      <c r="CQ245" s="802"/>
      <c r="CR245" s="802"/>
      <c r="CS245" s="802"/>
      <c r="CT245" s="802"/>
      <c r="CU245" s="802"/>
      <c r="CV245" s="802"/>
      <c r="CW245" s="802"/>
      <c r="CX245" s="802"/>
      <c r="CY245" s="802"/>
      <c r="CZ245" s="802"/>
      <c r="DA245" s="802"/>
      <c r="DB245" s="802"/>
      <c r="DC245" s="802"/>
      <c r="DD245" s="802"/>
      <c r="DE245" s="802"/>
      <c r="DF245" s="802"/>
      <c r="DG245" s="802"/>
      <c r="DH245" s="802"/>
      <c r="DI245" s="802"/>
      <c r="DJ245" s="802"/>
      <c r="DK245" s="802"/>
      <c r="DL245" s="802"/>
      <c r="DM245" s="802"/>
      <c r="DN245" s="802"/>
      <c r="DO245" s="802"/>
      <c r="DP245" s="802"/>
      <c r="DQ245" s="802"/>
      <c r="DR245" s="802"/>
      <c r="DS245" s="802"/>
      <c r="DT245" s="802"/>
      <c r="DU245" s="802"/>
      <c r="DV245" s="802"/>
      <c r="DW245" s="802"/>
      <c r="DX245" s="802"/>
      <c r="DY245" s="802"/>
      <c r="DZ245" s="802"/>
      <c r="EA245" s="802"/>
      <c r="EB245" s="802"/>
      <c r="EC245" s="802"/>
      <c r="ED245" s="802"/>
      <c r="EE245" s="802"/>
      <c r="EF245" s="802"/>
      <c r="EG245" s="802"/>
      <c r="EH245" s="802"/>
      <c r="EI245" s="802"/>
      <c r="EJ245" s="802"/>
      <c r="EK245" s="802"/>
      <c r="EL245" s="802"/>
      <c r="EM245" s="802"/>
      <c r="EN245" s="802"/>
      <c r="EO245" s="802"/>
      <c r="EP245" s="802"/>
      <c r="EQ245" s="802"/>
      <c r="ER245" s="802"/>
      <c r="ES245" s="802"/>
      <c r="ET245" s="802"/>
      <c r="EU245" s="802"/>
      <c r="EV245" s="802"/>
      <c r="EW245" s="802"/>
      <c r="EX245" s="802"/>
      <c r="EY245" s="802"/>
      <c r="EZ245" s="802"/>
      <c r="FA245" s="802"/>
      <c r="FB245" s="802"/>
      <c r="FC245" s="802"/>
      <c r="FD245" s="802"/>
      <c r="FE245" s="802"/>
      <c r="FF245" s="802"/>
      <c r="FG245" s="802"/>
      <c r="FH245" s="802"/>
      <c r="FI245" s="802"/>
      <c r="FJ245" s="802"/>
      <c r="FK245" s="802"/>
      <c r="FL245" s="802"/>
      <c r="FM245" s="802"/>
      <c r="FN245" s="802"/>
      <c r="FO245" s="802"/>
      <c r="FP245" s="802"/>
      <c r="FQ245" s="802"/>
      <c r="FR245" s="802"/>
      <c r="FS245" s="802"/>
      <c r="FT245" s="802"/>
      <c r="FU245" s="802"/>
      <c r="FV245" s="802"/>
      <c r="FW245" s="802"/>
    </row>
    <row r="246" spans="1:179" s="453" customFormat="1">
      <c r="A246" s="418">
        <f t="shared" si="22"/>
        <v>12</v>
      </c>
      <c r="B246" s="453" t="s">
        <v>288</v>
      </c>
      <c r="C246" s="453" t="s">
        <v>799</v>
      </c>
      <c r="D246" s="453" t="s">
        <v>800</v>
      </c>
      <c r="E246" s="453" t="s">
        <v>801</v>
      </c>
      <c r="F246" s="453" t="s">
        <v>701</v>
      </c>
      <c r="G246" s="453" t="s">
        <v>802</v>
      </c>
      <c r="H246" s="453" t="s">
        <v>803</v>
      </c>
      <c r="I246" s="707">
        <v>5000</v>
      </c>
      <c r="J246" s="453">
        <f t="shared" si="23"/>
        <v>143.5</v>
      </c>
      <c r="K246" s="453">
        <f t="shared" si="24"/>
        <v>152</v>
      </c>
      <c r="N246" s="435">
        <f t="shared" si="25"/>
        <v>4704.5</v>
      </c>
      <c r="O246" s="453">
        <v>43221</v>
      </c>
      <c r="P246" s="802"/>
      <c r="Q246" s="802"/>
      <c r="R246" s="802"/>
      <c r="S246" s="802"/>
      <c r="T246" s="802"/>
      <c r="U246" s="802"/>
      <c r="V246" s="802"/>
      <c r="W246" s="802"/>
      <c r="X246" s="802"/>
      <c r="Y246" s="802"/>
      <c r="Z246" s="802"/>
      <c r="AA246" s="802"/>
      <c r="AB246" s="802"/>
      <c r="AC246" s="802"/>
      <c r="AD246" s="802"/>
      <c r="AE246" s="802"/>
      <c r="AF246" s="802"/>
      <c r="AG246" s="802"/>
      <c r="AH246" s="802"/>
      <c r="AI246" s="802"/>
      <c r="AJ246" s="802"/>
      <c r="AK246" s="802"/>
      <c r="AL246" s="802"/>
      <c r="AM246" s="802"/>
      <c r="AN246" s="802"/>
      <c r="AO246" s="802"/>
      <c r="AP246" s="802"/>
      <c r="AQ246" s="802"/>
      <c r="AR246" s="802"/>
      <c r="AS246" s="802"/>
      <c r="AT246" s="802"/>
      <c r="AU246" s="802"/>
      <c r="AV246" s="802"/>
      <c r="AW246" s="802"/>
      <c r="AX246" s="802"/>
      <c r="AY246" s="802"/>
      <c r="AZ246" s="802"/>
      <c r="BA246" s="802"/>
      <c r="BB246" s="802"/>
      <c r="BC246" s="802"/>
      <c r="BD246" s="802"/>
      <c r="BE246" s="802"/>
      <c r="BF246" s="802"/>
      <c r="BG246" s="802"/>
      <c r="BH246" s="802"/>
      <c r="BI246" s="802"/>
      <c r="BJ246" s="802"/>
      <c r="BK246" s="802"/>
      <c r="BL246" s="802"/>
      <c r="BM246" s="802"/>
      <c r="BN246" s="802"/>
      <c r="BO246" s="802"/>
      <c r="BP246" s="802"/>
      <c r="BQ246" s="802"/>
      <c r="BR246" s="802"/>
      <c r="BS246" s="802"/>
      <c r="BT246" s="802"/>
      <c r="BU246" s="802"/>
      <c r="BV246" s="802"/>
      <c r="BW246" s="802"/>
      <c r="BX246" s="802"/>
      <c r="BY246" s="802"/>
      <c r="BZ246" s="802"/>
      <c r="CA246" s="802"/>
      <c r="CB246" s="802"/>
      <c r="CC246" s="802"/>
      <c r="CD246" s="802"/>
      <c r="CE246" s="802"/>
      <c r="CF246" s="802"/>
      <c r="CG246" s="802"/>
      <c r="CH246" s="802"/>
      <c r="CI246" s="802"/>
      <c r="CJ246" s="802"/>
      <c r="CK246" s="802"/>
      <c r="CL246" s="802"/>
      <c r="CM246" s="802"/>
      <c r="CN246" s="802"/>
      <c r="CO246" s="802"/>
      <c r="CP246" s="802"/>
      <c r="CQ246" s="802"/>
      <c r="CR246" s="802"/>
      <c r="CS246" s="802"/>
      <c r="CT246" s="802"/>
      <c r="CU246" s="802"/>
      <c r="CV246" s="802"/>
      <c r="CW246" s="802"/>
      <c r="CX246" s="802"/>
      <c r="CY246" s="802"/>
      <c r="CZ246" s="802"/>
      <c r="DA246" s="802"/>
      <c r="DB246" s="802"/>
      <c r="DC246" s="802"/>
      <c r="DD246" s="802"/>
      <c r="DE246" s="802"/>
      <c r="DF246" s="802"/>
      <c r="DG246" s="802"/>
      <c r="DH246" s="802"/>
      <c r="DI246" s="802"/>
      <c r="DJ246" s="802"/>
      <c r="DK246" s="802"/>
      <c r="DL246" s="802"/>
      <c r="DM246" s="802"/>
      <c r="DN246" s="802"/>
      <c r="DO246" s="802"/>
      <c r="DP246" s="802"/>
      <c r="DQ246" s="802"/>
      <c r="DR246" s="802"/>
      <c r="DS246" s="802"/>
      <c r="DT246" s="802"/>
      <c r="DU246" s="802"/>
      <c r="DV246" s="802"/>
      <c r="DW246" s="802"/>
      <c r="DX246" s="802"/>
      <c r="DY246" s="802"/>
      <c r="DZ246" s="802"/>
      <c r="EA246" s="802"/>
      <c r="EB246" s="802"/>
      <c r="EC246" s="802"/>
      <c r="ED246" s="802"/>
      <c r="EE246" s="802"/>
      <c r="EF246" s="802"/>
      <c r="EG246" s="802"/>
      <c r="EH246" s="802"/>
      <c r="EI246" s="802"/>
      <c r="EJ246" s="802"/>
      <c r="EK246" s="802"/>
      <c r="EL246" s="802"/>
      <c r="EM246" s="802"/>
      <c r="EN246" s="802"/>
      <c r="EO246" s="802"/>
      <c r="EP246" s="802"/>
      <c r="EQ246" s="802"/>
      <c r="ER246" s="802"/>
      <c r="ES246" s="802"/>
      <c r="ET246" s="802"/>
      <c r="EU246" s="802"/>
      <c r="EV246" s="802"/>
      <c r="EW246" s="802"/>
      <c r="EX246" s="802"/>
      <c r="EY246" s="802"/>
      <c r="EZ246" s="802"/>
      <c r="FA246" s="802"/>
      <c r="FB246" s="802"/>
      <c r="FC246" s="802"/>
      <c r="FD246" s="802"/>
      <c r="FE246" s="802"/>
      <c r="FF246" s="802"/>
      <c r="FG246" s="802"/>
      <c r="FH246" s="802"/>
      <c r="FI246" s="802"/>
      <c r="FJ246" s="802"/>
      <c r="FK246" s="802"/>
      <c r="FL246" s="802"/>
      <c r="FM246" s="802"/>
      <c r="FN246" s="802"/>
      <c r="FO246" s="802"/>
      <c r="FP246" s="802"/>
      <c r="FQ246" s="802"/>
      <c r="FR246" s="802"/>
      <c r="FS246" s="802"/>
      <c r="FT246" s="802"/>
      <c r="FU246" s="802"/>
      <c r="FV246" s="802"/>
      <c r="FW246" s="802"/>
    </row>
    <row r="247" spans="1:179" s="453" customFormat="1">
      <c r="A247" s="418">
        <f t="shared" si="22"/>
        <v>13</v>
      </c>
      <c r="B247" s="453" t="s">
        <v>804</v>
      </c>
      <c r="C247" s="453" t="s">
        <v>805</v>
      </c>
      <c r="D247" s="453" t="s">
        <v>806</v>
      </c>
      <c r="E247" s="453" t="s">
        <v>807</v>
      </c>
      <c r="F247" s="453" t="s">
        <v>27</v>
      </c>
      <c r="G247" s="453" t="s">
        <v>802</v>
      </c>
      <c r="H247" s="453" t="s">
        <v>808</v>
      </c>
      <c r="I247" s="707">
        <v>5000</v>
      </c>
      <c r="J247" s="453">
        <f t="shared" si="23"/>
        <v>143.5</v>
      </c>
      <c r="K247" s="453">
        <f t="shared" si="24"/>
        <v>152</v>
      </c>
      <c r="N247" s="435">
        <f t="shared" si="25"/>
        <v>4704.5</v>
      </c>
      <c r="O247" s="453">
        <v>43221</v>
      </c>
      <c r="P247" s="802"/>
      <c r="Q247" s="802"/>
      <c r="R247" s="802"/>
      <c r="S247" s="802"/>
      <c r="T247" s="802"/>
      <c r="U247" s="802"/>
      <c r="V247" s="802"/>
      <c r="W247" s="802"/>
      <c r="X247" s="802"/>
      <c r="Y247" s="802"/>
      <c r="Z247" s="802"/>
      <c r="AA247" s="802"/>
      <c r="AB247" s="802"/>
      <c r="AC247" s="802"/>
      <c r="AD247" s="802"/>
      <c r="AE247" s="802"/>
      <c r="AF247" s="802"/>
      <c r="AG247" s="802"/>
      <c r="AH247" s="802"/>
      <c r="AI247" s="802"/>
      <c r="AJ247" s="802"/>
      <c r="AK247" s="802"/>
      <c r="AL247" s="802"/>
      <c r="AM247" s="802"/>
      <c r="AN247" s="802"/>
      <c r="AO247" s="802"/>
      <c r="AP247" s="802"/>
      <c r="AQ247" s="802"/>
      <c r="AR247" s="802"/>
      <c r="AS247" s="802"/>
      <c r="AT247" s="802"/>
      <c r="AU247" s="802"/>
      <c r="AV247" s="802"/>
      <c r="AW247" s="802"/>
      <c r="AX247" s="802"/>
      <c r="AY247" s="802"/>
      <c r="AZ247" s="802"/>
      <c r="BA247" s="802"/>
      <c r="BB247" s="802"/>
      <c r="BC247" s="802"/>
      <c r="BD247" s="802"/>
      <c r="BE247" s="802"/>
      <c r="BF247" s="802"/>
      <c r="BG247" s="802"/>
      <c r="BH247" s="802"/>
      <c r="BI247" s="802"/>
      <c r="BJ247" s="802"/>
      <c r="BK247" s="802"/>
      <c r="BL247" s="802"/>
      <c r="BM247" s="802"/>
      <c r="BN247" s="802"/>
      <c r="BO247" s="802"/>
      <c r="BP247" s="802"/>
      <c r="BQ247" s="802"/>
      <c r="BR247" s="802"/>
      <c r="BS247" s="802"/>
      <c r="BT247" s="802"/>
      <c r="BU247" s="802"/>
      <c r="BV247" s="802"/>
      <c r="BW247" s="802"/>
      <c r="BX247" s="802"/>
      <c r="BY247" s="802"/>
      <c r="BZ247" s="802"/>
      <c r="CA247" s="802"/>
      <c r="CB247" s="802"/>
      <c r="CC247" s="802"/>
      <c r="CD247" s="802"/>
      <c r="CE247" s="802"/>
      <c r="CF247" s="802"/>
      <c r="CG247" s="802"/>
      <c r="CH247" s="802"/>
      <c r="CI247" s="802"/>
      <c r="CJ247" s="802"/>
      <c r="CK247" s="802"/>
      <c r="CL247" s="802"/>
      <c r="CM247" s="802"/>
      <c r="CN247" s="802"/>
      <c r="CO247" s="802"/>
      <c r="CP247" s="802"/>
      <c r="CQ247" s="802"/>
      <c r="CR247" s="802"/>
      <c r="CS247" s="802"/>
      <c r="CT247" s="802"/>
      <c r="CU247" s="802"/>
      <c r="CV247" s="802"/>
      <c r="CW247" s="802"/>
      <c r="CX247" s="802"/>
      <c r="CY247" s="802"/>
      <c r="CZ247" s="802"/>
      <c r="DA247" s="802"/>
      <c r="DB247" s="802"/>
      <c r="DC247" s="802"/>
      <c r="DD247" s="802"/>
      <c r="DE247" s="802"/>
      <c r="DF247" s="802"/>
      <c r="DG247" s="802"/>
      <c r="DH247" s="802"/>
      <c r="DI247" s="802"/>
      <c r="DJ247" s="802"/>
      <c r="DK247" s="802"/>
      <c r="DL247" s="802"/>
      <c r="DM247" s="802"/>
      <c r="DN247" s="802"/>
      <c r="DO247" s="802"/>
      <c r="DP247" s="802"/>
      <c r="DQ247" s="802"/>
      <c r="DR247" s="802"/>
      <c r="DS247" s="802"/>
      <c r="DT247" s="802"/>
      <c r="DU247" s="802"/>
      <c r="DV247" s="802"/>
      <c r="DW247" s="802"/>
      <c r="DX247" s="802"/>
      <c r="DY247" s="802"/>
      <c r="DZ247" s="802"/>
      <c r="EA247" s="802"/>
      <c r="EB247" s="802"/>
      <c r="EC247" s="802"/>
      <c r="ED247" s="802"/>
      <c r="EE247" s="802"/>
      <c r="EF247" s="802"/>
      <c r="EG247" s="802"/>
      <c r="EH247" s="802"/>
      <c r="EI247" s="802"/>
      <c r="EJ247" s="802"/>
      <c r="EK247" s="802"/>
      <c r="EL247" s="802"/>
      <c r="EM247" s="802"/>
      <c r="EN247" s="802"/>
      <c r="EO247" s="802"/>
      <c r="EP247" s="802"/>
      <c r="EQ247" s="802"/>
      <c r="ER247" s="802"/>
      <c r="ES247" s="802"/>
      <c r="ET247" s="802"/>
      <c r="EU247" s="802"/>
      <c r="EV247" s="802"/>
      <c r="EW247" s="802"/>
      <c r="EX247" s="802"/>
      <c r="EY247" s="802"/>
      <c r="EZ247" s="802"/>
      <c r="FA247" s="802"/>
      <c r="FB247" s="802"/>
      <c r="FC247" s="802"/>
      <c r="FD247" s="802"/>
      <c r="FE247" s="802"/>
      <c r="FF247" s="802"/>
      <c r="FG247" s="802"/>
      <c r="FH247" s="802"/>
      <c r="FI247" s="802"/>
      <c r="FJ247" s="802"/>
      <c r="FK247" s="802"/>
      <c r="FL247" s="802"/>
      <c r="FM247" s="802"/>
      <c r="FN247" s="802"/>
      <c r="FO247" s="802"/>
      <c r="FP247" s="802"/>
      <c r="FQ247" s="802"/>
      <c r="FR247" s="802"/>
      <c r="FS247" s="802"/>
      <c r="FT247" s="802"/>
      <c r="FU247" s="802"/>
      <c r="FV247" s="802"/>
      <c r="FW247" s="802"/>
    </row>
    <row r="248" spans="1:179" s="453" customFormat="1">
      <c r="A248" s="418">
        <f t="shared" si="22"/>
        <v>14</v>
      </c>
      <c r="B248" s="453" t="s">
        <v>809</v>
      </c>
      <c r="C248" s="453" t="s">
        <v>810</v>
      </c>
      <c r="D248" s="453" t="s">
        <v>811</v>
      </c>
      <c r="E248" s="453" t="s">
        <v>812</v>
      </c>
      <c r="F248" s="453" t="s">
        <v>219</v>
      </c>
      <c r="G248" s="453" t="s">
        <v>802</v>
      </c>
      <c r="H248" s="453" t="s">
        <v>813</v>
      </c>
      <c r="I248" s="707">
        <v>14000</v>
      </c>
      <c r="J248" s="453">
        <f t="shared" si="23"/>
        <v>401.8</v>
      </c>
      <c r="K248" s="453">
        <f t="shared" si="24"/>
        <v>425.6</v>
      </c>
      <c r="N248" s="435">
        <f t="shared" si="25"/>
        <v>13172.6</v>
      </c>
      <c r="O248" s="453">
        <v>43836</v>
      </c>
      <c r="P248" s="802"/>
      <c r="Q248" s="802"/>
      <c r="R248" s="802"/>
      <c r="S248" s="802"/>
      <c r="T248" s="802"/>
      <c r="U248" s="802"/>
      <c r="V248" s="802"/>
      <c r="W248" s="802"/>
      <c r="X248" s="802"/>
      <c r="Y248" s="802"/>
      <c r="Z248" s="802"/>
      <c r="AA248" s="802"/>
      <c r="AB248" s="802"/>
      <c r="AC248" s="802"/>
      <c r="AD248" s="802"/>
      <c r="AE248" s="802"/>
      <c r="AF248" s="802"/>
      <c r="AG248" s="802"/>
      <c r="AH248" s="802"/>
      <c r="AI248" s="802"/>
      <c r="AJ248" s="802"/>
      <c r="AK248" s="802"/>
      <c r="AL248" s="802"/>
      <c r="AM248" s="802"/>
      <c r="AN248" s="802"/>
      <c r="AO248" s="802"/>
      <c r="AP248" s="802"/>
      <c r="AQ248" s="802"/>
      <c r="AR248" s="802"/>
      <c r="AS248" s="802"/>
      <c r="AT248" s="802"/>
      <c r="AU248" s="802"/>
      <c r="AV248" s="802"/>
      <c r="AW248" s="802"/>
      <c r="AX248" s="802"/>
      <c r="AY248" s="802"/>
      <c r="AZ248" s="802"/>
      <c r="BA248" s="802"/>
      <c r="BB248" s="802"/>
      <c r="BC248" s="802"/>
      <c r="BD248" s="802"/>
      <c r="BE248" s="802"/>
      <c r="BF248" s="802"/>
      <c r="BG248" s="802"/>
      <c r="BH248" s="802"/>
      <c r="BI248" s="802"/>
      <c r="BJ248" s="802"/>
      <c r="BK248" s="802"/>
      <c r="BL248" s="802"/>
      <c r="BM248" s="802"/>
      <c r="BN248" s="802"/>
      <c r="BO248" s="802"/>
      <c r="BP248" s="802"/>
      <c r="BQ248" s="802"/>
      <c r="BR248" s="802"/>
      <c r="BS248" s="802"/>
      <c r="BT248" s="802"/>
      <c r="BU248" s="802"/>
      <c r="BV248" s="802"/>
      <c r="BW248" s="802"/>
      <c r="BX248" s="802"/>
      <c r="BY248" s="802"/>
      <c r="BZ248" s="802"/>
      <c r="CA248" s="802"/>
      <c r="CB248" s="802"/>
      <c r="CC248" s="802"/>
      <c r="CD248" s="802"/>
      <c r="CE248" s="802"/>
      <c r="CF248" s="802"/>
      <c r="CG248" s="802"/>
      <c r="CH248" s="802"/>
      <c r="CI248" s="802"/>
      <c r="CJ248" s="802"/>
      <c r="CK248" s="802"/>
      <c r="CL248" s="802"/>
      <c r="CM248" s="802"/>
      <c r="CN248" s="802"/>
      <c r="CO248" s="802"/>
      <c r="CP248" s="802"/>
      <c r="CQ248" s="802"/>
      <c r="CR248" s="802"/>
      <c r="CS248" s="802"/>
      <c r="CT248" s="802"/>
      <c r="CU248" s="802"/>
      <c r="CV248" s="802"/>
      <c r="CW248" s="802"/>
      <c r="CX248" s="802"/>
      <c r="CY248" s="802"/>
      <c r="CZ248" s="802"/>
      <c r="DA248" s="802"/>
      <c r="DB248" s="802"/>
      <c r="DC248" s="802"/>
      <c r="DD248" s="802"/>
      <c r="DE248" s="802"/>
      <c r="DF248" s="802"/>
      <c r="DG248" s="802"/>
      <c r="DH248" s="802"/>
      <c r="DI248" s="802"/>
      <c r="DJ248" s="802"/>
      <c r="DK248" s="802"/>
      <c r="DL248" s="802"/>
      <c r="DM248" s="802"/>
      <c r="DN248" s="802"/>
      <c r="DO248" s="802"/>
      <c r="DP248" s="802"/>
      <c r="DQ248" s="802"/>
      <c r="DR248" s="802"/>
      <c r="DS248" s="802"/>
      <c r="DT248" s="802"/>
      <c r="DU248" s="802"/>
      <c r="DV248" s="802"/>
      <c r="DW248" s="802"/>
      <c r="DX248" s="802"/>
      <c r="DY248" s="802"/>
      <c r="DZ248" s="802"/>
      <c r="EA248" s="802"/>
      <c r="EB248" s="802"/>
      <c r="EC248" s="802"/>
      <c r="ED248" s="802"/>
      <c r="EE248" s="802"/>
      <c r="EF248" s="802"/>
      <c r="EG248" s="802"/>
      <c r="EH248" s="802"/>
      <c r="EI248" s="802"/>
      <c r="EJ248" s="802"/>
      <c r="EK248" s="802"/>
      <c r="EL248" s="802"/>
      <c r="EM248" s="802"/>
      <c r="EN248" s="802"/>
      <c r="EO248" s="802"/>
      <c r="EP248" s="802"/>
      <c r="EQ248" s="802"/>
      <c r="ER248" s="802"/>
      <c r="ES248" s="802"/>
      <c r="ET248" s="802"/>
      <c r="EU248" s="802"/>
      <c r="EV248" s="802"/>
      <c r="EW248" s="802"/>
      <c r="EX248" s="802"/>
      <c r="EY248" s="802"/>
      <c r="EZ248" s="802"/>
      <c r="FA248" s="802"/>
      <c r="FB248" s="802"/>
      <c r="FC248" s="802"/>
      <c r="FD248" s="802"/>
      <c r="FE248" s="802"/>
      <c r="FF248" s="802"/>
      <c r="FG248" s="802"/>
      <c r="FH248" s="802"/>
      <c r="FI248" s="802"/>
      <c r="FJ248" s="802"/>
      <c r="FK248" s="802"/>
      <c r="FL248" s="802"/>
      <c r="FM248" s="802"/>
      <c r="FN248" s="802"/>
      <c r="FO248" s="802"/>
      <c r="FP248" s="802"/>
      <c r="FQ248" s="802"/>
      <c r="FR248" s="802"/>
      <c r="FS248" s="802"/>
      <c r="FT248" s="802"/>
      <c r="FU248" s="802"/>
      <c r="FV248" s="802"/>
      <c r="FW248" s="802"/>
    </row>
    <row r="249" spans="1:179" s="453" customFormat="1">
      <c r="A249" s="418">
        <f t="shared" si="22"/>
        <v>15</v>
      </c>
      <c r="B249" s="453" t="s">
        <v>814</v>
      </c>
      <c r="C249" s="453" t="s">
        <v>815</v>
      </c>
      <c r="D249" s="453" t="s">
        <v>816</v>
      </c>
      <c r="E249" s="453" t="s">
        <v>817</v>
      </c>
      <c r="F249" s="453" t="s">
        <v>27</v>
      </c>
      <c r="G249" s="453" t="s">
        <v>802</v>
      </c>
      <c r="H249" s="453" t="s">
        <v>818</v>
      </c>
      <c r="I249" s="480">
        <v>5000</v>
      </c>
      <c r="J249" s="453">
        <f t="shared" si="23"/>
        <v>143.5</v>
      </c>
      <c r="K249" s="453">
        <f t="shared" si="24"/>
        <v>152</v>
      </c>
      <c r="N249" s="435">
        <f t="shared" si="25"/>
        <v>4704.5</v>
      </c>
      <c r="O249" s="453">
        <v>44203</v>
      </c>
      <c r="P249" s="802"/>
      <c r="Q249" s="802"/>
      <c r="R249" s="802"/>
      <c r="S249" s="802"/>
      <c r="T249" s="802"/>
      <c r="U249" s="802"/>
      <c r="V249" s="802"/>
      <c r="W249" s="802"/>
      <c r="X249" s="802"/>
      <c r="Y249" s="802"/>
      <c r="Z249" s="802"/>
      <c r="AA249" s="802"/>
      <c r="AB249" s="802"/>
      <c r="AC249" s="802"/>
      <c r="AD249" s="802"/>
      <c r="AE249" s="802"/>
      <c r="AF249" s="802"/>
      <c r="AG249" s="802"/>
      <c r="AH249" s="802"/>
      <c r="AI249" s="802"/>
      <c r="AJ249" s="802"/>
      <c r="AK249" s="802"/>
      <c r="AL249" s="802"/>
      <c r="AM249" s="802"/>
      <c r="AN249" s="802"/>
      <c r="AO249" s="802"/>
      <c r="AP249" s="802"/>
      <c r="AQ249" s="802"/>
      <c r="AR249" s="802"/>
      <c r="AS249" s="802"/>
      <c r="AT249" s="802"/>
      <c r="AU249" s="802"/>
      <c r="AV249" s="802"/>
      <c r="AW249" s="802"/>
      <c r="AX249" s="802"/>
      <c r="AY249" s="802"/>
      <c r="AZ249" s="802"/>
      <c r="BA249" s="802"/>
      <c r="BB249" s="802"/>
      <c r="BC249" s="802"/>
      <c r="BD249" s="802"/>
      <c r="BE249" s="802"/>
      <c r="BF249" s="802"/>
      <c r="BG249" s="802"/>
      <c r="BH249" s="802"/>
      <c r="BI249" s="802"/>
      <c r="BJ249" s="802"/>
      <c r="BK249" s="802"/>
      <c r="BL249" s="802"/>
      <c r="BM249" s="802"/>
      <c r="BN249" s="802"/>
      <c r="BO249" s="802"/>
      <c r="BP249" s="802"/>
      <c r="BQ249" s="802"/>
      <c r="BR249" s="802"/>
      <c r="BS249" s="802"/>
      <c r="BT249" s="802"/>
      <c r="BU249" s="802"/>
      <c r="BV249" s="802"/>
      <c r="BW249" s="802"/>
      <c r="BX249" s="802"/>
      <c r="BY249" s="802"/>
      <c r="BZ249" s="802"/>
      <c r="CA249" s="802"/>
      <c r="CB249" s="802"/>
      <c r="CC249" s="802"/>
      <c r="CD249" s="802"/>
      <c r="CE249" s="802"/>
      <c r="CF249" s="802"/>
      <c r="CG249" s="802"/>
      <c r="CH249" s="802"/>
      <c r="CI249" s="802"/>
      <c r="CJ249" s="802"/>
      <c r="CK249" s="802"/>
      <c r="CL249" s="802"/>
      <c r="CM249" s="802"/>
      <c r="CN249" s="802"/>
      <c r="CO249" s="802"/>
      <c r="CP249" s="802"/>
      <c r="CQ249" s="802"/>
      <c r="CR249" s="802"/>
      <c r="CS249" s="802"/>
      <c r="CT249" s="802"/>
      <c r="CU249" s="802"/>
      <c r="CV249" s="802"/>
      <c r="CW249" s="802"/>
      <c r="CX249" s="802"/>
      <c r="CY249" s="802"/>
      <c r="CZ249" s="802"/>
      <c r="DA249" s="802"/>
      <c r="DB249" s="802"/>
      <c r="DC249" s="802"/>
      <c r="DD249" s="802"/>
      <c r="DE249" s="802"/>
      <c r="DF249" s="802"/>
      <c r="DG249" s="802"/>
      <c r="DH249" s="802"/>
      <c r="DI249" s="802"/>
      <c r="DJ249" s="802"/>
      <c r="DK249" s="802"/>
      <c r="DL249" s="802"/>
      <c r="DM249" s="802"/>
      <c r="DN249" s="802"/>
      <c r="DO249" s="802"/>
      <c r="DP249" s="802"/>
      <c r="DQ249" s="802"/>
      <c r="DR249" s="802"/>
      <c r="DS249" s="802"/>
      <c r="DT249" s="802"/>
      <c r="DU249" s="802"/>
      <c r="DV249" s="802"/>
      <c r="DW249" s="802"/>
      <c r="DX249" s="802"/>
      <c r="DY249" s="802"/>
      <c r="DZ249" s="802"/>
      <c r="EA249" s="802"/>
      <c r="EB249" s="802"/>
      <c r="EC249" s="802"/>
      <c r="ED249" s="802"/>
      <c r="EE249" s="802"/>
      <c r="EF249" s="802"/>
      <c r="EG249" s="802"/>
      <c r="EH249" s="802"/>
      <c r="EI249" s="802"/>
      <c r="EJ249" s="802"/>
      <c r="EK249" s="802"/>
      <c r="EL249" s="802"/>
      <c r="EM249" s="802"/>
      <c r="EN249" s="802"/>
      <c r="EO249" s="802"/>
      <c r="EP249" s="802"/>
      <c r="EQ249" s="802"/>
      <c r="ER249" s="802"/>
      <c r="ES249" s="802"/>
      <c r="ET249" s="802"/>
      <c r="EU249" s="802"/>
      <c r="EV249" s="802"/>
      <c r="EW249" s="802"/>
      <c r="EX249" s="802"/>
      <c r="EY249" s="802"/>
      <c r="EZ249" s="802"/>
      <c r="FA249" s="802"/>
      <c r="FB249" s="802"/>
      <c r="FC249" s="802"/>
      <c r="FD249" s="802"/>
      <c r="FE249" s="802"/>
      <c r="FF249" s="802"/>
      <c r="FG249" s="802"/>
      <c r="FH249" s="802"/>
      <c r="FI249" s="802"/>
      <c r="FJ249" s="802"/>
      <c r="FK249" s="802"/>
      <c r="FL249" s="802"/>
      <c r="FM249" s="802"/>
      <c r="FN249" s="802"/>
      <c r="FO249" s="802"/>
      <c r="FP249" s="802"/>
      <c r="FQ249" s="802"/>
      <c r="FR249" s="802"/>
      <c r="FS249" s="802"/>
      <c r="FT249" s="802"/>
      <c r="FU249" s="802"/>
      <c r="FV249" s="802"/>
      <c r="FW249" s="802"/>
    </row>
    <row r="250" spans="1:179" s="453" customFormat="1">
      <c r="A250" s="418">
        <f t="shared" si="22"/>
        <v>16</v>
      </c>
      <c r="B250" s="453" t="s">
        <v>852</v>
      </c>
      <c r="C250" s="453" t="s">
        <v>853</v>
      </c>
      <c r="D250" s="453" t="s">
        <v>855</v>
      </c>
      <c r="E250" s="453" t="s">
        <v>856</v>
      </c>
      <c r="F250" s="453" t="s">
        <v>150</v>
      </c>
      <c r="G250" s="453" t="s">
        <v>802</v>
      </c>
      <c r="H250" s="453" t="s">
        <v>854</v>
      </c>
      <c r="I250" s="480">
        <v>5000</v>
      </c>
      <c r="J250" s="453">
        <f t="shared" si="23"/>
        <v>143.5</v>
      </c>
      <c r="K250" s="453">
        <f t="shared" si="24"/>
        <v>152</v>
      </c>
      <c r="N250" s="435">
        <f t="shared" si="25"/>
        <v>4704.5</v>
      </c>
      <c r="O250" s="453">
        <v>44805</v>
      </c>
      <c r="P250" s="802"/>
      <c r="Q250" s="802"/>
      <c r="R250" s="802"/>
      <c r="S250" s="802"/>
      <c r="T250" s="802"/>
      <c r="U250" s="802"/>
      <c r="V250" s="802"/>
      <c r="W250" s="802"/>
      <c r="X250" s="802"/>
      <c r="Y250" s="802"/>
      <c r="Z250" s="802"/>
      <c r="AA250" s="802"/>
      <c r="AB250" s="802"/>
      <c r="AC250" s="802"/>
      <c r="AD250" s="802"/>
      <c r="AE250" s="802"/>
      <c r="AF250" s="802"/>
      <c r="AG250" s="802"/>
      <c r="AH250" s="802"/>
      <c r="AI250" s="802"/>
      <c r="AJ250" s="802"/>
      <c r="AK250" s="802"/>
      <c r="AL250" s="802"/>
      <c r="AM250" s="802"/>
      <c r="AN250" s="802"/>
      <c r="AO250" s="802"/>
      <c r="AP250" s="802"/>
      <c r="AQ250" s="802"/>
      <c r="AR250" s="802"/>
      <c r="AS250" s="802"/>
      <c r="AT250" s="802"/>
      <c r="AU250" s="802"/>
      <c r="AV250" s="802"/>
      <c r="AW250" s="802"/>
      <c r="AX250" s="802"/>
      <c r="AY250" s="802"/>
      <c r="AZ250" s="802"/>
      <c r="BA250" s="802"/>
      <c r="BB250" s="802"/>
      <c r="BC250" s="802"/>
      <c r="BD250" s="802"/>
      <c r="BE250" s="802"/>
      <c r="BF250" s="802"/>
      <c r="BG250" s="802"/>
      <c r="BH250" s="802"/>
      <c r="BI250" s="802"/>
      <c r="BJ250" s="802"/>
      <c r="BK250" s="802"/>
      <c r="BL250" s="802"/>
      <c r="BM250" s="802"/>
      <c r="BN250" s="802"/>
      <c r="BO250" s="802"/>
      <c r="BP250" s="802"/>
      <c r="BQ250" s="802"/>
      <c r="BR250" s="802"/>
      <c r="BS250" s="802"/>
      <c r="BT250" s="802"/>
      <c r="BU250" s="802"/>
      <c r="BV250" s="802"/>
      <c r="BW250" s="802"/>
      <c r="BX250" s="802"/>
      <c r="BY250" s="802"/>
      <c r="BZ250" s="802"/>
      <c r="CA250" s="802"/>
      <c r="CB250" s="802"/>
      <c r="CC250" s="802"/>
      <c r="CD250" s="802"/>
      <c r="CE250" s="802"/>
      <c r="CF250" s="802"/>
      <c r="CG250" s="802"/>
      <c r="CH250" s="802"/>
      <c r="CI250" s="802"/>
      <c r="CJ250" s="802"/>
      <c r="CK250" s="802"/>
      <c r="CL250" s="802"/>
      <c r="CM250" s="802"/>
      <c r="CN250" s="802"/>
      <c r="CO250" s="802"/>
      <c r="CP250" s="802"/>
      <c r="CQ250" s="802"/>
      <c r="CR250" s="802"/>
      <c r="CS250" s="802"/>
      <c r="CT250" s="802"/>
      <c r="CU250" s="802"/>
      <c r="CV250" s="802"/>
      <c r="CW250" s="802"/>
      <c r="CX250" s="802"/>
      <c r="CY250" s="802"/>
      <c r="CZ250" s="802"/>
      <c r="DA250" s="802"/>
      <c r="DB250" s="802"/>
      <c r="DC250" s="802"/>
      <c r="DD250" s="802"/>
      <c r="DE250" s="802"/>
      <c r="DF250" s="802"/>
      <c r="DG250" s="802"/>
      <c r="DH250" s="802"/>
      <c r="DI250" s="802"/>
      <c r="DJ250" s="802"/>
      <c r="DK250" s="802"/>
      <c r="DL250" s="802"/>
      <c r="DM250" s="802"/>
      <c r="DN250" s="802"/>
      <c r="DO250" s="802"/>
      <c r="DP250" s="802"/>
      <c r="DQ250" s="802"/>
      <c r="DR250" s="802"/>
      <c r="DS250" s="802"/>
      <c r="DT250" s="802"/>
      <c r="DU250" s="802"/>
      <c r="DV250" s="802"/>
      <c r="DW250" s="802"/>
      <c r="DX250" s="802"/>
      <c r="DY250" s="802"/>
      <c r="DZ250" s="802"/>
      <c r="EA250" s="802"/>
      <c r="EB250" s="802"/>
      <c r="EC250" s="802"/>
      <c r="ED250" s="802"/>
      <c r="EE250" s="802"/>
      <c r="EF250" s="802"/>
      <c r="EG250" s="802"/>
      <c r="EH250" s="802"/>
      <c r="EI250" s="802"/>
      <c r="EJ250" s="802"/>
      <c r="EK250" s="802"/>
      <c r="EL250" s="802"/>
      <c r="EM250" s="802"/>
      <c r="EN250" s="802"/>
      <c r="EO250" s="802"/>
      <c r="EP250" s="802"/>
      <c r="EQ250" s="802"/>
      <c r="ER250" s="802"/>
      <c r="ES250" s="802"/>
      <c r="ET250" s="802"/>
      <c r="EU250" s="802"/>
      <c r="EV250" s="802"/>
      <c r="EW250" s="802"/>
      <c r="EX250" s="802"/>
      <c r="EY250" s="802"/>
      <c r="EZ250" s="802"/>
      <c r="FA250" s="802"/>
      <c r="FB250" s="802"/>
      <c r="FC250" s="802"/>
      <c r="FD250" s="802"/>
      <c r="FE250" s="802"/>
      <c r="FF250" s="802"/>
      <c r="FG250" s="802"/>
      <c r="FH250" s="802"/>
      <c r="FI250" s="802"/>
      <c r="FJ250" s="802"/>
      <c r="FK250" s="802"/>
      <c r="FL250" s="802"/>
      <c r="FM250" s="802"/>
      <c r="FN250" s="802"/>
      <c r="FO250" s="802"/>
      <c r="FP250" s="802"/>
      <c r="FQ250" s="802"/>
      <c r="FR250" s="802"/>
      <c r="FS250" s="802"/>
      <c r="FT250" s="802"/>
      <c r="FU250" s="802"/>
      <c r="FV250" s="802"/>
      <c r="FW250" s="802"/>
    </row>
    <row r="251" spans="1:179">
      <c r="A251" s="418">
        <f t="shared" si="22"/>
        <v>17</v>
      </c>
      <c r="B251" s="450" t="s">
        <v>906</v>
      </c>
      <c r="C251" s="450" t="s">
        <v>907</v>
      </c>
      <c r="D251" s="463" t="s">
        <v>908</v>
      </c>
      <c r="E251" s="469" t="s">
        <v>913</v>
      </c>
      <c r="F251" s="450" t="s">
        <v>737</v>
      </c>
      <c r="G251" s="450" t="s">
        <v>802</v>
      </c>
      <c r="H251" s="450" t="s">
        <v>909</v>
      </c>
      <c r="I251" s="480">
        <v>5000</v>
      </c>
      <c r="J251" s="480">
        <f t="shared" si="23"/>
        <v>143.5</v>
      </c>
      <c r="K251" s="480">
        <f t="shared" si="24"/>
        <v>152</v>
      </c>
      <c r="L251" s="480"/>
      <c r="M251" s="480"/>
      <c r="N251" s="480">
        <f t="shared" ref="N251:N257" si="26">SUM(I251-J251-K251)</f>
        <v>4704.5</v>
      </c>
      <c r="O251" s="463">
        <v>44866</v>
      </c>
      <c r="P251" s="819"/>
      <c r="Q251" s="819"/>
      <c r="R251" s="819"/>
      <c r="S251" s="819"/>
      <c r="T251" s="819"/>
      <c r="U251" s="819"/>
      <c r="V251" s="819"/>
      <c r="W251" s="819"/>
      <c r="X251" s="819"/>
      <c r="Y251" s="819"/>
      <c r="Z251" s="819"/>
      <c r="AA251" s="819"/>
      <c r="AB251" s="819"/>
      <c r="AC251" s="819"/>
      <c r="AD251" s="819"/>
      <c r="AE251" s="819"/>
      <c r="AF251" s="819"/>
      <c r="AG251" s="819"/>
      <c r="AH251" s="819"/>
      <c r="AI251" s="819"/>
      <c r="AJ251" s="819"/>
      <c r="AK251" s="819"/>
      <c r="AL251" s="819"/>
      <c r="AM251" s="819"/>
      <c r="AN251" s="819"/>
      <c r="AO251" s="819"/>
      <c r="AP251" s="819"/>
      <c r="AQ251" s="819"/>
      <c r="AR251" s="819"/>
      <c r="AS251" s="819"/>
      <c r="AT251" s="819"/>
      <c r="AU251" s="819"/>
      <c r="AV251" s="819"/>
      <c r="AW251" s="819"/>
      <c r="AX251" s="819"/>
      <c r="AY251" s="819"/>
      <c r="AZ251" s="819"/>
      <c r="BA251" s="819"/>
      <c r="BB251" s="819"/>
      <c r="BC251" s="819"/>
      <c r="BD251" s="819"/>
      <c r="BE251" s="819"/>
      <c r="BF251" s="819"/>
      <c r="BG251" s="819"/>
      <c r="BH251" s="819"/>
      <c r="BI251" s="819"/>
      <c r="BJ251" s="819"/>
      <c r="BK251" s="819"/>
      <c r="BL251" s="819"/>
      <c r="BM251" s="819"/>
      <c r="BN251" s="819"/>
      <c r="BO251" s="819"/>
      <c r="BP251" s="819"/>
      <c r="BQ251" s="819"/>
      <c r="BR251" s="819"/>
      <c r="BS251" s="819"/>
      <c r="BT251" s="819"/>
      <c r="BU251" s="819"/>
      <c r="BV251" s="819"/>
      <c r="BW251" s="819"/>
      <c r="BX251" s="819"/>
      <c r="BY251" s="819"/>
      <c r="BZ251" s="819"/>
      <c r="CA251" s="819"/>
      <c r="CB251" s="819"/>
      <c r="CC251" s="819"/>
      <c r="CD251" s="819"/>
      <c r="CE251" s="819"/>
      <c r="CF251" s="819"/>
      <c r="CG251" s="819"/>
      <c r="CH251" s="819"/>
      <c r="CI251" s="819"/>
      <c r="CJ251" s="819"/>
      <c r="CK251" s="819"/>
      <c r="CL251" s="819"/>
      <c r="CM251" s="819"/>
      <c r="CN251" s="819"/>
      <c r="CO251" s="819"/>
      <c r="CP251" s="819"/>
      <c r="CQ251" s="819"/>
      <c r="CR251" s="819"/>
      <c r="CS251" s="819"/>
      <c r="CT251" s="819"/>
      <c r="CU251" s="819"/>
      <c r="CV251" s="819"/>
      <c r="CW251" s="819"/>
      <c r="CX251" s="819"/>
      <c r="CY251" s="819"/>
      <c r="CZ251" s="819"/>
      <c r="DA251" s="819"/>
      <c r="DB251" s="819"/>
      <c r="DC251" s="819"/>
      <c r="DD251" s="819"/>
      <c r="DE251" s="819"/>
      <c r="DF251" s="819"/>
      <c r="DG251" s="819"/>
      <c r="DH251" s="819"/>
      <c r="DI251" s="819"/>
      <c r="DJ251" s="819"/>
      <c r="DK251" s="819"/>
      <c r="DL251" s="819"/>
      <c r="DM251" s="819"/>
      <c r="DN251" s="819"/>
      <c r="DO251" s="819"/>
      <c r="DP251" s="819"/>
      <c r="DQ251" s="819"/>
      <c r="DR251" s="819"/>
      <c r="DS251" s="819"/>
      <c r="DT251" s="819"/>
      <c r="DU251" s="819"/>
      <c r="DV251" s="819"/>
      <c r="DW251" s="819"/>
      <c r="DX251" s="819"/>
      <c r="DY251" s="819"/>
      <c r="DZ251" s="819"/>
      <c r="EA251" s="819"/>
      <c r="EB251" s="819"/>
      <c r="EC251" s="819"/>
      <c r="ED251" s="819"/>
      <c r="EE251" s="819"/>
      <c r="EF251" s="819"/>
      <c r="EG251" s="819"/>
      <c r="EH251" s="819"/>
      <c r="EI251" s="819"/>
      <c r="EJ251" s="819"/>
      <c r="EK251" s="819"/>
      <c r="EL251" s="819"/>
      <c r="EM251" s="819"/>
      <c r="EN251" s="819"/>
      <c r="EO251" s="819"/>
      <c r="EP251" s="819"/>
      <c r="EQ251" s="819"/>
      <c r="ER251" s="819"/>
      <c r="ES251" s="819"/>
      <c r="ET251" s="819"/>
      <c r="EU251" s="819"/>
      <c r="EV251" s="819"/>
      <c r="EW251" s="819"/>
      <c r="EX251" s="819"/>
      <c r="EY251" s="819"/>
      <c r="EZ251" s="819"/>
      <c r="FA251" s="819"/>
      <c r="FB251" s="819"/>
      <c r="FC251" s="819"/>
      <c r="FD251" s="819"/>
      <c r="FE251" s="819"/>
      <c r="FF251" s="819"/>
      <c r="FG251" s="819"/>
      <c r="FH251" s="819"/>
      <c r="FI251" s="819"/>
      <c r="FJ251" s="819"/>
      <c r="FK251" s="819"/>
      <c r="FL251" s="819"/>
      <c r="FM251" s="819"/>
      <c r="FN251" s="819"/>
      <c r="FO251" s="819"/>
      <c r="FP251" s="819"/>
      <c r="FQ251" s="819"/>
      <c r="FR251" s="819"/>
      <c r="FS251" s="819"/>
      <c r="FT251" s="819"/>
      <c r="FU251" s="819"/>
      <c r="FV251" s="819"/>
      <c r="FW251" s="819"/>
    </row>
    <row r="252" spans="1:179">
      <c r="A252" s="418">
        <f t="shared" si="22"/>
        <v>18</v>
      </c>
      <c r="B252" s="450" t="s">
        <v>922</v>
      </c>
      <c r="C252" s="450" t="s">
        <v>923</v>
      </c>
      <c r="D252" s="463" t="s">
        <v>924</v>
      </c>
      <c r="E252" s="469" t="s">
        <v>929</v>
      </c>
      <c r="F252" s="450" t="s">
        <v>737</v>
      </c>
      <c r="G252" s="450" t="s">
        <v>802</v>
      </c>
      <c r="H252" s="450" t="s">
        <v>925</v>
      </c>
      <c r="I252" s="480">
        <v>5000</v>
      </c>
      <c r="J252" s="480">
        <f t="shared" si="23"/>
        <v>143.5</v>
      </c>
      <c r="K252" s="480">
        <f t="shared" si="24"/>
        <v>152</v>
      </c>
      <c r="L252" s="480"/>
      <c r="M252" s="480"/>
      <c r="N252" s="480">
        <f t="shared" si="26"/>
        <v>4704.5</v>
      </c>
      <c r="O252" s="463">
        <v>44928</v>
      </c>
    </row>
    <row r="253" spans="1:179">
      <c r="A253" s="418">
        <f t="shared" si="22"/>
        <v>19</v>
      </c>
      <c r="B253" s="450" t="s">
        <v>926</v>
      </c>
      <c r="C253" s="450" t="s">
        <v>210</v>
      </c>
      <c r="D253" s="463" t="s">
        <v>927</v>
      </c>
      <c r="E253" s="469" t="s">
        <v>930</v>
      </c>
      <c r="F253" s="450" t="s">
        <v>150</v>
      </c>
      <c r="G253" s="450" t="s">
        <v>802</v>
      </c>
      <c r="H253" s="450" t="s">
        <v>798</v>
      </c>
      <c r="I253" s="480">
        <v>5000</v>
      </c>
      <c r="J253" s="480">
        <f t="shared" si="23"/>
        <v>143.5</v>
      </c>
      <c r="K253" s="480">
        <f t="shared" si="24"/>
        <v>152</v>
      </c>
      <c r="L253" s="480"/>
      <c r="M253" s="480"/>
      <c r="N253" s="480">
        <f t="shared" si="26"/>
        <v>4704.5</v>
      </c>
      <c r="O253" s="463" t="s">
        <v>928</v>
      </c>
    </row>
    <row r="254" spans="1:179">
      <c r="A254" s="418">
        <f t="shared" si="22"/>
        <v>20</v>
      </c>
      <c r="B254" s="686" t="s">
        <v>969</v>
      </c>
      <c r="C254" s="686" t="s">
        <v>970</v>
      </c>
      <c r="D254" s="687" t="s">
        <v>971</v>
      </c>
      <c r="E254" s="488" t="s">
        <v>973</v>
      </c>
      <c r="F254" s="450" t="s">
        <v>27</v>
      </c>
      <c r="G254" s="450" t="s">
        <v>802</v>
      </c>
      <c r="H254" s="450" t="s">
        <v>972</v>
      </c>
      <c r="I254" s="480">
        <v>5000</v>
      </c>
      <c r="J254" s="480">
        <f t="shared" si="23"/>
        <v>143.5</v>
      </c>
      <c r="K254" s="480">
        <f t="shared" si="24"/>
        <v>152</v>
      </c>
      <c r="L254" s="480"/>
      <c r="M254" s="480"/>
      <c r="N254" s="480">
        <f t="shared" si="26"/>
        <v>4704.5</v>
      </c>
      <c r="O254" s="463">
        <v>45047</v>
      </c>
    </row>
    <row r="255" spans="1:179">
      <c r="A255" s="418">
        <f t="shared" si="22"/>
        <v>21</v>
      </c>
      <c r="B255" s="686" t="s">
        <v>1015</v>
      </c>
      <c r="C255" s="686" t="s">
        <v>1013</v>
      </c>
      <c r="D255" s="687" t="s">
        <v>1014</v>
      </c>
      <c r="E255" s="488" t="s">
        <v>1016</v>
      </c>
      <c r="F255" s="450" t="s">
        <v>150</v>
      </c>
      <c r="G255" s="450" t="s">
        <v>802</v>
      </c>
      <c r="H255" s="450" t="s">
        <v>1017</v>
      </c>
      <c r="I255" s="480">
        <v>5000</v>
      </c>
      <c r="J255" s="480">
        <f t="shared" si="23"/>
        <v>143.5</v>
      </c>
      <c r="K255" s="480">
        <f t="shared" si="24"/>
        <v>152</v>
      </c>
      <c r="L255" s="480"/>
      <c r="M255" s="480"/>
      <c r="N255" s="480">
        <f t="shared" si="26"/>
        <v>4704.5</v>
      </c>
      <c r="O255" s="463">
        <v>45421</v>
      </c>
    </row>
    <row r="256" spans="1:179">
      <c r="A256" s="418">
        <f t="shared" si="22"/>
        <v>22</v>
      </c>
      <c r="B256" s="686" t="s">
        <v>1181</v>
      </c>
      <c r="C256" s="686" t="s">
        <v>504</v>
      </c>
      <c r="D256" s="687" t="s">
        <v>1187</v>
      </c>
      <c r="E256" s="488">
        <v>9608608407</v>
      </c>
      <c r="F256" s="450" t="s">
        <v>1049</v>
      </c>
      <c r="G256" s="450" t="s">
        <v>802</v>
      </c>
      <c r="H256" s="450" t="s">
        <v>1182</v>
      </c>
      <c r="I256" s="480">
        <v>5000</v>
      </c>
      <c r="J256" s="480">
        <f t="shared" si="23"/>
        <v>143.5</v>
      </c>
      <c r="K256" s="480">
        <f t="shared" si="24"/>
        <v>152</v>
      </c>
      <c r="L256" s="480"/>
      <c r="M256" s="480"/>
      <c r="N256" s="480">
        <f t="shared" si="26"/>
        <v>4704.5</v>
      </c>
      <c r="O256" s="463">
        <v>45845</v>
      </c>
    </row>
    <row r="257" spans="1:15">
      <c r="A257" s="418">
        <f t="shared" si="22"/>
        <v>23</v>
      </c>
      <c r="B257" s="686" t="s">
        <v>1185</v>
      </c>
      <c r="C257" s="686" t="s">
        <v>1186</v>
      </c>
      <c r="D257" s="687" t="s">
        <v>1188</v>
      </c>
      <c r="E257" s="488">
        <v>9608745333</v>
      </c>
      <c r="F257" s="450" t="s">
        <v>1189</v>
      </c>
      <c r="G257" s="450" t="s">
        <v>797</v>
      </c>
      <c r="H257" s="450" t="s">
        <v>498</v>
      </c>
      <c r="I257" s="480">
        <v>18000</v>
      </c>
      <c r="J257" s="480">
        <f t="shared" si="23"/>
        <v>516.6</v>
      </c>
      <c r="K257" s="480">
        <f t="shared" si="24"/>
        <v>547.20000000000005</v>
      </c>
      <c r="L257" s="480"/>
      <c r="M257" s="480"/>
      <c r="N257" s="480">
        <f t="shared" si="26"/>
        <v>16936.2</v>
      </c>
      <c r="O257" s="463">
        <v>45908</v>
      </c>
    </row>
    <row r="258" spans="1:15">
      <c r="B258" s="668" t="s">
        <v>819</v>
      </c>
      <c r="C258" s="668"/>
      <c r="D258" s="428"/>
      <c r="E258" s="445"/>
      <c r="F258" s="428"/>
      <c r="G258" s="428"/>
      <c r="H258" s="428"/>
      <c r="I258" s="710">
        <f>SUM(I235:I257)</f>
        <v>145000</v>
      </c>
      <c r="J258" s="710">
        <f>SUM(J235:J257)</f>
        <v>4161.5000000000009</v>
      </c>
      <c r="K258" s="710">
        <f>SUM(K235:K257)</f>
        <v>4408</v>
      </c>
      <c r="L258" s="672">
        <f>SUM(L243:L248)</f>
        <v>0</v>
      </c>
      <c r="M258" s="671">
        <f>SUM(M235:M247)</f>
        <v>0</v>
      </c>
      <c r="N258" s="671">
        <f>SUM(N235:N257)</f>
        <v>136430.50000000003</v>
      </c>
      <c r="O258" s="428"/>
    </row>
    <row r="259" spans="1:15">
      <c r="B259" s="673"/>
      <c r="C259" s="673"/>
      <c r="D259" s="649"/>
      <c r="E259" s="678"/>
      <c r="F259" s="649"/>
      <c r="G259" s="649"/>
      <c r="H259" s="649"/>
      <c r="I259" s="711"/>
      <c r="J259" s="711"/>
      <c r="K259" s="711"/>
      <c r="L259" s="677"/>
      <c r="M259" s="676"/>
      <c r="N259" s="676"/>
      <c r="O259" s="649"/>
    </row>
    <row r="260" spans="1:15">
      <c r="A260" s="418">
        <f>A98+A138+A171+A220+A257</f>
        <v>195</v>
      </c>
      <c r="B260" s="673"/>
      <c r="C260" s="673"/>
      <c r="D260" s="649"/>
      <c r="E260" s="678"/>
      <c r="F260" s="649"/>
      <c r="G260" s="649"/>
      <c r="H260" s="649"/>
      <c r="I260" s="711"/>
      <c r="J260" s="711"/>
      <c r="K260" s="711"/>
      <c r="L260" s="677"/>
      <c r="M260" s="676"/>
      <c r="N260" s="676"/>
      <c r="O260" s="649"/>
    </row>
    <row r="261" spans="1:15" ht="15.75" thickBot="1">
      <c r="B261" s="650"/>
      <c r="C261" s="651"/>
      <c r="D261" s="652" t="s">
        <v>398</v>
      </c>
      <c r="E261" s="712"/>
      <c r="F261" s="650"/>
      <c r="G261" s="654" t="s">
        <v>1138</v>
      </c>
      <c r="H261" s="654"/>
      <c r="I261" s="713">
        <f>I99+I139+I172+I221+I258</f>
        <v>1453138.65</v>
      </c>
      <c r="J261" s="650"/>
      <c r="K261" s="765" t="s">
        <v>821</v>
      </c>
      <c r="L261" s="714"/>
      <c r="M261" s="714"/>
      <c r="N261" s="713">
        <f>N99+N139+N172+N221+N258</f>
        <v>1361102.2357850003</v>
      </c>
    </row>
    <row r="262" spans="1:15">
      <c r="C262" s="831" t="s">
        <v>1100</v>
      </c>
      <c r="D262" s="831"/>
      <c r="G262" s="826" t="s">
        <v>1139</v>
      </c>
      <c r="H262" s="826"/>
    </row>
    <row r="263" spans="1:15">
      <c r="B263" s="651"/>
      <c r="C263" s="653"/>
      <c r="D263" s="653"/>
      <c r="E263" s="79"/>
      <c r="F263" s="79"/>
      <c r="G263" s="826"/>
      <c r="H263" s="679"/>
      <c r="I263" s="679"/>
      <c r="J263" s="516"/>
      <c r="L263" s="613"/>
    </row>
    <row r="264" spans="1:15">
      <c r="B264" s="831"/>
      <c r="C264" s="831"/>
      <c r="D264" s="79"/>
      <c r="E264" s="79"/>
      <c r="F264" s="79"/>
      <c r="G264" s="826"/>
      <c r="H264" s="826"/>
      <c r="I264" s="826"/>
      <c r="J264" s="516"/>
    </row>
  </sheetData>
  <protectedRanges>
    <protectedRange sqref="D90:D98" name="Rango1_1_1"/>
  </protectedRanges>
  <mergeCells count="25">
    <mergeCell ref="B2:H2"/>
    <mergeCell ref="I2:N2"/>
    <mergeCell ref="B3:H3"/>
    <mergeCell ref="I3:N3"/>
    <mergeCell ref="B4:H4"/>
    <mergeCell ref="I4:N4"/>
    <mergeCell ref="B176:C176"/>
    <mergeCell ref="B5:H5"/>
    <mergeCell ref="I5:N5"/>
    <mergeCell ref="E6:Q6"/>
    <mergeCell ref="C102:D102"/>
    <mergeCell ref="B104:N104"/>
    <mergeCell ref="B105:N105"/>
    <mergeCell ref="B106:N106"/>
    <mergeCell ref="B143:C143"/>
    <mergeCell ref="B146:N146"/>
    <mergeCell ref="B147:N147"/>
    <mergeCell ref="B148:N148"/>
    <mergeCell ref="B264:C264"/>
    <mergeCell ref="B179:N179"/>
    <mergeCell ref="B180:N180"/>
    <mergeCell ref="B181:N181"/>
    <mergeCell ref="B182:N182"/>
    <mergeCell ref="B224:C224"/>
    <mergeCell ref="C262:D262"/>
  </mergeCells>
  <pageMargins left="0.70866141732283472" right="0.70866141732283472" top="0.74803149606299213" bottom="0.74803149606299213" header="0.31496062992125984" footer="0.31496062992125984"/>
  <pageSetup paperSize="5" scale="63" orientation="landscape" horizontalDpi="4294967293" verticalDpi="0" r:id="rId1"/>
  <rowBreaks count="5" manualBreakCount="5">
    <brk id="53" max="652" man="1"/>
    <brk id="102" max="16383" man="1"/>
    <brk id="144" max="16383" man="1"/>
    <brk id="177" max="16383" man="1"/>
    <brk id="226" max="16383" man="1"/>
  </rowBreaks>
  <colBreaks count="1" manualBreakCount="1">
    <brk id="17" max="26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O371"/>
  <sheetViews>
    <sheetView topLeftCell="A71" zoomScale="170" zoomScaleNormal="170" workbookViewId="0">
      <selection activeCell="D71" sqref="D71"/>
    </sheetView>
  </sheetViews>
  <sheetFormatPr baseColWidth="10" defaultRowHeight="15"/>
  <cols>
    <col min="1" max="1" width="4.42578125" customWidth="1"/>
    <col min="3" max="3" width="16.42578125" customWidth="1"/>
    <col min="5" max="5" width="14.5703125" customWidth="1"/>
    <col min="12" max="12" width="8.42578125" customWidth="1"/>
    <col min="13" max="13" width="8.85546875" customWidth="1"/>
  </cols>
  <sheetData>
    <row r="7" spans="1:15">
      <c r="B7" s="829" t="s">
        <v>0</v>
      </c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1:15">
      <c r="B8" s="829" t="s">
        <v>1</v>
      </c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1:15">
      <c r="B9" s="829" t="s">
        <v>2</v>
      </c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</row>
    <row r="10" spans="1:15">
      <c r="B10" s="829" t="s">
        <v>3</v>
      </c>
      <c r="C10" s="829"/>
      <c r="D10" s="829"/>
      <c r="E10" s="829"/>
      <c r="F10" s="829"/>
      <c r="G10" s="829"/>
      <c r="H10" s="829"/>
      <c r="I10" s="829"/>
      <c r="J10" s="829"/>
      <c r="K10" s="829"/>
      <c r="L10" s="829"/>
      <c r="M10" s="829"/>
      <c r="N10" s="829"/>
    </row>
    <row r="11" spans="1:15">
      <c r="A11" s="1"/>
      <c r="B11" s="2" t="s">
        <v>4</v>
      </c>
      <c r="C11" s="2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</row>
    <row r="12" spans="1:15">
      <c r="B12" s="3" t="s">
        <v>996</v>
      </c>
      <c r="C12" s="3"/>
      <c r="D12" s="3"/>
      <c r="E12" s="3"/>
      <c r="F12" s="4"/>
      <c r="G12" s="4"/>
      <c r="H12" s="4"/>
      <c r="I12" s="4"/>
      <c r="J12" s="3"/>
      <c r="K12" s="4"/>
      <c r="L12" s="4"/>
      <c r="M12" s="4"/>
      <c r="N12" s="4"/>
      <c r="O12" s="4"/>
    </row>
    <row r="13" spans="1:15">
      <c r="B13" s="3" t="s">
        <v>5</v>
      </c>
      <c r="C13" s="3"/>
      <c r="D13" s="3"/>
      <c r="E13" s="3"/>
      <c r="F13" s="4"/>
      <c r="G13" s="4"/>
      <c r="H13" s="4"/>
      <c r="I13" s="4"/>
      <c r="J13" s="3"/>
      <c r="K13" s="4"/>
      <c r="L13" s="4"/>
      <c r="M13" s="4"/>
      <c r="N13" s="6"/>
      <c r="O13" s="6"/>
    </row>
    <row r="14" spans="1:15" ht="19.5">
      <c r="B14" s="176" t="s">
        <v>6</v>
      </c>
      <c r="C14" s="176" t="s">
        <v>7</v>
      </c>
      <c r="D14" s="176" t="s">
        <v>8</v>
      </c>
      <c r="E14" s="3"/>
      <c r="F14" s="176" t="s">
        <v>10</v>
      </c>
      <c r="G14" s="176" t="s">
        <v>11</v>
      </c>
      <c r="H14" s="177" t="s">
        <v>12</v>
      </c>
      <c r="I14" s="176" t="s">
        <v>13</v>
      </c>
      <c r="J14" s="7" t="s">
        <v>14</v>
      </c>
      <c r="K14" s="7" t="s">
        <v>15</v>
      </c>
      <c r="L14" s="7" t="s">
        <v>16</v>
      </c>
      <c r="M14" s="5" t="s">
        <v>941</v>
      </c>
      <c r="N14" s="178" t="s">
        <v>17</v>
      </c>
      <c r="O14" s="8" t="s">
        <v>18</v>
      </c>
    </row>
    <row r="15" spans="1:15">
      <c r="A15">
        <v>1</v>
      </c>
      <c r="B15" s="9" t="s">
        <v>19</v>
      </c>
      <c r="C15" s="9" t="s">
        <v>20</v>
      </c>
      <c r="D15" s="10" t="s">
        <v>21</v>
      </c>
      <c r="E15" s="11">
        <v>200011101179105</v>
      </c>
      <c r="F15" s="9" t="s">
        <v>22</v>
      </c>
      <c r="G15" s="32" t="s">
        <v>281</v>
      </c>
      <c r="H15" s="12" t="s">
        <v>23</v>
      </c>
      <c r="I15" s="13">
        <v>5000</v>
      </c>
      <c r="J15" s="13">
        <f>I15*2.87%</f>
        <v>143.5</v>
      </c>
      <c r="K15" s="13">
        <f>I15*3.04%</f>
        <v>152</v>
      </c>
      <c r="L15" s="13"/>
      <c r="M15" s="13"/>
      <c r="N15" s="13">
        <f t="shared" ref="N15:N77" si="0">I15-J15-K15-M15</f>
        <v>4704.5</v>
      </c>
      <c r="O15" s="14">
        <v>39210</v>
      </c>
    </row>
    <row r="16" spans="1:15">
      <c r="A16">
        <f>A15+1</f>
        <v>2</v>
      </c>
      <c r="B16" s="15" t="s">
        <v>24</v>
      </c>
      <c r="C16" s="15" t="s">
        <v>25</v>
      </c>
      <c r="D16" s="16" t="s">
        <v>26</v>
      </c>
      <c r="E16" s="17">
        <v>200011101178533</v>
      </c>
      <c r="F16" s="15" t="s">
        <v>27</v>
      </c>
      <c r="G16" s="32" t="s">
        <v>281</v>
      </c>
      <c r="H16" s="18" t="s">
        <v>28</v>
      </c>
      <c r="I16" s="19">
        <v>5000</v>
      </c>
      <c r="J16" s="19">
        <v>143.5</v>
      </c>
      <c r="K16" s="19">
        <v>152</v>
      </c>
      <c r="L16" s="19"/>
      <c r="M16" s="19">
        <v>0</v>
      </c>
      <c r="N16" s="13">
        <f t="shared" si="0"/>
        <v>4704.5</v>
      </c>
      <c r="O16" s="20">
        <v>39084</v>
      </c>
    </row>
    <row r="17" spans="1:15">
      <c r="A17">
        <f t="shared" ref="A17:A80" si="1">A16+1</f>
        <v>3</v>
      </c>
      <c r="B17" s="15" t="s">
        <v>29</v>
      </c>
      <c r="C17" s="15" t="s">
        <v>30</v>
      </c>
      <c r="D17" s="16" t="s">
        <v>31</v>
      </c>
      <c r="E17" s="17">
        <v>200011101179118</v>
      </c>
      <c r="F17" s="15" t="s">
        <v>32</v>
      </c>
      <c r="G17" s="32" t="s">
        <v>281</v>
      </c>
      <c r="H17" s="18" t="s">
        <v>33</v>
      </c>
      <c r="I17" s="21">
        <v>18400</v>
      </c>
      <c r="J17" s="22">
        <f>I17*2.87%</f>
        <v>528.08000000000004</v>
      </c>
      <c r="K17" s="22">
        <f>I17*3.04%</f>
        <v>559.36</v>
      </c>
      <c r="L17" s="22"/>
      <c r="M17" s="22">
        <v>0</v>
      </c>
      <c r="N17" s="13">
        <f t="shared" si="0"/>
        <v>17312.559999999998</v>
      </c>
      <c r="O17" s="20">
        <v>39142</v>
      </c>
    </row>
    <row r="18" spans="1:15">
      <c r="A18">
        <f t="shared" si="1"/>
        <v>4</v>
      </c>
      <c r="B18" s="9" t="s">
        <v>34</v>
      </c>
      <c r="C18" s="9" t="s">
        <v>35</v>
      </c>
      <c r="D18" s="10" t="s">
        <v>36</v>
      </c>
      <c r="E18" s="23">
        <v>200011101179079</v>
      </c>
      <c r="F18" s="9" t="s">
        <v>37</v>
      </c>
      <c r="G18" s="32" t="s">
        <v>281</v>
      </c>
      <c r="H18" s="12" t="s">
        <v>38</v>
      </c>
      <c r="I18" s="24">
        <v>5000</v>
      </c>
      <c r="J18" s="24">
        <v>143.5</v>
      </c>
      <c r="K18" s="24">
        <v>152</v>
      </c>
      <c r="L18" s="24"/>
      <c r="M18" s="24"/>
      <c r="N18" s="13">
        <f t="shared" si="0"/>
        <v>4704.5</v>
      </c>
      <c r="O18" s="25">
        <v>39258</v>
      </c>
    </row>
    <row r="19" spans="1:15">
      <c r="A19">
        <f t="shared" si="1"/>
        <v>5</v>
      </c>
      <c r="B19" s="9" t="s">
        <v>39</v>
      </c>
      <c r="C19" s="9" t="s">
        <v>40</v>
      </c>
      <c r="D19" s="10" t="s">
        <v>41</v>
      </c>
      <c r="E19" s="23">
        <v>200011101178630</v>
      </c>
      <c r="F19" s="9" t="s">
        <v>27</v>
      </c>
      <c r="G19" s="32" t="s">
        <v>281</v>
      </c>
      <c r="H19" s="12" t="s">
        <v>42</v>
      </c>
      <c r="I19" s="24">
        <v>5000</v>
      </c>
      <c r="J19" s="24">
        <v>143.5</v>
      </c>
      <c r="K19" s="24">
        <v>152</v>
      </c>
      <c r="L19" s="24"/>
      <c r="M19" s="24"/>
      <c r="N19" s="13">
        <f t="shared" si="0"/>
        <v>4704.5</v>
      </c>
      <c r="O19" s="25">
        <v>39234</v>
      </c>
    </row>
    <row r="20" spans="1:15">
      <c r="A20">
        <f t="shared" si="1"/>
        <v>6</v>
      </c>
      <c r="B20" s="15" t="s">
        <v>43</v>
      </c>
      <c r="C20" s="15" t="s">
        <v>44</v>
      </c>
      <c r="D20" s="16" t="s">
        <v>45</v>
      </c>
      <c r="E20" s="26">
        <v>200011101179095</v>
      </c>
      <c r="F20" s="15" t="s">
        <v>27</v>
      </c>
      <c r="G20" s="32" t="s">
        <v>281</v>
      </c>
      <c r="H20" s="18" t="s">
        <v>46</v>
      </c>
      <c r="I20" s="22">
        <v>5000</v>
      </c>
      <c r="J20" s="22">
        <f>I20*2.87%</f>
        <v>143.5</v>
      </c>
      <c r="K20" s="22">
        <f>I20*3.04%</f>
        <v>152</v>
      </c>
      <c r="L20" s="22"/>
      <c r="M20" s="22"/>
      <c r="N20" s="13">
        <f t="shared" si="0"/>
        <v>4704.5</v>
      </c>
      <c r="O20" s="14">
        <v>39265</v>
      </c>
    </row>
    <row r="21" spans="1:15">
      <c r="A21">
        <f t="shared" si="1"/>
        <v>7</v>
      </c>
      <c r="B21" s="9" t="s">
        <v>47</v>
      </c>
      <c r="C21" s="9" t="s">
        <v>48</v>
      </c>
      <c r="D21" s="10" t="s">
        <v>49</v>
      </c>
      <c r="E21" s="23">
        <v>200011101179134</v>
      </c>
      <c r="F21" s="9" t="s">
        <v>27</v>
      </c>
      <c r="G21" s="32" t="s">
        <v>281</v>
      </c>
      <c r="H21" s="12" t="s">
        <v>50</v>
      </c>
      <c r="I21" s="24">
        <v>5000</v>
      </c>
      <c r="J21" s="24">
        <v>143.5</v>
      </c>
      <c r="K21" s="24">
        <v>152</v>
      </c>
      <c r="L21" s="24"/>
      <c r="M21" s="24"/>
      <c r="N21" s="13">
        <f t="shared" si="0"/>
        <v>4704.5</v>
      </c>
      <c r="O21" s="25">
        <v>39265</v>
      </c>
    </row>
    <row r="22" spans="1:15">
      <c r="A22">
        <f t="shared" si="1"/>
        <v>8</v>
      </c>
      <c r="B22" s="9" t="s">
        <v>56</v>
      </c>
      <c r="C22" s="9" t="s">
        <v>57</v>
      </c>
      <c r="D22" s="10" t="s">
        <v>58</v>
      </c>
      <c r="E22" s="23">
        <v>200011101179150</v>
      </c>
      <c r="F22" s="9" t="s">
        <v>37</v>
      </c>
      <c r="G22" s="32" t="s">
        <v>281</v>
      </c>
      <c r="H22" s="12" t="s">
        <v>59</v>
      </c>
      <c r="I22" s="24">
        <v>5000</v>
      </c>
      <c r="J22" s="24">
        <v>143.5</v>
      </c>
      <c r="K22" s="24">
        <v>152</v>
      </c>
      <c r="L22" s="24"/>
      <c r="M22" s="24"/>
      <c r="N22" s="13">
        <f t="shared" si="0"/>
        <v>4704.5</v>
      </c>
      <c r="O22" s="25">
        <v>39265</v>
      </c>
    </row>
    <row r="23" spans="1:15">
      <c r="A23">
        <f t="shared" si="1"/>
        <v>9</v>
      </c>
      <c r="B23" s="9" t="s">
        <v>60</v>
      </c>
      <c r="C23" s="9" t="s">
        <v>61</v>
      </c>
      <c r="D23" s="10" t="s">
        <v>62</v>
      </c>
      <c r="E23" s="23">
        <v>200011101179053</v>
      </c>
      <c r="F23" s="9" t="s">
        <v>63</v>
      </c>
      <c r="G23" s="32" t="s">
        <v>281</v>
      </c>
      <c r="H23" s="12" t="s">
        <v>64</v>
      </c>
      <c r="I23" s="24">
        <v>5000</v>
      </c>
      <c r="J23" s="24">
        <v>143.5</v>
      </c>
      <c r="K23" s="24">
        <v>152</v>
      </c>
      <c r="L23" s="24"/>
      <c r="M23" s="24"/>
      <c r="N23" s="13">
        <f t="shared" si="0"/>
        <v>4704.5</v>
      </c>
      <c r="O23" s="25">
        <v>39281</v>
      </c>
    </row>
    <row r="24" spans="1:15">
      <c r="A24">
        <f t="shared" si="1"/>
        <v>10</v>
      </c>
      <c r="B24" s="15" t="s">
        <v>65</v>
      </c>
      <c r="C24" s="15" t="s">
        <v>66</v>
      </c>
      <c r="D24" s="16" t="s">
        <v>67</v>
      </c>
      <c r="E24" s="17">
        <v>200011101178591</v>
      </c>
      <c r="F24" s="15" t="s">
        <v>37</v>
      </c>
      <c r="G24" s="32" t="s">
        <v>281</v>
      </c>
      <c r="H24" s="18" t="s">
        <v>68</v>
      </c>
      <c r="I24" s="19">
        <v>5000</v>
      </c>
      <c r="J24" s="19">
        <v>143.5</v>
      </c>
      <c r="K24" s="19">
        <v>152</v>
      </c>
      <c r="L24" s="19"/>
      <c r="M24" s="19"/>
      <c r="N24" s="13">
        <f t="shared" si="0"/>
        <v>4704.5</v>
      </c>
      <c r="O24" s="20">
        <v>39286</v>
      </c>
    </row>
    <row r="25" spans="1:15">
      <c r="A25">
        <f t="shared" si="1"/>
        <v>11</v>
      </c>
      <c r="B25" s="9" t="s">
        <v>69</v>
      </c>
      <c r="C25" s="9" t="s">
        <v>70</v>
      </c>
      <c r="D25" s="10" t="s">
        <v>71</v>
      </c>
      <c r="E25" s="23">
        <v>200011101180686</v>
      </c>
      <c r="F25" s="9" t="s">
        <v>72</v>
      </c>
      <c r="G25" s="32" t="s">
        <v>281</v>
      </c>
      <c r="H25" s="12" t="s">
        <v>73</v>
      </c>
      <c r="I25" s="24">
        <v>7000</v>
      </c>
      <c r="J25" s="24">
        <v>200.9</v>
      </c>
      <c r="K25" s="24">
        <v>212.8</v>
      </c>
      <c r="L25" s="24"/>
      <c r="M25" s="24"/>
      <c r="N25" s="13">
        <f t="shared" si="0"/>
        <v>6586.3</v>
      </c>
      <c r="O25" s="25">
        <v>39295</v>
      </c>
    </row>
    <row r="26" spans="1:15">
      <c r="A26">
        <f t="shared" si="1"/>
        <v>12</v>
      </c>
      <c r="B26" s="9" t="s">
        <v>74</v>
      </c>
      <c r="C26" s="9" t="s">
        <v>75</v>
      </c>
      <c r="D26" s="10" t="s">
        <v>76</v>
      </c>
      <c r="E26" s="23">
        <v>200011101180709</v>
      </c>
      <c r="F26" s="9" t="s">
        <v>37</v>
      </c>
      <c r="G26" s="32" t="s">
        <v>281</v>
      </c>
      <c r="H26" s="12" t="s">
        <v>77</v>
      </c>
      <c r="I26" s="27">
        <v>8318.0400000000009</v>
      </c>
      <c r="J26" s="13">
        <f>I26*2.87%</f>
        <v>238.72774800000002</v>
      </c>
      <c r="K26" s="13">
        <f>I26*3.04%</f>
        <v>252.86841600000002</v>
      </c>
      <c r="L26" s="13"/>
      <c r="M26" s="13"/>
      <c r="N26" s="13">
        <f t="shared" si="0"/>
        <v>7826.4438360000004</v>
      </c>
      <c r="O26" s="25">
        <v>39338</v>
      </c>
    </row>
    <row r="27" spans="1:15">
      <c r="A27">
        <f t="shared" si="1"/>
        <v>13</v>
      </c>
      <c r="B27" s="9" t="s">
        <v>78</v>
      </c>
      <c r="C27" s="9" t="s">
        <v>79</v>
      </c>
      <c r="D27" s="10" t="s">
        <v>80</v>
      </c>
      <c r="E27" s="23">
        <v>200011101253636</v>
      </c>
      <c r="F27" s="9" t="s">
        <v>54</v>
      </c>
      <c r="G27" s="32" t="s">
        <v>281</v>
      </c>
      <c r="H27" s="12" t="s">
        <v>81</v>
      </c>
      <c r="I27" s="27">
        <v>18312</v>
      </c>
      <c r="J27" s="13">
        <f>I27*2.87%</f>
        <v>525.55439999999999</v>
      </c>
      <c r="K27" s="13">
        <f>I27*3.04%</f>
        <v>556.6848</v>
      </c>
      <c r="L27" s="28">
        <v>0</v>
      </c>
      <c r="M27" s="28">
        <v>0</v>
      </c>
      <c r="N27" s="13">
        <f t="shared" si="0"/>
        <v>17229.7608</v>
      </c>
      <c r="O27" s="25">
        <v>39702</v>
      </c>
    </row>
    <row r="28" spans="1:15">
      <c r="A28">
        <f t="shared" si="1"/>
        <v>14</v>
      </c>
      <c r="B28" s="9" t="s">
        <v>82</v>
      </c>
      <c r="C28" s="9" t="s">
        <v>83</v>
      </c>
      <c r="D28" s="10" t="s">
        <v>84</v>
      </c>
      <c r="E28" s="23">
        <v>200012700173856</v>
      </c>
      <c r="F28" s="9" t="s">
        <v>85</v>
      </c>
      <c r="G28" s="32" t="s">
        <v>281</v>
      </c>
      <c r="H28" s="15" t="s">
        <v>86</v>
      </c>
      <c r="I28" s="24">
        <v>28657.01</v>
      </c>
      <c r="J28" s="24">
        <v>822.456187</v>
      </c>
      <c r="K28" s="24">
        <v>871.17310399999997</v>
      </c>
      <c r="L28" s="24"/>
      <c r="M28" s="24">
        <v>0</v>
      </c>
      <c r="N28" s="13">
        <f t="shared" si="0"/>
        <v>26963.380708999997</v>
      </c>
      <c r="O28" s="25">
        <v>39302</v>
      </c>
    </row>
    <row r="29" spans="1:15">
      <c r="A29">
        <f t="shared" si="1"/>
        <v>15</v>
      </c>
      <c r="B29" s="15" t="s">
        <v>89</v>
      </c>
      <c r="C29" s="15" t="s">
        <v>90</v>
      </c>
      <c r="D29" s="10" t="s">
        <v>91</v>
      </c>
      <c r="E29" s="23">
        <v>200011101209570</v>
      </c>
      <c r="F29" s="9" t="s">
        <v>37</v>
      </c>
      <c r="G29" s="32" t="s">
        <v>281</v>
      </c>
      <c r="H29" s="18" t="s">
        <v>92</v>
      </c>
      <c r="I29" s="24">
        <v>5000</v>
      </c>
      <c r="J29" s="24">
        <v>143.5</v>
      </c>
      <c r="K29" s="24">
        <v>152</v>
      </c>
      <c r="L29" s="24"/>
      <c r="M29" s="24"/>
      <c r="N29" s="13">
        <f t="shared" si="0"/>
        <v>4704.5</v>
      </c>
      <c r="O29" s="25">
        <v>39499</v>
      </c>
    </row>
    <row r="30" spans="1:15">
      <c r="A30">
        <f t="shared" si="1"/>
        <v>16</v>
      </c>
      <c r="B30" s="15" t="s">
        <v>93</v>
      </c>
      <c r="C30" s="15" t="s">
        <v>94</v>
      </c>
      <c r="D30" s="10" t="s">
        <v>95</v>
      </c>
      <c r="E30" s="11">
        <v>200011101224225</v>
      </c>
      <c r="F30" s="12" t="s">
        <v>87</v>
      </c>
      <c r="G30" s="32" t="s">
        <v>281</v>
      </c>
      <c r="H30" s="18" t="s">
        <v>96</v>
      </c>
      <c r="I30" s="13">
        <v>24000</v>
      </c>
      <c r="J30" s="13">
        <f>I30*2.87%</f>
        <v>688.8</v>
      </c>
      <c r="K30" s="13">
        <f>I30*3.04%</f>
        <v>729.6</v>
      </c>
      <c r="L30" s="13"/>
      <c r="M30" s="13">
        <v>0</v>
      </c>
      <c r="N30" s="13">
        <f t="shared" si="0"/>
        <v>22581.600000000002</v>
      </c>
      <c r="O30" s="14">
        <v>39524</v>
      </c>
    </row>
    <row r="31" spans="1:15">
      <c r="A31">
        <f t="shared" si="1"/>
        <v>17</v>
      </c>
      <c r="B31" s="15" t="s">
        <v>97</v>
      </c>
      <c r="C31" s="15" t="s">
        <v>98</v>
      </c>
      <c r="D31" s="10" t="s">
        <v>99</v>
      </c>
      <c r="E31" s="11">
        <v>200011101224209</v>
      </c>
      <c r="F31" s="12" t="s">
        <v>100</v>
      </c>
      <c r="G31" s="32" t="s">
        <v>281</v>
      </c>
      <c r="H31" s="15" t="s">
        <v>101</v>
      </c>
      <c r="I31" s="13">
        <v>11596.6</v>
      </c>
      <c r="J31" s="13">
        <f>I31*2.87%</f>
        <v>332.82242000000002</v>
      </c>
      <c r="K31" s="13">
        <f>I31*3.04%</f>
        <v>352.53664000000003</v>
      </c>
      <c r="L31" s="13"/>
      <c r="M31" s="13">
        <v>0</v>
      </c>
      <c r="N31" s="13">
        <f t="shared" si="0"/>
        <v>10911.24094</v>
      </c>
      <c r="O31" s="14">
        <v>39539</v>
      </c>
    </row>
    <row r="32" spans="1:15">
      <c r="A32">
        <f t="shared" si="1"/>
        <v>18</v>
      </c>
      <c r="B32" s="15" t="s">
        <v>102</v>
      </c>
      <c r="C32" s="15" t="s">
        <v>103</v>
      </c>
      <c r="D32" s="10" t="s">
        <v>104</v>
      </c>
      <c r="E32" s="11">
        <v>200011101231865</v>
      </c>
      <c r="F32" s="12" t="s">
        <v>105</v>
      </c>
      <c r="G32" s="32" t="s">
        <v>281</v>
      </c>
      <c r="H32" s="18" t="s">
        <v>96</v>
      </c>
      <c r="I32" s="13">
        <v>5000</v>
      </c>
      <c r="J32" s="13">
        <f>I32*2.87%</f>
        <v>143.5</v>
      </c>
      <c r="K32" s="13">
        <f>I32*3.04%</f>
        <v>152</v>
      </c>
      <c r="L32" s="13"/>
      <c r="M32" s="13"/>
      <c r="N32" s="13">
        <f t="shared" si="0"/>
        <v>4704.5</v>
      </c>
      <c r="O32" s="14">
        <v>39568</v>
      </c>
    </row>
    <row r="33" spans="1:15">
      <c r="A33">
        <f t="shared" si="1"/>
        <v>19</v>
      </c>
      <c r="B33" s="29" t="s">
        <v>106</v>
      </c>
      <c r="C33" s="29" t="s">
        <v>107</v>
      </c>
      <c r="D33" s="30" t="s">
        <v>108</v>
      </c>
      <c r="E33" s="31">
        <v>200011101245945</v>
      </c>
      <c r="F33" s="32" t="s">
        <v>109</v>
      </c>
      <c r="G33" s="32" t="s">
        <v>281</v>
      </c>
      <c r="H33" s="29" t="s">
        <v>110</v>
      </c>
      <c r="I33" s="33">
        <v>9600</v>
      </c>
      <c r="J33" s="34">
        <f>I33*2.87%</f>
        <v>275.52</v>
      </c>
      <c r="K33" s="34">
        <f>I33*3.04%</f>
        <v>291.83999999999997</v>
      </c>
      <c r="L33" s="34"/>
      <c r="M33" s="34"/>
      <c r="N33" s="13">
        <f t="shared" si="0"/>
        <v>9032.64</v>
      </c>
      <c r="O33" s="35">
        <v>39661</v>
      </c>
    </row>
    <row r="34" spans="1:15">
      <c r="A34">
        <f t="shared" si="1"/>
        <v>20</v>
      </c>
      <c r="B34" s="29" t="s">
        <v>111</v>
      </c>
      <c r="C34" s="29" t="s">
        <v>112</v>
      </c>
      <c r="D34" s="30" t="s">
        <v>113</v>
      </c>
      <c r="E34" s="31">
        <v>200011101253597</v>
      </c>
      <c r="F34" s="32" t="s">
        <v>114</v>
      </c>
      <c r="G34" s="32" t="s">
        <v>281</v>
      </c>
      <c r="H34" s="29" t="s">
        <v>115</v>
      </c>
      <c r="I34" s="33">
        <v>22000</v>
      </c>
      <c r="J34" s="34">
        <f>I34*2.87%</f>
        <v>631.4</v>
      </c>
      <c r="K34" s="34">
        <f>I34*3.04%</f>
        <v>668.8</v>
      </c>
      <c r="L34" s="34"/>
      <c r="M34" s="34">
        <v>3024.9</v>
      </c>
      <c r="N34" s="13">
        <f t="shared" si="0"/>
        <v>17674.899999999998</v>
      </c>
      <c r="O34" s="35">
        <v>39692</v>
      </c>
    </row>
    <row r="35" spans="1:15">
      <c r="A35">
        <f t="shared" si="1"/>
        <v>21</v>
      </c>
      <c r="B35" s="29" t="s">
        <v>116</v>
      </c>
      <c r="C35" s="29" t="s">
        <v>117</v>
      </c>
      <c r="D35" s="30" t="s">
        <v>118</v>
      </c>
      <c r="E35" s="31">
        <v>200011101253733</v>
      </c>
      <c r="F35" s="32" t="s">
        <v>119</v>
      </c>
      <c r="G35" s="32" t="s">
        <v>281</v>
      </c>
      <c r="H35" s="29" t="s">
        <v>120</v>
      </c>
      <c r="I35" s="36">
        <v>5000</v>
      </c>
      <c r="J35" s="36">
        <v>143.5</v>
      </c>
      <c r="K35" s="36">
        <v>152</v>
      </c>
      <c r="L35" s="36"/>
      <c r="M35" s="36"/>
      <c r="N35" s="13">
        <f t="shared" si="0"/>
        <v>4704.5</v>
      </c>
      <c r="O35" s="35">
        <v>39692</v>
      </c>
    </row>
    <row r="36" spans="1:15">
      <c r="A36">
        <f t="shared" si="1"/>
        <v>22</v>
      </c>
      <c r="B36" s="29" t="s">
        <v>121</v>
      </c>
      <c r="C36" s="29" t="s">
        <v>122</v>
      </c>
      <c r="D36" s="30" t="s">
        <v>123</v>
      </c>
      <c r="E36" s="31">
        <v>200011101253568</v>
      </c>
      <c r="F36" s="32" t="s">
        <v>124</v>
      </c>
      <c r="G36" s="32" t="s">
        <v>281</v>
      </c>
      <c r="H36" s="18" t="s">
        <v>125</v>
      </c>
      <c r="I36" s="27">
        <v>13000</v>
      </c>
      <c r="J36" s="13">
        <f>I36*2.87%</f>
        <v>373.1</v>
      </c>
      <c r="K36" s="13">
        <f>I36*3.04%</f>
        <v>395.2</v>
      </c>
      <c r="L36" s="28">
        <v>0</v>
      </c>
      <c r="M36" s="28">
        <v>0</v>
      </c>
      <c r="N36" s="13">
        <f t="shared" si="0"/>
        <v>12231.699999999999</v>
      </c>
      <c r="O36" s="35">
        <v>39729</v>
      </c>
    </row>
    <row r="37" spans="1:15">
      <c r="A37">
        <f t="shared" si="1"/>
        <v>23</v>
      </c>
      <c r="B37" s="29" t="s">
        <v>126</v>
      </c>
      <c r="C37" s="29" t="s">
        <v>127</v>
      </c>
      <c r="D37" s="37" t="s">
        <v>128</v>
      </c>
      <c r="E37" s="38">
        <v>200011101278064</v>
      </c>
      <c r="F37" s="32" t="s">
        <v>27</v>
      </c>
      <c r="G37" s="32" t="s">
        <v>129</v>
      </c>
      <c r="H37" s="32" t="s">
        <v>130</v>
      </c>
      <c r="I37" s="27">
        <v>8050</v>
      </c>
      <c r="J37" s="13">
        <f>I37*2.87%</f>
        <v>231.035</v>
      </c>
      <c r="K37" s="13">
        <f>I37*3.04%</f>
        <v>244.72</v>
      </c>
      <c r="L37" s="28">
        <v>0</v>
      </c>
      <c r="M37" s="24">
        <v>1512.45</v>
      </c>
      <c r="N37" s="13">
        <f t="shared" si="0"/>
        <v>6061.7950000000001</v>
      </c>
      <c r="O37" s="35">
        <v>39832</v>
      </c>
    </row>
    <row r="38" spans="1:15">
      <c r="A38">
        <f t="shared" si="1"/>
        <v>24</v>
      </c>
      <c r="B38" s="9" t="s">
        <v>132</v>
      </c>
      <c r="C38" s="9" t="s">
        <v>133</v>
      </c>
      <c r="D38" s="10" t="s">
        <v>134</v>
      </c>
      <c r="E38" s="23">
        <v>200011101272633</v>
      </c>
      <c r="F38" s="9" t="s">
        <v>37</v>
      </c>
      <c r="G38" s="32" t="s">
        <v>281</v>
      </c>
      <c r="H38" s="9" t="s">
        <v>131</v>
      </c>
      <c r="I38" s="24">
        <v>5000</v>
      </c>
      <c r="J38" s="24">
        <v>143.5</v>
      </c>
      <c r="K38" s="24">
        <v>152</v>
      </c>
      <c r="L38" s="24"/>
      <c r="M38" s="24"/>
      <c r="N38" s="13">
        <f t="shared" si="0"/>
        <v>4704.5</v>
      </c>
      <c r="O38" s="25">
        <v>39845</v>
      </c>
    </row>
    <row r="39" spans="1:15">
      <c r="A39">
        <f t="shared" si="1"/>
        <v>25</v>
      </c>
      <c r="B39" s="9" t="s">
        <v>135</v>
      </c>
      <c r="C39" s="9" t="s">
        <v>136</v>
      </c>
      <c r="D39" s="10" t="s">
        <v>137</v>
      </c>
      <c r="E39" s="23">
        <v>200011101272688</v>
      </c>
      <c r="F39" s="9" t="s">
        <v>109</v>
      </c>
      <c r="G39" s="32" t="s">
        <v>129</v>
      </c>
      <c r="H39" s="9" t="s">
        <v>110</v>
      </c>
      <c r="I39" s="27">
        <v>9600</v>
      </c>
      <c r="J39" s="13">
        <f>I39*2.87%</f>
        <v>275.52</v>
      </c>
      <c r="K39" s="13">
        <f>I39*3.04%</f>
        <v>291.83999999999997</v>
      </c>
      <c r="L39" s="13"/>
      <c r="M39" s="13"/>
      <c r="N39" s="13">
        <f t="shared" si="0"/>
        <v>9032.64</v>
      </c>
      <c r="O39" s="25">
        <v>39845</v>
      </c>
    </row>
    <row r="40" spans="1:15">
      <c r="A40">
        <f t="shared" si="1"/>
        <v>26</v>
      </c>
      <c r="B40" s="39" t="s">
        <v>138</v>
      </c>
      <c r="C40" s="9" t="s">
        <v>139</v>
      </c>
      <c r="D40" s="10" t="s">
        <v>140</v>
      </c>
      <c r="E40" s="23">
        <v>200011101294556</v>
      </c>
      <c r="F40" s="9" t="s">
        <v>141</v>
      </c>
      <c r="G40" s="32" t="s">
        <v>281</v>
      </c>
      <c r="H40" s="9" t="s">
        <v>142</v>
      </c>
      <c r="I40" s="24">
        <v>8000</v>
      </c>
      <c r="J40" s="24">
        <v>229.6</v>
      </c>
      <c r="K40" s="24">
        <v>243.2</v>
      </c>
      <c r="L40" s="24"/>
      <c r="M40" s="24"/>
      <c r="N40" s="13">
        <f t="shared" si="0"/>
        <v>7527.2</v>
      </c>
      <c r="O40" s="25">
        <v>40028</v>
      </c>
    </row>
    <row r="41" spans="1:15">
      <c r="A41">
        <f t="shared" si="1"/>
        <v>27</v>
      </c>
      <c r="B41" s="9" t="s">
        <v>143</v>
      </c>
      <c r="C41" s="9" t="s">
        <v>144</v>
      </c>
      <c r="D41" s="10" t="s">
        <v>145</v>
      </c>
      <c r="E41" s="23">
        <v>200011101310155</v>
      </c>
      <c r="F41" s="9" t="s">
        <v>63</v>
      </c>
      <c r="G41" s="32" t="s">
        <v>281</v>
      </c>
      <c r="H41" s="12" t="s">
        <v>146</v>
      </c>
      <c r="I41" s="24">
        <v>5000</v>
      </c>
      <c r="J41" s="24">
        <v>143.5</v>
      </c>
      <c r="K41" s="24">
        <v>152</v>
      </c>
      <c r="L41" s="24"/>
      <c r="M41" s="24"/>
      <c r="N41" s="13">
        <f t="shared" si="0"/>
        <v>4704.5</v>
      </c>
      <c r="O41" s="25">
        <v>40148</v>
      </c>
    </row>
    <row r="42" spans="1:15">
      <c r="A42">
        <f t="shared" si="1"/>
        <v>28</v>
      </c>
      <c r="B42" s="15" t="s">
        <v>147</v>
      </c>
      <c r="C42" s="15" t="s">
        <v>148</v>
      </c>
      <c r="D42" s="10" t="s">
        <v>149</v>
      </c>
      <c r="E42" s="23">
        <v>200011101318759</v>
      </c>
      <c r="F42" s="9" t="s">
        <v>150</v>
      </c>
      <c r="G42" s="32" t="s">
        <v>281</v>
      </c>
      <c r="H42" s="15" t="s">
        <v>73</v>
      </c>
      <c r="I42" s="24">
        <v>8000</v>
      </c>
      <c r="J42" s="24">
        <v>229.6</v>
      </c>
      <c r="K42" s="24">
        <v>243.2</v>
      </c>
      <c r="L42" s="24"/>
      <c r="M42" s="24"/>
      <c r="N42" s="13">
        <f t="shared" si="0"/>
        <v>7527.2</v>
      </c>
      <c r="O42" s="25">
        <v>40210</v>
      </c>
    </row>
    <row r="43" spans="1:15">
      <c r="A43">
        <f t="shared" si="1"/>
        <v>29</v>
      </c>
      <c r="B43" s="9" t="s">
        <v>152</v>
      </c>
      <c r="C43" s="9" t="s">
        <v>153</v>
      </c>
      <c r="D43" s="10" t="s">
        <v>154</v>
      </c>
      <c r="E43" s="23">
        <v>200011101325962</v>
      </c>
      <c r="F43" s="9" t="s">
        <v>27</v>
      </c>
      <c r="G43" s="32" t="s">
        <v>281</v>
      </c>
      <c r="H43" s="9" t="s">
        <v>155</v>
      </c>
      <c r="I43" s="24">
        <v>6000</v>
      </c>
      <c r="J43" s="24">
        <v>172.2</v>
      </c>
      <c r="K43" s="24">
        <v>182.4</v>
      </c>
      <c r="L43" s="24"/>
      <c r="M43" s="24"/>
      <c r="N43" s="13">
        <f t="shared" si="0"/>
        <v>5645.4000000000005</v>
      </c>
      <c r="O43" s="25">
        <v>40269</v>
      </c>
    </row>
    <row r="44" spans="1:15">
      <c r="A44">
        <f t="shared" si="1"/>
        <v>30</v>
      </c>
      <c r="B44" s="9" t="s">
        <v>156</v>
      </c>
      <c r="C44" s="9" t="s">
        <v>157</v>
      </c>
      <c r="D44" s="10" t="s">
        <v>158</v>
      </c>
      <c r="E44" s="23">
        <v>200011101358201</v>
      </c>
      <c r="F44" s="9" t="s">
        <v>159</v>
      </c>
      <c r="G44" s="12" t="s">
        <v>129</v>
      </c>
      <c r="H44" s="9" t="s">
        <v>160</v>
      </c>
      <c r="I44" s="24">
        <v>6000</v>
      </c>
      <c r="J44" s="24">
        <v>172.2</v>
      </c>
      <c r="K44" s="24">
        <v>182.4</v>
      </c>
      <c r="L44" s="24"/>
      <c r="M44" s="24">
        <v>0</v>
      </c>
      <c r="N44" s="13">
        <f t="shared" si="0"/>
        <v>5645.4000000000005</v>
      </c>
      <c r="O44" s="25">
        <v>40422</v>
      </c>
    </row>
    <row r="45" spans="1:15">
      <c r="A45">
        <f t="shared" si="1"/>
        <v>31</v>
      </c>
      <c r="B45" s="9" t="s">
        <v>161</v>
      </c>
      <c r="C45" s="9" t="s">
        <v>162</v>
      </c>
      <c r="D45" s="10" t="s">
        <v>163</v>
      </c>
      <c r="E45" s="23">
        <v>200011101393460</v>
      </c>
      <c r="F45" s="9" t="s">
        <v>63</v>
      </c>
      <c r="G45" s="32" t="s">
        <v>281</v>
      </c>
      <c r="H45" s="9" t="s">
        <v>164</v>
      </c>
      <c r="I45" s="24">
        <v>5000</v>
      </c>
      <c r="J45" s="24">
        <v>143.5</v>
      </c>
      <c r="K45" s="24">
        <v>152</v>
      </c>
      <c r="L45" s="24"/>
      <c r="M45" s="24"/>
      <c r="N45" s="13">
        <f t="shared" si="0"/>
        <v>4704.5</v>
      </c>
      <c r="O45" s="25">
        <v>40603</v>
      </c>
    </row>
    <row r="46" spans="1:15">
      <c r="A46">
        <f t="shared" si="1"/>
        <v>32</v>
      </c>
      <c r="B46" s="15" t="s">
        <v>166</v>
      </c>
      <c r="C46" s="15" t="s">
        <v>167</v>
      </c>
      <c r="D46" s="10" t="s">
        <v>168</v>
      </c>
      <c r="E46" s="23">
        <v>200011101420074</v>
      </c>
      <c r="F46" s="9" t="s">
        <v>169</v>
      </c>
      <c r="G46" s="32" t="s">
        <v>281</v>
      </c>
      <c r="H46" s="9" t="s">
        <v>165</v>
      </c>
      <c r="I46" s="24">
        <v>15187.5</v>
      </c>
      <c r="J46" s="24">
        <v>435.88125000000002</v>
      </c>
      <c r="K46" s="24">
        <v>461.7</v>
      </c>
      <c r="L46" s="24"/>
      <c r="M46" s="24"/>
      <c r="N46" s="13">
        <f t="shared" si="0"/>
        <v>14289.918749999999</v>
      </c>
      <c r="O46" s="25">
        <v>41194</v>
      </c>
    </row>
    <row r="47" spans="1:15">
      <c r="A47">
        <f t="shared" si="1"/>
        <v>33</v>
      </c>
      <c r="B47" s="9" t="s">
        <v>170</v>
      </c>
      <c r="C47" s="9" t="s">
        <v>171</v>
      </c>
      <c r="D47" s="10" t="s">
        <v>172</v>
      </c>
      <c r="E47" s="23">
        <v>200011101419959</v>
      </c>
      <c r="F47" s="9" t="s">
        <v>173</v>
      </c>
      <c r="G47" s="32" t="s">
        <v>281</v>
      </c>
      <c r="H47" s="9" t="s">
        <v>174</v>
      </c>
      <c r="I47" s="24">
        <v>13312</v>
      </c>
      <c r="J47" s="24">
        <v>382.05439999999999</v>
      </c>
      <c r="K47" s="24">
        <v>404.6848</v>
      </c>
      <c r="L47" s="24"/>
      <c r="M47" s="24"/>
      <c r="N47" s="13">
        <f t="shared" si="0"/>
        <v>12525.2608</v>
      </c>
      <c r="O47" s="25">
        <v>41187</v>
      </c>
    </row>
    <row r="48" spans="1:15">
      <c r="A48">
        <f t="shared" si="1"/>
        <v>34</v>
      </c>
      <c r="B48" s="9" t="s">
        <v>175</v>
      </c>
      <c r="C48" s="9" t="s">
        <v>176</v>
      </c>
      <c r="D48" s="10" t="s">
        <v>177</v>
      </c>
      <c r="E48" s="23">
        <v>200011101479562</v>
      </c>
      <c r="F48" s="9" t="s">
        <v>27</v>
      </c>
      <c r="G48" s="32" t="s">
        <v>281</v>
      </c>
      <c r="H48" s="9" t="s">
        <v>101</v>
      </c>
      <c r="I48" s="24">
        <v>5000</v>
      </c>
      <c r="J48" s="24">
        <v>143.5</v>
      </c>
      <c r="K48" s="24">
        <v>152</v>
      </c>
      <c r="L48" s="24"/>
      <c r="M48" s="24"/>
      <c r="N48" s="13">
        <f t="shared" si="0"/>
        <v>4704.5</v>
      </c>
      <c r="O48" s="25">
        <v>41000</v>
      </c>
    </row>
    <row r="49" spans="1:15">
      <c r="A49">
        <f t="shared" si="1"/>
        <v>35</v>
      </c>
      <c r="B49" s="9" t="s">
        <v>178</v>
      </c>
      <c r="C49" s="9" t="s">
        <v>179</v>
      </c>
      <c r="D49" s="10" t="s">
        <v>180</v>
      </c>
      <c r="E49" s="23">
        <v>200011101571020</v>
      </c>
      <c r="F49" s="9" t="s">
        <v>181</v>
      </c>
      <c r="G49" s="32" t="s">
        <v>281</v>
      </c>
      <c r="H49" s="9" t="s">
        <v>151</v>
      </c>
      <c r="I49" s="24">
        <v>30000</v>
      </c>
      <c r="J49" s="24">
        <v>861</v>
      </c>
      <c r="K49" s="24">
        <v>912</v>
      </c>
      <c r="L49" s="24"/>
      <c r="M49" s="24"/>
      <c r="N49" s="13">
        <f t="shared" si="0"/>
        <v>28227</v>
      </c>
      <c r="O49" s="25">
        <v>41276</v>
      </c>
    </row>
    <row r="50" spans="1:15">
      <c r="A50">
        <f t="shared" si="1"/>
        <v>36</v>
      </c>
      <c r="B50" s="9" t="s">
        <v>89</v>
      </c>
      <c r="C50" s="9" t="s">
        <v>182</v>
      </c>
      <c r="D50" s="10" t="s">
        <v>183</v>
      </c>
      <c r="E50" s="23">
        <v>200011101619623</v>
      </c>
      <c r="F50" s="9" t="s">
        <v>37</v>
      </c>
      <c r="G50" s="32" t="s">
        <v>281</v>
      </c>
      <c r="H50" s="9" t="s">
        <v>184</v>
      </c>
      <c r="I50" s="24">
        <v>5000</v>
      </c>
      <c r="J50" s="24">
        <v>143.5</v>
      </c>
      <c r="K50" s="24">
        <v>152</v>
      </c>
      <c r="L50" s="24"/>
      <c r="M50" s="24"/>
      <c r="N50" s="13">
        <f t="shared" si="0"/>
        <v>4704.5</v>
      </c>
      <c r="O50" s="25">
        <v>41883</v>
      </c>
    </row>
    <row r="51" spans="1:15">
      <c r="A51">
        <f t="shared" si="1"/>
        <v>37</v>
      </c>
      <c r="B51" s="9" t="s">
        <v>185</v>
      </c>
      <c r="C51" s="9" t="s">
        <v>186</v>
      </c>
      <c r="D51" s="10" t="s">
        <v>187</v>
      </c>
      <c r="E51" s="23">
        <v>200011101632914</v>
      </c>
      <c r="F51" s="9" t="s">
        <v>188</v>
      </c>
      <c r="G51" s="32" t="s">
        <v>281</v>
      </c>
      <c r="H51" s="9" t="s">
        <v>189</v>
      </c>
      <c r="I51" s="24">
        <v>8000</v>
      </c>
      <c r="J51" s="24">
        <v>229.6</v>
      </c>
      <c r="K51" s="24">
        <v>243.2</v>
      </c>
      <c r="L51" s="24"/>
      <c r="M51" s="24"/>
      <c r="N51" s="13">
        <f t="shared" si="0"/>
        <v>7527.2</v>
      </c>
      <c r="O51" s="25">
        <v>42095</v>
      </c>
    </row>
    <row r="52" spans="1:15">
      <c r="A52">
        <f t="shared" si="1"/>
        <v>38</v>
      </c>
      <c r="B52" s="15" t="s">
        <v>190</v>
      </c>
      <c r="C52" s="15" t="s">
        <v>191</v>
      </c>
      <c r="D52" s="10" t="s">
        <v>192</v>
      </c>
      <c r="E52" s="23">
        <v>200011101711644</v>
      </c>
      <c r="F52" s="9" t="s">
        <v>37</v>
      </c>
      <c r="G52" s="32" t="s">
        <v>281</v>
      </c>
      <c r="H52" s="9" t="s">
        <v>193</v>
      </c>
      <c r="I52" s="24">
        <v>6000</v>
      </c>
      <c r="J52" s="24">
        <v>172.2</v>
      </c>
      <c r="K52" s="24">
        <v>182.4</v>
      </c>
      <c r="L52" s="24"/>
      <c r="M52" s="24"/>
      <c r="N52" s="13">
        <f t="shared" si="0"/>
        <v>5645.4000000000005</v>
      </c>
      <c r="O52" s="25">
        <v>41640</v>
      </c>
    </row>
    <row r="53" spans="1:15">
      <c r="A53">
        <f t="shared" si="1"/>
        <v>39</v>
      </c>
      <c r="B53" s="9" t="s">
        <v>194</v>
      </c>
      <c r="C53" s="9" t="s">
        <v>195</v>
      </c>
      <c r="D53" s="10" t="s">
        <v>196</v>
      </c>
      <c r="E53" s="23">
        <v>200011101711592</v>
      </c>
      <c r="F53" s="9" t="s">
        <v>27</v>
      </c>
      <c r="G53" s="32" t="s">
        <v>281</v>
      </c>
      <c r="H53" s="9" t="s">
        <v>197</v>
      </c>
      <c r="I53" s="24">
        <v>5000</v>
      </c>
      <c r="J53" s="24">
        <v>143.5</v>
      </c>
      <c r="K53" s="24">
        <v>152</v>
      </c>
      <c r="L53" s="24"/>
      <c r="M53" s="24"/>
      <c r="N53" s="13">
        <f t="shared" si="0"/>
        <v>4704.5</v>
      </c>
      <c r="O53" s="25">
        <v>41883</v>
      </c>
    </row>
    <row r="54" spans="1:15">
      <c r="A54">
        <f t="shared" si="1"/>
        <v>40</v>
      </c>
      <c r="B54" s="9" t="s">
        <v>198</v>
      </c>
      <c r="C54" s="9" t="s">
        <v>199</v>
      </c>
      <c r="D54" s="10" t="s">
        <v>200</v>
      </c>
      <c r="E54" s="23">
        <v>200011101711903</v>
      </c>
      <c r="F54" s="9" t="s">
        <v>27</v>
      </c>
      <c r="G54" s="32" t="s">
        <v>281</v>
      </c>
      <c r="H54" s="9" t="s">
        <v>201</v>
      </c>
      <c r="I54" s="24">
        <v>5000</v>
      </c>
      <c r="J54" s="24">
        <v>143.5</v>
      </c>
      <c r="K54" s="24">
        <v>152</v>
      </c>
      <c r="L54" s="24"/>
      <c r="M54" s="24"/>
      <c r="N54" s="13">
        <f t="shared" si="0"/>
        <v>4704.5</v>
      </c>
      <c r="O54" s="25">
        <v>41944</v>
      </c>
    </row>
    <row r="55" spans="1:15">
      <c r="A55">
        <f t="shared" si="1"/>
        <v>41</v>
      </c>
      <c r="B55" s="9" t="s">
        <v>202</v>
      </c>
      <c r="C55" s="9" t="s">
        <v>203</v>
      </c>
      <c r="D55" s="10" t="s">
        <v>204</v>
      </c>
      <c r="E55" s="23">
        <v>200011101711628</v>
      </c>
      <c r="F55" s="9" t="s">
        <v>27</v>
      </c>
      <c r="G55" s="32" t="s">
        <v>281</v>
      </c>
      <c r="H55" s="9" t="s">
        <v>205</v>
      </c>
      <c r="I55" s="24">
        <v>5000</v>
      </c>
      <c r="J55" s="24">
        <v>143.5</v>
      </c>
      <c r="K55" s="24">
        <v>152</v>
      </c>
      <c r="L55" s="24"/>
      <c r="M55" s="24"/>
      <c r="N55" s="13">
        <f t="shared" si="0"/>
        <v>4704.5</v>
      </c>
      <c r="O55" s="25">
        <v>42125</v>
      </c>
    </row>
    <row r="56" spans="1:15">
      <c r="A56">
        <f t="shared" si="1"/>
        <v>42</v>
      </c>
      <c r="B56" s="9" t="s">
        <v>206</v>
      </c>
      <c r="C56" s="9" t="s">
        <v>207</v>
      </c>
      <c r="D56" s="10" t="s">
        <v>208</v>
      </c>
      <c r="E56" s="23">
        <v>200011101711796</v>
      </c>
      <c r="F56" s="9" t="s">
        <v>27</v>
      </c>
      <c r="G56" s="32" t="s">
        <v>281</v>
      </c>
      <c r="H56" s="9" t="s">
        <v>209</v>
      </c>
      <c r="I56" s="24">
        <v>5000</v>
      </c>
      <c r="J56" s="24">
        <v>143.5</v>
      </c>
      <c r="K56" s="24">
        <v>152</v>
      </c>
      <c r="L56" s="24"/>
      <c r="M56" s="24"/>
      <c r="N56" s="13">
        <f t="shared" si="0"/>
        <v>4704.5</v>
      </c>
      <c r="O56" s="25">
        <v>42156</v>
      </c>
    </row>
    <row r="57" spans="1:15">
      <c r="A57">
        <f t="shared" si="1"/>
        <v>43</v>
      </c>
      <c r="B57" s="9" t="s">
        <v>212</v>
      </c>
      <c r="C57" s="9" t="s">
        <v>213</v>
      </c>
      <c r="D57" s="10" t="s">
        <v>214</v>
      </c>
      <c r="E57" s="23">
        <v>200011101711631</v>
      </c>
      <c r="F57" s="9" t="s">
        <v>37</v>
      </c>
      <c r="G57" s="32" t="s">
        <v>281</v>
      </c>
      <c r="H57" s="9" t="s">
        <v>88</v>
      </c>
      <c r="I57" s="24">
        <v>5000</v>
      </c>
      <c r="J57" s="24">
        <v>143.5</v>
      </c>
      <c r="K57" s="24">
        <v>152</v>
      </c>
      <c r="L57" s="24"/>
      <c r="M57" s="24"/>
      <c r="N57" s="13">
        <f t="shared" si="0"/>
        <v>4704.5</v>
      </c>
      <c r="O57" s="25">
        <v>42402</v>
      </c>
    </row>
    <row r="58" spans="1:15">
      <c r="A58">
        <f t="shared" si="1"/>
        <v>44</v>
      </c>
      <c r="B58" s="9" t="s">
        <v>216</v>
      </c>
      <c r="C58" s="9" t="s">
        <v>217</v>
      </c>
      <c r="D58" s="10" t="s">
        <v>218</v>
      </c>
      <c r="E58" s="23">
        <v>200011101711851</v>
      </c>
      <c r="F58" s="9" t="s">
        <v>219</v>
      </c>
      <c r="G58" s="32" t="s">
        <v>281</v>
      </c>
      <c r="H58" s="9" t="s">
        <v>220</v>
      </c>
      <c r="I58" s="24">
        <v>8000</v>
      </c>
      <c r="J58" s="24">
        <v>229.6</v>
      </c>
      <c r="K58" s="24">
        <v>243.2</v>
      </c>
      <c r="L58" s="24"/>
      <c r="M58" s="24"/>
      <c r="N58" s="13">
        <f t="shared" si="0"/>
        <v>7527.2</v>
      </c>
      <c r="O58" s="25">
        <v>42370</v>
      </c>
    </row>
    <row r="59" spans="1:15">
      <c r="A59">
        <f t="shared" si="1"/>
        <v>45</v>
      </c>
      <c r="B59" s="9" t="s">
        <v>221</v>
      </c>
      <c r="C59" s="9" t="s">
        <v>222</v>
      </c>
      <c r="D59" s="10" t="s">
        <v>938</v>
      </c>
      <c r="E59" s="23">
        <v>200011101711848</v>
      </c>
      <c r="F59" s="9" t="s">
        <v>27</v>
      </c>
      <c r="G59" s="32" t="s">
        <v>281</v>
      </c>
      <c r="H59" s="9" t="s">
        <v>223</v>
      </c>
      <c r="I59" s="24">
        <v>5000</v>
      </c>
      <c r="J59" s="24">
        <v>143.5</v>
      </c>
      <c r="K59" s="24">
        <v>152</v>
      </c>
      <c r="L59" s="24"/>
      <c r="M59" s="24"/>
      <c r="N59" s="13">
        <f t="shared" si="0"/>
        <v>4704.5</v>
      </c>
      <c r="O59" s="25">
        <v>41730</v>
      </c>
    </row>
    <row r="60" spans="1:15">
      <c r="A60">
        <f t="shared" si="1"/>
        <v>46</v>
      </c>
      <c r="B60" s="9" t="s">
        <v>224</v>
      </c>
      <c r="C60" s="9" t="s">
        <v>225</v>
      </c>
      <c r="D60" s="10" t="s">
        <v>226</v>
      </c>
      <c r="E60" s="23" t="s">
        <v>227</v>
      </c>
      <c r="F60" s="9" t="s">
        <v>27</v>
      </c>
      <c r="G60" s="32" t="s">
        <v>281</v>
      </c>
      <c r="H60" s="9" t="s">
        <v>228</v>
      </c>
      <c r="I60" s="27">
        <v>5000</v>
      </c>
      <c r="J60" s="13">
        <f t="shared" ref="J60:J67" si="2">I60*2.87%</f>
        <v>143.5</v>
      </c>
      <c r="K60" s="13">
        <f t="shared" ref="K60:K67" si="3">I60*3.04%</f>
        <v>152</v>
      </c>
      <c r="L60" s="13"/>
      <c r="M60" s="13">
        <v>0</v>
      </c>
      <c r="N60" s="13">
        <f t="shared" si="0"/>
        <v>4704.5</v>
      </c>
      <c r="O60" s="25">
        <v>41791</v>
      </c>
    </row>
    <row r="61" spans="1:15">
      <c r="A61">
        <f t="shared" si="1"/>
        <v>47</v>
      </c>
      <c r="B61" s="9" t="s">
        <v>229</v>
      </c>
      <c r="C61" s="9" t="s">
        <v>230</v>
      </c>
      <c r="D61" s="10" t="s">
        <v>231</v>
      </c>
      <c r="E61" s="11" t="s">
        <v>232</v>
      </c>
      <c r="F61" s="9" t="s">
        <v>37</v>
      </c>
      <c r="G61" s="32" t="s">
        <v>281</v>
      </c>
      <c r="H61" s="9" t="s">
        <v>233</v>
      </c>
      <c r="I61" s="27">
        <v>5000</v>
      </c>
      <c r="J61" s="13">
        <f t="shared" si="2"/>
        <v>143.5</v>
      </c>
      <c r="K61" s="13">
        <f t="shared" si="3"/>
        <v>152</v>
      </c>
      <c r="L61" s="13"/>
      <c r="M61" s="13"/>
      <c r="N61" s="13">
        <f t="shared" si="0"/>
        <v>4704.5</v>
      </c>
      <c r="O61" s="25">
        <v>42552</v>
      </c>
    </row>
    <row r="62" spans="1:15">
      <c r="A62">
        <f t="shared" si="1"/>
        <v>48</v>
      </c>
      <c r="B62" s="9" t="s">
        <v>234</v>
      </c>
      <c r="C62" s="9" t="s">
        <v>235</v>
      </c>
      <c r="D62" s="10" t="s">
        <v>236</v>
      </c>
      <c r="E62" s="11" t="s">
        <v>237</v>
      </c>
      <c r="F62" s="9" t="s">
        <v>27</v>
      </c>
      <c r="G62" s="32" t="s">
        <v>281</v>
      </c>
      <c r="H62" s="9" t="s">
        <v>233</v>
      </c>
      <c r="I62" s="27">
        <v>5000</v>
      </c>
      <c r="J62" s="13">
        <f t="shared" si="2"/>
        <v>143.5</v>
      </c>
      <c r="K62" s="13">
        <f t="shared" si="3"/>
        <v>152</v>
      </c>
      <c r="L62" s="13"/>
      <c r="M62" s="13"/>
      <c r="N62" s="13">
        <f t="shared" si="0"/>
        <v>4704.5</v>
      </c>
      <c r="O62" s="25">
        <v>42552</v>
      </c>
    </row>
    <row r="63" spans="1:15">
      <c r="A63">
        <f t="shared" si="1"/>
        <v>49</v>
      </c>
      <c r="B63" s="9" t="s">
        <v>238</v>
      </c>
      <c r="C63" s="9" t="s">
        <v>239</v>
      </c>
      <c r="D63" s="10" t="s">
        <v>240</v>
      </c>
      <c r="E63" s="11" t="s">
        <v>241</v>
      </c>
      <c r="F63" s="9" t="s">
        <v>27</v>
      </c>
      <c r="G63" s="32" t="s">
        <v>281</v>
      </c>
      <c r="H63" s="9" t="s">
        <v>242</v>
      </c>
      <c r="I63" s="27">
        <v>5000</v>
      </c>
      <c r="J63" s="13">
        <f t="shared" si="2"/>
        <v>143.5</v>
      </c>
      <c r="K63" s="13">
        <f t="shared" si="3"/>
        <v>152</v>
      </c>
      <c r="L63" s="13"/>
      <c r="M63" s="13"/>
      <c r="N63" s="13">
        <f t="shared" si="0"/>
        <v>4704.5</v>
      </c>
      <c r="O63" s="25">
        <v>42736</v>
      </c>
    </row>
    <row r="64" spans="1:15">
      <c r="A64">
        <f t="shared" si="1"/>
        <v>50</v>
      </c>
      <c r="B64" s="12" t="s">
        <v>243</v>
      </c>
      <c r="C64" s="12" t="s">
        <v>244</v>
      </c>
      <c r="D64" s="40" t="s">
        <v>245</v>
      </c>
      <c r="E64" s="40" t="s">
        <v>246</v>
      </c>
      <c r="F64" s="41" t="s">
        <v>37</v>
      </c>
      <c r="G64" s="32" t="s">
        <v>281</v>
      </c>
      <c r="H64" s="41" t="s">
        <v>247</v>
      </c>
      <c r="I64" s="27">
        <v>5000</v>
      </c>
      <c r="J64" s="13">
        <f t="shared" si="2"/>
        <v>143.5</v>
      </c>
      <c r="K64" s="13">
        <f t="shared" si="3"/>
        <v>152</v>
      </c>
      <c r="L64" s="13"/>
      <c r="M64" s="13"/>
      <c r="N64" s="13">
        <f t="shared" si="0"/>
        <v>4704.5</v>
      </c>
      <c r="O64" s="40">
        <v>42917</v>
      </c>
    </row>
    <row r="65" spans="1:15">
      <c r="A65">
        <f t="shared" si="1"/>
        <v>51</v>
      </c>
      <c r="B65" s="42" t="s">
        <v>248</v>
      </c>
      <c r="C65" s="42" t="s">
        <v>249</v>
      </c>
      <c r="D65" s="43" t="s">
        <v>250</v>
      </c>
      <c r="E65" s="43" t="s">
        <v>251</v>
      </c>
      <c r="F65" s="44" t="s">
        <v>252</v>
      </c>
      <c r="G65" s="32" t="s">
        <v>281</v>
      </c>
      <c r="H65" s="44" t="s">
        <v>253</v>
      </c>
      <c r="I65" s="33">
        <v>6000</v>
      </c>
      <c r="J65" s="34">
        <f t="shared" si="2"/>
        <v>172.2</v>
      </c>
      <c r="K65" s="34">
        <f t="shared" si="3"/>
        <v>182.4</v>
      </c>
      <c r="L65" s="34"/>
      <c r="M65" s="34"/>
      <c r="N65" s="13">
        <f t="shared" si="0"/>
        <v>5645.4000000000005</v>
      </c>
      <c r="O65" s="43">
        <v>43191</v>
      </c>
    </row>
    <row r="66" spans="1:15">
      <c r="A66">
        <f t="shared" si="1"/>
        <v>52</v>
      </c>
      <c r="B66" s="42" t="s">
        <v>254</v>
      </c>
      <c r="C66" s="42" t="s">
        <v>255</v>
      </c>
      <c r="D66" s="43" t="s">
        <v>256</v>
      </c>
      <c r="E66" s="43" t="s">
        <v>257</v>
      </c>
      <c r="F66" s="44" t="s">
        <v>258</v>
      </c>
      <c r="G66" s="32" t="s">
        <v>281</v>
      </c>
      <c r="H66" s="44" t="s">
        <v>259</v>
      </c>
      <c r="I66" s="33">
        <v>5000</v>
      </c>
      <c r="J66" s="34">
        <f t="shared" si="2"/>
        <v>143.5</v>
      </c>
      <c r="K66" s="34">
        <f t="shared" si="3"/>
        <v>152</v>
      </c>
      <c r="L66" s="34"/>
      <c r="M66" s="34"/>
      <c r="N66" s="13">
        <f t="shared" si="0"/>
        <v>4704.5</v>
      </c>
      <c r="O66" s="43">
        <v>43191</v>
      </c>
    </row>
    <row r="67" spans="1:15">
      <c r="A67">
        <f t="shared" si="1"/>
        <v>53</v>
      </c>
      <c r="B67" s="12" t="s">
        <v>260</v>
      </c>
      <c r="C67" s="12" t="s">
        <v>261</v>
      </c>
      <c r="D67" s="40" t="s">
        <v>262</v>
      </c>
      <c r="E67" s="43" t="s">
        <v>263</v>
      </c>
      <c r="F67" s="18" t="s">
        <v>264</v>
      </c>
      <c r="G67" s="32" t="s">
        <v>281</v>
      </c>
      <c r="H67" s="18" t="s">
        <v>265</v>
      </c>
      <c r="I67" s="33">
        <v>24000</v>
      </c>
      <c r="J67" s="34">
        <f t="shared" si="2"/>
        <v>688.8</v>
      </c>
      <c r="K67" s="34">
        <f t="shared" si="3"/>
        <v>729.6</v>
      </c>
      <c r="L67" s="34"/>
      <c r="M67" s="28">
        <v>1512.45</v>
      </c>
      <c r="N67" s="13">
        <f t="shared" si="0"/>
        <v>21069.15</v>
      </c>
      <c r="O67" s="43">
        <v>43191</v>
      </c>
    </row>
    <row r="68" spans="1:15" ht="22.5">
      <c r="A68">
        <f t="shared" si="1"/>
        <v>54</v>
      </c>
      <c r="B68" s="45" t="s">
        <v>266</v>
      </c>
      <c r="C68" s="45" t="s">
        <v>267</v>
      </c>
      <c r="D68" s="46" t="s">
        <v>268</v>
      </c>
      <c r="E68" s="46" t="s">
        <v>269</v>
      </c>
      <c r="F68" s="18" t="s">
        <v>270</v>
      </c>
      <c r="G68" s="32" t="s">
        <v>281</v>
      </c>
      <c r="H68" s="45" t="s">
        <v>271</v>
      </c>
      <c r="I68" s="24">
        <v>30000</v>
      </c>
      <c r="J68" s="24">
        <v>861</v>
      </c>
      <c r="K68" s="24">
        <v>912</v>
      </c>
      <c r="L68" s="47"/>
      <c r="M68" s="24"/>
      <c r="N68" s="13">
        <f t="shared" si="0"/>
        <v>28227</v>
      </c>
      <c r="O68" s="40">
        <v>43239</v>
      </c>
    </row>
    <row r="69" spans="1:15" ht="22.5">
      <c r="A69">
        <f t="shared" si="1"/>
        <v>55</v>
      </c>
      <c r="B69" s="45" t="s">
        <v>272</v>
      </c>
      <c r="C69" s="45" t="s">
        <v>273</v>
      </c>
      <c r="D69" s="46" t="s">
        <v>274</v>
      </c>
      <c r="E69" s="46" t="s">
        <v>275</v>
      </c>
      <c r="F69" s="45" t="s">
        <v>150</v>
      </c>
      <c r="G69" s="32" t="s">
        <v>281</v>
      </c>
      <c r="H69" s="45" t="s">
        <v>276</v>
      </c>
      <c r="I69" s="33">
        <v>5000</v>
      </c>
      <c r="J69" s="34">
        <f>I69*2.87%</f>
        <v>143.5</v>
      </c>
      <c r="K69" s="34">
        <f>I69*3.04%</f>
        <v>152</v>
      </c>
      <c r="L69" s="48"/>
      <c r="M69" s="34"/>
      <c r="N69" s="13">
        <f t="shared" si="0"/>
        <v>4704.5</v>
      </c>
      <c r="O69" s="14">
        <v>43282</v>
      </c>
    </row>
    <row r="70" spans="1:15" ht="23.25">
      <c r="A70">
        <f t="shared" si="1"/>
        <v>56</v>
      </c>
      <c r="B70" s="169" t="s">
        <v>277</v>
      </c>
      <c r="C70" s="18" t="s">
        <v>278</v>
      </c>
      <c r="D70" s="16" t="s">
        <v>279</v>
      </c>
      <c r="E70" s="170" t="s">
        <v>280</v>
      </c>
      <c r="F70" s="171" t="s">
        <v>270</v>
      </c>
      <c r="G70" s="172" t="s">
        <v>281</v>
      </c>
      <c r="H70" s="172" t="s">
        <v>282</v>
      </c>
      <c r="I70" s="19">
        <v>30000</v>
      </c>
      <c r="J70" s="19">
        <v>861</v>
      </c>
      <c r="K70" s="19">
        <v>912</v>
      </c>
      <c r="L70" s="173"/>
      <c r="M70" s="19"/>
      <c r="N70" s="22">
        <f t="shared" si="0"/>
        <v>28227</v>
      </c>
      <c r="O70" s="40">
        <v>43556</v>
      </c>
    </row>
    <row r="71" spans="1:15">
      <c r="A71">
        <f t="shared" si="1"/>
        <v>57</v>
      </c>
      <c r="B71" s="41" t="s">
        <v>283</v>
      </c>
      <c r="C71" s="18" t="s">
        <v>284</v>
      </c>
      <c r="D71" s="49" t="s">
        <v>285</v>
      </c>
      <c r="E71" s="50" t="s">
        <v>286</v>
      </c>
      <c r="F71" s="51" t="s">
        <v>287</v>
      </c>
      <c r="G71" s="32" t="s">
        <v>281</v>
      </c>
      <c r="H71" s="18" t="s">
        <v>151</v>
      </c>
      <c r="I71" s="52">
        <v>8000</v>
      </c>
      <c r="J71" s="52">
        <f>I71*2.87%</f>
        <v>229.6</v>
      </c>
      <c r="K71" s="52">
        <f>I71*3.04%</f>
        <v>243.2</v>
      </c>
      <c r="L71" s="52"/>
      <c r="M71" s="52"/>
      <c r="N71" s="13">
        <f t="shared" si="0"/>
        <v>7527.2</v>
      </c>
      <c r="O71" s="20">
        <v>43647</v>
      </c>
    </row>
    <row r="72" spans="1:15">
      <c r="A72">
        <f t="shared" si="1"/>
        <v>58</v>
      </c>
      <c r="B72" s="41" t="s">
        <v>288</v>
      </c>
      <c r="C72" s="18" t="s">
        <v>289</v>
      </c>
      <c r="D72" s="49" t="s">
        <v>290</v>
      </c>
      <c r="E72" s="50" t="s">
        <v>291</v>
      </c>
      <c r="F72" s="51" t="s">
        <v>292</v>
      </c>
      <c r="G72" s="32" t="s">
        <v>281</v>
      </c>
      <c r="H72" s="18" t="s">
        <v>293</v>
      </c>
      <c r="I72" s="52">
        <v>5000</v>
      </c>
      <c r="J72" s="52">
        <f>I72*2.87%</f>
        <v>143.5</v>
      </c>
      <c r="K72" s="52">
        <f>I72*3.04%</f>
        <v>152</v>
      </c>
      <c r="L72" s="52"/>
      <c r="M72" s="52"/>
      <c r="N72" s="13">
        <f t="shared" si="0"/>
        <v>4704.5</v>
      </c>
      <c r="O72" s="20">
        <v>43556</v>
      </c>
    </row>
    <row r="73" spans="1:15">
      <c r="A73">
        <f t="shared" si="1"/>
        <v>59</v>
      </c>
      <c r="B73" s="41" t="s">
        <v>294</v>
      </c>
      <c r="C73" s="18" t="s">
        <v>295</v>
      </c>
      <c r="D73" s="49" t="s">
        <v>296</v>
      </c>
      <c r="E73" s="50" t="s">
        <v>297</v>
      </c>
      <c r="F73" s="51" t="s">
        <v>37</v>
      </c>
      <c r="G73" s="32" t="s">
        <v>281</v>
      </c>
      <c r="H73" s="18" t="s">
        <v>298</v>
      </c>
      <c r="I73" s="52">
        <v>6500</v>
      </c>
      <c r="J73" s="52">
        <f>I73*2.87%</f>
        <v>186.55</v>
      </c>
      <c r="K73" s="52">
        <f>I73*3.04%</f>
        <v>197.6</v>
      </c>
      <c r="L73" s="52"/>
      <c r="M73" s="52"/>
      <c r="N73" s="13">
        <f t="shared" si="0"/>
        <v>6115.8499999999995</v>
      </c>
      <c r="O73" s="20">
        <v>43708</v>
      </c>
    </row>
    <row r="74" spans="1:15">
      <c r="A74">
        <f t="shared" si="1"/>
        <v>60</v>
      </c>
      <c r="B74" s="41" t="s">
        <v>299</v>
      </c>
      <c r="C74" s="18" t="s">
        <v>300</v>
      </c>
      <c r="D74" s="49" t="s">
        <v>301</v>
      </c>
      <c r="E74" s="50" t="s">
        <v>302</v>
      </c>
      <c r="F74" s="51" t="s">
        <v>303</v>
      </c>
      <c r="G74" s="32" t="s">
        <v>281</v>
      </c>
      <c r="H74" s="18" t="s">
        <v>304</v>
      </c>
      <c r="I74" s="52">
        <v>4000</v>
      </c>
      <c r="J74" s="52"/>
      <c r="K74" s="52"/>
      <c r="L74" s="52"/>
      <c r="M74" s="52"/>
      <c r="N74" s="13">
        <f t="shared" si="0"/>
        <v>4000</v>
      </c>
      <c r="O74" s="20">
        <v>43739</v>
      </c>
    </row>
    <row r="75" spans="1:15">
      <c r="A75">
        <f t="shared" si="1"/>
        <v>61</v>
      </c>
      <c r="B75" s="53" t="s">
        <v>305</v>
      </c>
      <c r="C75" s="29" t="s">
        <v>306</v>
      </c>
      <c r="D75" s="54" t="s">
        <v>307</v>
      </c>
      <c r="E75" s="50" t="s">
        <v>308</v>
      </c>
      <c r="F75" s="55" t="s">
        <v>27</v>
      </c>
      <c r="G75" s="32" t="s">
        <v>281</v>
      </c>
      <c r="H75" s="42" t="s">
        <v>309</v>
      </c>
      <c r="I75" s="52">
        <v>5000</v>
      </c>
      <c r="J75" s="52">
        <f t="shared" ref="J75:J102" si="4">I75*2.87%</f>
        <v>143.5</v>
      </c>
      <c r="K75" s="52">
        <f t="shared" ref="K75:K102" si="5">I75*3.04%</f>
        <v>152</v>
      </c>
      <c r="L75" s="52">
        <v>0</v>
      </c>
      <c r="M75" s="52"/>
      <c r="N75" s="13">
        <f t="shared" si="0"/>
        <v>4704.5</v>
      </c>
      <c r="O75" s="25">
        <v>43832</v>
      </c>
    </row>
    <row r="76" spans="1:15">
      <c r="A76">
        <f t="shared" si="1"/>
        <v>62</v>
      </c>
      <c r="B76" s="53" t="s">
        <v>310</v>
      </c>
      <c r="C76" s="29" t="s">
        <v>311</v>
      </c>
      <c r="D76" s="56" t="s">
        <v>312</v>
      </c>
      <c r="E76" s="50" t="s">
        <v>313</v>
      </c>
      <c r="F76" s="55" t="s">
        <v>150</v>
      </c>
      <c r="G76" s="32" t="s">
        <v>281</v>
      </c>
      <c r="H76" s="42" t="s">
        <v>314</v>
      </c>
      <c r="I76" s="52">
        <v>8000</v>
      </c>
      <c r="J76" s="52">
        <f t="shared" si="4"/>
        <v>229.6</v>
      </c>
      <c r="K76" s="52">
        <f t="shared" si="5"/>
        <v>243.2</v>
      </c>
      <c r="L76" s="52"/>
      <c r="M76" s="52"/>
      <c r="N76" s="13">
        <f t="shared" si="0"/>
        <v>7527.2</v>
      </c>
      <c r="O76" s="25">
        <v>43834</v>
      </c>
    </row>
    <row r="77" spans="1:15" ht="22.5">
      <c r="A77">
        <f t="shared" si="1"/>
        <v>63</v>
      </c>
      <c r="B77" s="44" t="s">
        <v>316</v>
      </c>
      <c r="C77" s="42" t="s">
        <v>317</v>
      </c>
      <c r="D77" s="43" t="s">
        <v>318</v>
      </c>
      <c r="E77" s="46" t="s">
        <v>319</v>
      </c>
      <c r="F77" s="57" t="s">
        <v>63</v>
      </c>
      <c r="G77" s="42" t="s">
        <v>129</v>
      </c>
      <c r="H77" s="58" t="s">
        <v>320</v>
      </c>
      <c r="I77" s="52">
        <v>5000</v>
      </c>
      <c r="J77" s="52">
        <f t="shared" si="4"/>
        <v>143.5</v>
      </c>
      <c r="K77" s="52">
        <f t="shared" si="5"/>
        <v>152</v>
      </c>
      <c r="L77" s="52"/>
      <c r="M77" s="52"/>
      <c r="N77" s="13">
        <f t="shared" si="0"/>
        <v>4704.5</v>
      </c>
      <c r="O77" s="59" t="s">
        <v>321</v>
      </c>
    </row>
    <row r="78" spans="1:15" ht="22.5">
      <c r="A78">
        <f t="shared" si="1"/>
        <v>64</v>
      </c>
      <c r="B78" s="44" t="s">
        <v>322</v>
      </c>
      <c r="C78" s="44" t="s">
        <v>323</v>
      </c>
      <c r="D78" s="43" t="s">
        <v>324</v>
      </c>
      <c r="E78" s="46" t="s">
        <v>325</v>
      </c>
      <c r="F78" s="57" t="s">
        <v>169</v>
      </c>
      <c r="G78" s="32" t="s">
        <v>281</v>
      </c>
      <c r="H78" s="58" t="s">
        <v>326</v>
      </c>
      <c r="I78" s="52">
        <v>12000</v>
      </c>
      <c r="J78" s="52">
        <f t="shared" si="4"/>
        <v>344.4</v>
      </c>
      <c r="K78" s="52">
        <f t="shared" si="5"/>
        <v>364.8</v>
      </c>
      <c r="L78" s="52"/>
      <c r="M78" s="52"/>
      <c r="N78" s="13">
        <f t="shared" ref="N78:N99" si="6">I78-J78-K78-M78</f>
        <v>11290.800000000001</v>
      </c>
      <c r="O78" s="59">
        <v>44136</v>
      </c>
    </row>
    <row r="79" spans="1:15" ht="22.5">
      <c r="A79">
        <f t="shared" si="1"/>
        <v>65</v>
      </c>
      <c r="B79" s="44" t="s">
        <v>327</v>
      </c>
      <c r="C79" s="44" t="s">
        <v>328</v>
      </c>
      <c r="D79" s="43" t="s">
        <v>329</v>
      </c>
      <c r="E79" s="46" t="s">
        <v>330</v>
      </c>
      <c r="F79" s="57" t="s">
        <v>150</v>
      </c>
      <c r="G79" s="32" t="s">
        <v>281</v>
      </c>
      <c r="H79" s="58" t="s">
        <v>331</v>
      </c>
      <c r="I79" s="52">
        <v>5000</v>
      </c>
      <c r="J79" s="52">
        <f t="shared" si="4"/>
        <v>143.5</v>
      </c>
      <c r="K79" s="52">
        <f t="shared" si="5"/>
        <v>152</v>
      </c>
      <c r="L79" s="52"/>
      <c r="M79" s="52"/>
      <c r="N79" s="13">
        <f t="shared" si="6"/>
        <v>4704.5</v>
      </c>
      <c r="O79" s="59" t="s">
        <v>332</v>
      </c>
    </row>
    <row r="80" spans="1:15" ht="22.5">
      <c r="A80">
        <f t="shared" si="1"/>
        <v>66</v>
      </c>
      <c r="B80" s="44" t="s">
        <v>333</v>
      </c>
      <c r="C80" s="44" t="s">
        <v>103</v>
      </c>
      <c r="D80" s="43" t="s">
        <v>334</v>
      </c>
      <c r="E80" s="46" t="s">
        <v>335</v>
      </c>
      <c r="F80" s="57" t="s">
        <v>63</v>
      </c>
      <c r="G80" s="32" t="s">
        <v>315</v>
      </c>
      <c r="H80" s="18" t="s">
        <v>130</v>
      </c>
      <c r="I80" s="52">
        <v>10000</v>
      </c>
      <c r="J80" s="52">
        <f t="shared" si="4"/>
        <v>287</v>
      </c>
      <c r="K80" s="52">
        <f t="shared" si="5"/>
        <v>304</v>
      </c>
      <c r="L80" s="52"/>
      <c r="M80" s="52"/>
      <c r="N80" s="13">
        <f t="shared" si="6"/>
        <v>9409</v>
      </c>
      <c r="O80" s="59" t="s">
        <v>332</v>
      </c>
    </row>
    <row r="81" spans="1:15" ht="22.5">
      <c r="A81">
        <f t="shared" ref="A81:A102" si="7">A80+1</f>
        <v>67</v>
      </c>
      <c r="B81" s="44" t="s">
        <v>336</v>
      </c>
      <c r="C81" s="44" t="s">
        <v>337</v>
      </c>
      <c r="D81" s="43" t="s">
        <v>338</v>
      </c>
      <c r="E81" s="46" t="s">
        <v>339</v>
      </c>
      <c r="F81" s="57" t="s">
        <v>150</v>
      </c>
      <c r="G81" s="32" t="s">
        <v>281</v>
      </c>
      <c r="H81" s="18" t="s">
        <v>340</v>
      </c>
      <c r="I81" s="52">
        <v>5000</v>
      </c>
      <c r="J81" s="52">
        <f t="shared" si="4"/>
        <v>143.5</v>
      </c>
      <c r="K81" s="52">
        <f t="shared" si="5"/>
        <v>152</v>
      </c>
      <c r="L81" s="52"/>
      <c r="M81" s="52"/>
      <c r="N81" s="13">
        <f t="shared" si="6"/>
        <v>4704.5</v>
      </c>
      <c r="O81" s="59" t="s">
        <v>332</v>
      </c>
    </row>
    <row r="82" spans="1:15" ht="22.5">
      <c r="A82">
        <f t="shared" si="7"/>
        <v>68</v>
      </c>
      <c r="B82" s="44" t="s">
        <v>342</v>
      </c>
      <c r="C82" s="44" t="s">
        <v>343</v>
      </c>
      <c r="D82" s="38" t="s">
        <v>344</v>
      </c>
      <c r="E82" s="46" t="s">
        <v>345</v>
      </c>
      <c r="F82" s="57" t="s">
        <v>150</v>
      </c>
      <c r="G82" s="32" t="s">
        <v>281</v>
      </c>
      <c r="H82" s="18" t="s">
        <v>68</v>
      </c>
      <c r="I82" s="52">
        <v>5000</v>
      </c>
      <c r="J82" s="52">
        <f t="shared" si="4"/>
        <v>143.5</v>
      </c>
      <c r="K82" s="52">
        <f t="shared" si="5"/>
        <v>152</v>
      </c>
      <c r="L82" s="52"/>
      <c r="M82" s="52"/>
      <c r="N82" s="13">
        <f t="shared" si="6"/>
        <v>4704.5</v>
      </c>
      <c r="O82" s="40">
        <v>44200</v>
      </c>
    </row>
    <row r="83" spans="1:15" ht="22.5">
      <c r="A83">
        <f t="shared" si="7"/>
        <v>69</v>
      </c>
      <c r="B83" s="44" t="s">
        <v>346</v>
      </c>
      <c r="C83" s="44" t="s">
        <v>347</v>
      </c>
      <c r="D83" s="38" t="s">
        <v>348</v>
      </c>
      <c r="E83" s="46" t="s">
        <v>349</v>
      </c>
      <c r="F83" s="58" t="s">
        <v>63</v>
      </c>
      <c r="G83" s="32" t="s">
        <v>281</v>
      </c>
      <c r="H83" s="18" t="s">
        <v>101</v>
      </c>
      <c r="I83" s="52">
        <v>5000</v>
      </c>
      <c r="J83" s="52">
        <f t="shared" si="4"/>
        <v>143.5</v>
      </c>
      <c r="K83" s="52">
        <f t="shared" si="5"/>
        <v>152</v>
      </c>
      <c r="L83" s="52"/>
      <c r="M83" s="52"/>
      <c r="N83" s="13">
        <f t="shared" si="6"/>
        <v>4704.5</v>
      </c>
      <c r="O83" s="40">
        <v>44200</v>
      </c>
    </row>
    <row r="84" spans="1:15" ht="22.5">
      <c r="A84">
        <f t="shared" si="7"/>
        <v>70</v>
      </c>
      <c r="B84" s="44" t="s">
        <v>353</v>
      </c>
      <c r="C84" s="44" t="s">
        <v>354</v>
      </c>
      <c r="D84" s="38" t="s">
        <v>355</v>
      </c>
      <c r="E84" s="46" t="s">
        <v>356</v>
      </c>
      <c r="F84" s="58" t="s">
        <v>63</v>
      </c>
      <c r="G84" s="32" t="s">
        <v>281</v>
      </c>
      <c r="H84" s="32" t="s">
        <v>357</v>
      </c>
      <c r="I84" s="52">
        <v>5000</v>
      </c>
      <c r="J84" s="52">
        <f t="shared" si="4"/>
        <v>143.5</v>
      </c>
      <c r="K84" s="52">
        <f t="shared" si="5"/>
        <v>152</v>
      </c>
      <c r="L84" s="52"/>
      <c r="M84" s="52"/>
      <c r="N84" s="13">
        <f t="shared" si="6"/>
        <v>4704.5</v>
      </c>
      <c r="O84" s="40">
        <v>44201</v>
      </c>
    </row>
    <row r="85" spans="1:15" ht="22.5">
      <c r="A85">
        <f t="shared" si="7"/>
        <v>71</v>
      </c>
      <c r="B85" s="44" t="s">
        <v>358</v>
      </c>
      <c r="C85" s="44" t="s">
        <v>359</v>
      </c>
      <c r="D85" s="38" t="s">
        <v>360</v>
      </c>
      <c r="E85" s="46" t="s">
        <v>361</v>
      </c>
      <c r="F85" s="58" t="s">
        <v>63</v>
      </c>
      <c r="G85" s="32" t="s">
        <v>281</v>
      </c>
      <c r="H85" s="32" t="s">
        <v>362</v>
      </c>
      <c r="I85" s="52">
        <v>5000</v>
      </c>
      <c r="J85" s="52">
        <f t="shared" si="4"/>
        <v>143.5</v>
      </c>
      <c r="K85" s="52">
        <f t="shared" si="5"/>
        <v>152</v>
      </c>
      <c r="L85" s="52"/>
      <c r="M85" s="52"/>
      <c r="N85" s="13">
        <f t="shared" si="6"/>
        <v>4704.5</v>
      </c>
      <c r="O85" s="40">
        <v>44201</v>
      </c>
    </row>
    <row r="86" spans="1:15" ht="22.5">
      <c r="A86">
        <f t="shared" si="7"/>
        <v>72</v>
      </c>
      <c r="B86" s="44" t="s">
        <v>363</v>
      </c>
      <c r="C86" s="44" t="s">
        <v>364</v>
      </c>
      <c r="D86" s="38" t="s">
        <v>365</v>
      </c>
      <c r="E86" s="46" t="s">
        <v>366</v>
      </c>
      <c r="F86" s="58" t="s">
        <v>367</v>
      </c>
      <c r="G86" s="32" t="s">
        <v>281</v>
      </c>
      <c r="H86" s="32" t="s">
        <v>368</v>
      </c>
      <c r="I86" s="52">
        <v>8000</v>
      </c>
      <c r="J86" s="52">
        <f t="shared" si="4"/>
        <v>229.6</v>
      </c>
      <c r="K86" s="52">
        <f t="shared" si="5"/>
        <v>243.2</v>
      </c>
      <c r="L86" s="52"/>
      <c r="M86" s="52"/>
      <c r="N86" s="13">
        <f t="shared" si="6"/>
        <v>7527.2</v>
      </c>
      <c r="O86" s="40">
        <v>44202</v>
      </c>
    </row>
    <row r="87" spans="1:15" ht="22.5">
      <c r="A87">
        <f t="shared" si="7"/>
        <v>73</v>
      </c>
      <c r="B87" s="44" t="s">
        <v>369</v>
      </c>
      <c r="C87" s="44" t="s">
        <v>370</v>
      </c>
      <c r="D87" s="38" t="s">
        <v>371</v>
      </c>
      <c r="E87" s="46" t="s">
        <v>372</v>
      </c>
      <c r="F87" s="58" t="s">
        <v>63</v>
      </c>
      <c r="G87" s="32" t="s">
        <v>281</v>
      </c>
      <c r="H87" s="32" t="s">
        <v>341</v>
      </c>
      <c r="I87" s="52">
        <v>7000</v>
      </c>
      <c r="J87" s="52">
        <f t="shared" si="4"/>
        <v>200.9</v>
      </c>
      <c r="K87" s="52">
        <f t="shared" si="5"/>
        <v>212.8</v>
      </c>
      <c r="L87" s="52"/>
      <c r="M87" s="52"/>
      <c r="N87" s="13">
        <f t="shared" si="6"/>
        <v>6586.3</v>
      </c>
      <c r="O87" s="40">
        <v>44202</v>
      </c>
    </row>
    <row r="88" spans="1:15" ht="22.5">
      <c r="A88">
        <f t="shared" si="7"/>
        <v>74</v>
      </c>
      <c r="B88" s="44" t="s">
        <v>373</v>
      </c>
      <c r="C88" s="44" t="s">
        <v>40</v>
      </c>
      <c r="D88" s="38" t="s">
        <v>374</v>
      </c>
      <c r="E88" s="46" t="s">
        <v>375</v>
      </c>
      <c r="F88" s="58" t="s">
        <v>376</v>
      </c>
      <c r="G88" s="32" t="s">
        <v>315</v>
      </c>
      <c r="H88" s="32" t="s">
        <v>377</v>
      </c>
      <c r="I88" s="52">
        <v>18000</v>
      </c>
      <c r="J88" s="52">
        <f t="shared" si="4"/>
        <v>516.6</v>
      </c>
      <c r="K88" s="52">
        <f t="shared" si="5"/>
        <v>547.20000000000005</v>
      </c>
      <c r="L88" s="52"/>
      <c r="M88" s="52"/>
      <c r="N88" s="13">
        <f t="shared" si="6"/>
        <v>16936.2</v>
      </c>
      <c r="O88" s="40">
        <v>44470</v>
      </c>
    </row>
    <row r="89" spans="1:15" ht="22.5">
      <c r="A89">
        <f t="shared" si="7"/>
        <v>75</v>
      </c>
      <c r="B89" s="44" t="s">
        <v>378</v>
      </c>
      <c r="C89" s="44" t="s">
        <v>379</v>
      </c>
      <c r="D89" s="38" t="s">
        <v>380</v>
      </c>
      <c r="E89" s="46" t="s">
        <v>381</v>
      </c>
      <c r="F89" s="58" t="s">
        <v>252</v>
      </c>
      <c r="G89" s="32" t="s">
        <v>281</v>
      </c>
      <c r="H89" s="32" t="s">
        <v>362</v>
      </c>
      <c r="I89" s="52">
        <v>7000</v>
      </c>
      <c r="J89" s="52">
        <f t="shared" si="4"/>
        <v>200.9</v>
      </c>
      <c r="K89" s="52">
        <f t="shared" si="5"/>
        <v>212.8</v>
      </c>
      <c r="L89" s="52"/>
      <c r="M89" s="52"/>
      <c r="N89" s="13">
        <f t="shared" si="6"/>
        <v>6586.3</v>
      </c>
      <c r="O89" s="40">
        <v>44470</v>
      </c>
    </row>
    <row r="90" spans="1:15" ht="22.5">
      <c r="A90">
        <f t="shared" si="7"/>
        <v>76</v>
      </c>
      <c r="B90" s="44" t="s">
        <v>382</v>
      </c>
      <c r="C90" s="44" t="s">
        <v>383</v>
      </c>
      <c r="D90" s="38" t="s">
        <v>384</v>
      </c>
      <c r="E90" s="46" t="s">
        <v>385</v>
      </c>
      <c r="F90" s="58" t="s">
        <v>252</v>
      </c>
      <c r="G90" s="32" t="s">
        <v>281</v>
      </c>
      <c r="H90" s="18" t="s">
        <v>165</v>
      </c>
      <c r="I90" s="52">
        <v>5000</v>
      </c>
      <c r="J90" s="52">
        <f t="shared" si="4"/>
        <v>143.5</v>
      </c>
      <c r="K90" s="52">
        <f t="shared" si="5"/>
        <v>152</v>
      </c>
      <c r="L90" s="52"/>
      <c r="M90" s="52"/>
      <c r="N90" s="13">
        <f t="shared" si="6"/>
        <v>4704.5</v>
      </c>
      <c r="O90" s="40">
        <v>44440</v>
      </c>
    </row>
    <row r="91" spans="1:15" ht="22.5">
      <c r="A91">
        <f t="shared" si="7"/>
        <v>77</v>
      </c>
      <c r="B91" s="44" t="s">
        <v>386</v>
      </c>
      <c r="C91" s="44" t="s">
        <v>387</v>
      </c>
      <c r="D91" s="38" t="s">
        <v>388</v>
      </c>
      <c r="E91" s="46" t="s">
        <v>822</v>
      </c>
      <c r="F91" s="58" t="s">
        <v>252</v>
      </c>
      <c r="G91" s="32" t="s">
        <v>281</v>
      </c>
      <c r="H91" s="18" t="s">
        <v>389</v>
      </c>
      <c r="I91" s="52">
        <v>5000</v>
      </c>
      <c r="J91" s="52">
        <f t="shared" si="4"/>
        <v>143.5</v>
      </c>
      <c r="K91" s="52">
        <f t="shared" si="5"/>
        <v>152</v>
      </c>
      <c r="L91" s="52"/>
      <c r="M91" s="52"/>
      <c r="N91" s="13">
        <f t="shared" si="6"/>
        <v>4704.5</v>
      </c>
      <c r="O91" s="40">
        <v>44531</v>
      </c>
    </row>
    <row r="92" spans="1:15" ht="22.5">
      <c r="A92">
        <f t="shared" si="7"/>
        <v>78</v>
      </c>
      <c r="B92" s="44" t="s">
        <v>390</v>
      </c>
      <c r="C92" s="44" t="s">
        <v>391</v>
      </c>
      <c r="D92" s="38" t="s">
        <v>392</v>
      </c>
      <c r="E92" s="46" t="s">
        <v>823</v>
      </c>
      <c r="F92" s="58" t="s">
        <v>252</v>
      </c>
      <c r="G92" s="32" t="s">
        <v>315</v>
      </c>
      <c r="H92" s="18" t="s">
        <v>130</v>
      </c>
      <c r="I92" s="52">
        <v>7000</v>
      </c>
      <c r="J92" s="52">
        <f t="shared" si="4"/>
        <v>200.9</v>
      </c>
      <c r="K92" s="52">
        <f t="shared" si="5"/>
        <v>212.8</v>
      </c>
      <c r="L92" s="52"/>
      <c r="M92" s="52"/>
      <c r="N92" s="13">
        <f t="shared" si="6"/>
        <v>6586.3</v>
      </c>
      <c r="O92" s="40">
        <v>44531</v>
      </c>
    </row>
    <row r="93" spans="1:15" ht="22.5">
      <c r="A93">
        <f t="shared" si="7"/>
        <v>79</v>
      </c>
      <c r="B93" s="186" t="s">
        <v>393</v>
      </c>
      <c r="C93" s="186" t="s">
        <v>244</v>
      </c>
      <c r="D93" s="38" t="s">
        <v>394</v>
      </c>
      <c r="E93" s="162" t="s">
        <v>395</v>
      </c>
      <c r="F93" s="58" t="s">
        <v>252</v>
      </c>
      <c r="G93" s="29" t="s">
        <v>315</v>
      </c>
      <c r="H93" s="18" t="s">
        <v>396</v>
      </c>
      <c r="I93" s="52">
        <v>5000</v>
      </c>
      <c r="J93" s="52">
        <f t="shared" si="4"/>
        <v>143.5</v>
      </c>
      <c r="K93" s="52">
        <f t="shared" si="5"/>
        <v>152</v>
      </c>
      <c r="L93" s="52"/>
      <c r="M93" s="52"/>
      <c r="N93" s="22">
        <f t="shared" si="6"/>
        <v>4704.5</v>
      </c>
      <c r="O93" s="166">
        <v>42552</v>
      </c>
    </row>
    <row r="94" spans="1:15">
      <c r="A94">
        <f t="shared" si="7"/>
        <v>80</v>
      </c>
      <c r="B94" s="44" t="s">
        <v>829</v>
      </c>
      <c r="C94" s="44" t="s">
        <v>830</v>
      </c>
      <c r="D94" s="38" t="s">
        <v>831</v>
      </c>
      <c r="E94" s="162" t="s">
        <v>832</v>
      </c>
      <c r="F94" s="58" t="s">
        <v>252</v>
      </c>
      <c r="G94" s="29" t="s">
        <v>281</v>
      </c>
      <c r="H94" s="29" t="s">
        <v>165</v>
      </c>
      <c r="I94" s="52">
        <v>5000</v>
      </c>
      <c r="J94" s="52">
        <f t="shared" si="4"/>
        <v>143.5</v>
      </c>
      <c r="K94" s="52">
        <f t="shared" si="5"/>
        <v>152</v>
      </c>
      <c r="L94" s="52"/>
      <c r="M94" s="52"/>
      <c r="N94" s="13">
        <f t="shared" si="6"/>
        <v>4704.5</v>
      </c>
      <c r="O94" s="40">
        <v>44600</v>
      </c>
    </row>
    <row r="95" spans="1:15">
      <c r="A95">
        <f t="shared" si="7"/>
        <v>81</v>
      </c>
      <c r="B95" s="44" t="s">
        <v>858</v>
      </c>
      <c r="C95" s="44" t="s">
        <v>859</v>
      </c>
      <c r="D95" s="38" t="s">
        <v>860</v>
      </c>
      <c r="E95" s="162" t="s">
        <v>861</v>
      </c>
      <c r="F95" s="58" t="s">
        <v>252</v>
      </c>
      <c r="G95" s="32" t="s">
        <v>281</v>
      </c>
      <c r="H95" s="15" t="s">
        <v>211</v>
      </c>
      <c r="I95" s="52">
        <v>5000</v>
      </c>
      <c r="J95" s="52">
        <f t="shared" si="4"/>
        <v>143.5</v>
      </c>
      <c r="K95" s="52">
        <f t="shared" si="5"/>
        <v>152</v>
      </c>
      <c r="L95" s="52"/>
      <c r="M95" s="52"/>
      <c r="N95" s="13">
        <f t="shared" si="6"/>
        <v>4704.5</v>
      </c>
      <c r="O95" s="40">
        <v>44805</v>
      </c>
    </row>
    <row r="96" spans="1:15">
      <c r="A96">
        <f t="shared" si="7"/>
        <v>82</v>
      </c>
      <c r="B96" s="44" t="s">
        <v>862</v>
      </c>
      <c r="C96" s="44" t="s">
        <v>863</v>
      </c>
      <c r="D96" s="38" t="s">
        <v>864</v>
      </c>
      <c r="E96" s="162" t="s">
        <v>892</v>
      </c>
      <c r="F96" s="58" t="s">
        <v>150</v>
      </c>
      <c r="G96" s="32" t="s">
        <v>281</v>
      </c>
      <c r="H96" s="15" t="s">
        <v>895</v>
      </c>
      <c r="I96" s="52">
        <v>5000</v>
      </c>
      <c r="J96" s="52">
        <f t="shared" si="4"/>
        <v>143.5</v>
      </c>
      <c r="K96" s="52">
        <f t="shared" si="5"/>
        <v>152</v>
      </c>
      <c r="L96" s="52"/>
      <c r="M96" s="52"/>
      <c r="N96" s="13">
        <f t="shared" si="6"/>
        <v>4704.5</v>
      </c>
      <c r="O96" s="40">
        <v>44835</v>
      </c>
    </row>
    <row r="97" spans="1:15">
      <c r="A97">
        <f t="shared" si="7"/>
        <v>83</v>
      </c>
      <c r="B97" s="44" t="s">
        <v>901</v>
      </c>
      <c r="C97" s="44" t="s">
        <v>902</v>
      </c>
      <c r="D97" s="38" t="s">
        <v>903</v>
      </c>
      <c r="E97" s="162" t="s">
        <v>905</v>
      </c>
      <c r="F97" s="58" t="s">
        <v>252</v>
      </c>
      <c r="G97" s="32" t="s">
        <v>315</v>
      </c>
      <c r="H97" s="18" t="s">
        <v>130</v>
      </c>
      <c r="I97" s="52">
        <v>7000</v>
      </c>
      <c r="J97" s="52">
        <f t="shared" si="4"/>
        <v>200.9</v>
      </c>
      <c r="K97" s="52">
        <f t="shared" si="5"/>
        <v>212.8</v>
      </c>
      <c r="L97" s="52"/>
      <c r="M97" s="52"/>
      <c r="N97" s="13">
        <f t="shared" si="6"/>
        <v>6586.3</v>
      </c>
      <c r="O97" s="40">
        <v>44866</v>
      </c>
    </row>
    <row r="98" spans="1:15">
      <c r="A98">
        <f t="shared" si="7"/>
        <v>84</v>
      </c>
      <c r="B98" s="44" t="s">
        <v>916</v>
      </c>
      <c r="C98" s="44" t="s">
        <v>915</v>
      </c>
      <c r="D98" s="37" t="s">
        <v>914</v>
      </c>
      <c r="E98" s="162" t="s">
        <v>951</v>
      </c>
      <c r="F98" s="58" t="s">
        <v>150</v>
      </c>
      <c r="G98" s="29" t="s">
        <v>281</v>
      </c>
      <c r="H98" s="18" t="s">
        <v>917</v>
      </c>
      <c r="I98" s="52">
        <v>5000</v>
      </c>
      <c r="J98" s="52">
        <f t="shared" si="4"/>
        <v>143.5</v>
      </c>
      <c r="K98" s="52">
        <f t="shared" si="5"/>
        <v>152</v>
      </c>
      <c r="L98" s="52"/>
      <c r="M98" s="52"/>
      <c r="N98" s="13">
        <f t="shared" si="6"/>
        <v>4704.5</v>
      </c>
      <c r="O98" s="40">
        <v>44896</v>
      </c>
    </row>
    <row r="99" spans="1:15">
      <c r="A99">
        <f t="shared" si="7"/>
        <v>85</v>
      </c>
      <c r="B99" s="44" t="s">
        <v>948</v>
      </c>
      <c r="C99" s="44" t="s">
        <v>947</v>
      </c>
      <c r="D99" s="38" t="s">
        <v>949</v>
      </c>
      <c r="E99" s="162" t="s">
        <v>953</v>
      </c>
      <c r="F99" s="58" t="s">
        <v>150</v>
      </c>
      <c r="G99" s="29" t="s">
        <v>281</v>
      </c>
      <c r="H99" s="18" t="s">
        <v>952</v>
      </c>
      <c r="I99" s="52">
        <v>5000</v>
      </c>
      <c r="J99" s="52">
        <f t="shared" si="4"/>
        <v>143.5</v>
      </c>
      <c r="K99" s="52">
        <f t="shared" si="5"/>
        <v>152</v>
      </c>
      <c r="L99" s="52"/>
      <c r="M99" s="52"/>
      <c r="N99" s="13">
        <f t="shared" si="6"/>
        <v>4704.5</v>
      </c>
      <c r="O99" s="40">
        <v>44986</v>
      </c>
    </row>
    <row r="100" spans="1:15">
      <c r="A100">
        <f t="shared" si="7"/>
        <v>86</v>
      </c>
      <c r="B100" s="44" t="s">
        <v>954</v>
      </c>
      <c r="C100" s="44" t="s">
        <v>955</v>
      </c>
      <c r="D100" s="38" t="s">
        <v>956</v>
      </c>
      <c r="E100" s="162">
        <v>9605815583</v>
      </c>
      <c r="F100" s="58" t="s">
        <v>150</v>
      </c>
      <c r="G100" s="29" t="s">
        <v>281</v>
      </c>
      <c r="H100" s="18" t="s">
        <v>957</v>
      </c>
      <c r="I100" s="52">
        <v>5000</v>
      </c>
      <c r="J100" s="52">
        <f t="shared" si="4"/>
        <v>143.5</v>
      </c>
      <c r="K100" s="52">
        <f t="shared" si="5"/>
        <v>152</v>
      </c>
      <c r="L100" s="52"/>
      <c r="M100" s="52"/>
      <c r="N100" s="13">
        <f>I100-J100-K100-M100</f>
        <v>4704.5</v>
      </c>
      <c r="O100" s="40">
        <v>45017</v>
      </c>
    </row>
    <row r="101" spans="1:15">
      <c r="A101">
        <f t="shared" si="7"/>
        <v>87</v>
      </c>
      <c r="B101" s="44" t="s">
        <v>965</v>
      </c>
      <c r="C101" s="44" t="s">
        <v>966</v>
      </c>
      <c r="D101" s="38" t="s">
        <v>967</v>
      </c>
      <c r="E101" s="162">
        <v>9606189132</v>
      </c>
      <c r="F101" s="58" t="s">
        <v>63</v>
      </c>
      <c r="G101" s="29" t="s">
        <v>281</v>
      </c>
      <c r="H101" s="18" t="s">
        <v>968</v>
      </c>
      <c r="I101" s="52">
        <v>5000</v>
      </c>
      <c r="J101" s="52">
        <f t="shared" si="4"/>
        <v>143.5</v>
      </c>
      <c r="K101" s="52">
        <f t="shared" si="5"/>
        <v>152</v>
      </c>
      <c r="L101" s="52"/>
      <c r="M101" s="52"/>
      <c r="N101" s="13">
        <f>I101-J101-K101-M101</f>
        <v>4704.5</v>
      </c>
      <c r="O101" s="40">
        <v>45047</v>
      </c>
    </row>
    <row r="102" spans="1:15">
      <c r="A102">
        <f t="shared" si="7"/>
        <v>88</v>
      </c>
      <c r="B102" s="44" t="s">
        <v>978</v>
      </c>
      <c r="C102" s="44" t="s">
        <v>943</v>
      </c>
      <c r="D102" s="38" t="s">
        <v>979</v>
      </c>
      <c r="E102" s="162">
        <v>9606377959</v>
      </c>
      <c r="F102" s="58" t="s">
        <v>150</v>
      </c>
      <c r="G102" s="29" t="s">
        <v>281</v>
      </c>
      <c r="H102" s="18" t="s">
        <v>980</v>
      </c>
      <c r="I102" s="52">
        <v>5000</v>
      </c>
      <c r="J102" s="52">
        <f t="shared" si="4"/>
        <v>143.5</v>
      </c>
      <c r="K102" s="52">
        <f t="shared" si="5"/>
        <v>152</v>
      </c>
      <c r="L102" s="52"/>
      <c r="M102" s="52"/>
      <c r="N102" s="13">
        <f>I102-J102-K102-M102</f>
        <v>4704.5</v>
      </c>
      <c r="O102" s="40" t="s">
        <v>981</v>
      </c>
    </row>
    <row r="103" spans="1:15">
      <c r="A103" s="175"/>
      <c r="B103" s="60" t="s">
        <v>4</v>
      </c>
      <c r="C103" s="60"/>
      <c r="D103" s="61"/>
      <c r="E103" s="62"/>
      <c r="F103" s="63" t="s">
        <v>397</v>
      </c>
      <c r="G103" s="63"/>
      <c r="H103" s="63"/>
      <c r="I103" s="64">
        <f>SUM(I15:I102)</f>
        <v>729533.15</v>
      </c>
      <c r="J103" s="64">
        <f>SUM(J15:J102)</f>
        <v>20822.801405000006</v>
      </c>
      <c r="K103" s="64">
        <f>SUM(K15:K102)</f>
        <v>22056.207759999998</v>
      </c>
      <c r="L103" s="64">
        <f>SUM(L15:L99)</f>
        <v>0</v>
      </c>
      <c r="M103" s="64">
        <f>SUM(M15:M99)</f>
        <v>6049.8</v>
      </c>
      <c r="N103" s="64">
        <f>SUM(N15:N102)</f>
        <v>680604.34083500027</v>
      </c>
      <c r="O103" s="66"/>
    </row>
    <row r="104" spans="1:15">
      <c r="B104" s="67"/>
      <c r="C104" s="67"/>
      <c r="D104" s="68"/>
      <c r="E104" s="69"/>
      <c r="F104" s="70"/>
      <c r="G104" s="70"/>
      <c r="H104" s="70"/>
      <c r="I104" s="71"/>
      <c r="J104" s="72"/>
      <c r="K104" s="72"/>
      <c r="L104" s="72"/>
      <c r="M104" s="72"/>
      <c r="N104" s="72"/>
      <c r="O104" s="73"/>
    </row>
    <row r="105" spans="1:15">
      <c r="B105" s="67"/>
      <c r="C105" s="67"/>
      <c r="D105" s="68"/>
      <c r="E105" s="69"/>
      <c r="F105" s="70"/>
      <c r="G105" s="70"/>
      <c r="H105" s="70"/>
      <c r="I105" s="71"/>
      <c r="J105" s="72"/>
      <c r="K105" s="72"/>
      <c r="L105" s="72"/>
      <c r="M105" s="72"/>
      <c r="N105" s="72"/>
      <c r="O105" s="73"/>
    </row>
    <row r="106" spans="1:15">
      <c r="B106" s="67"/>
      <c r="C106" s="67"/>
      <c r="D106" s="68"/>
      <c r="E106" s="69"/>
      <c r="F106" s="70"/>
      <c r="G106" s="70"/>
      <c r="H106" s="70"/>
      <c r="I106" s="71"/>
      <c r="J106" s="72"/>
      <c r="K106" s="72"/>
      <c r="L106" s="72"/>
      <c r="M106" s="72"/>
      <c r="N106" s="72"/>
      <c r="O106" s="73"/>
    </row>
    <row r="107" spans="1:15">
      <c r="B107" s="70"/>
      <c r="C107" s="74"/>
      <c r="D107" s="68"/>
      <c r="E107" s="68"/>
      <c r="F107" s="75"/>
      <c r="G107" s="75"/>
      <c r="H107" s="75"/>
      <c r="I107" s="76"/>
      <c r="J107" s="74"/>
      <c r="K107" s="74"/>
      <c r="L107" s="74"/>
      <c r="M107" s="70"/>
      <c r="N107" s="70"/>
      <c r="O107" s="77"/>
    </row>
    <row r="108" spans="1:15">
      <c r="B108" s="74"/>
      <c r="C108" s="74"/>
      <c r="D108" s="68"/>
      <c r="E108" s="68"/>
      <c r="F108" s="75"/>
      <c r="G108" s="75"/>
      <c r="H108" s="75"/>
      <c r="I108" s="76"/>
      <c r="J108" s="74"/>
      <c r="K108" s="74"/>
      <c r="L108" s="74"/>
      <c r="M108" s="70"/>
      <c r="N108" s="70"/>
      <c r="O108" s="77"/>
    </row>
    <row r="109" spans="1:15">
      <c r="B109" s="74"/>
      <c r="C109" s="74"/>
      <c r="D109" s="68"/>
      <c r="E109" s="68"/>
      <c r="F109" s="75"/>
      <c r="G109" s="75"/>
      <c r="H109" s="75"/>
      <c r="I109" s="76"/>
      <c r="J109" s="74"/>
      <c r="K109" s="74"/>
      <c r="L109" s="74"/>
      <c r="M109" s="70"/>
      <c r="N109" s="70"/>
      <c r="O109" s="77"/>
    </row>
    <row r="110" spans="1:15" ht="15.75" thickBot="1">
      <c r="B110" s="68"/>
      <c r="C110" s="78" t="s">
        <v>398</v>
      </c>
      <c r="D110" s="75"/>
      <c r="E110" s="79"/>
      <c r="F110" s="79"/>
      <c r="G110" s="184"/>
      <c r="H110" s="80" t="s">
        <v>841</v>
      </c>
      <c r="I110" s="80"/>
      <c r="J110" s="81"/>
      <c r="K110" s="70"/>
      <c r="L110" s="70"/>
      <c r="M110" s="70"/>
      <c r="N110" s="70"/>
      <c r="O110" s="77"/>
    </row>
    <row r="111" spans="1:15">
      <c r="B111" s="830" t="s">
        <v>399</v>
      </c>
      <c r="C111" s="830"/>
      <c r="D111" s="79"/>
      <c r="E111" s="79"/>
      <c r="F111" s="79"/>
      <c r="G111" s="184"/>
      <c r="H111" s="184" t="s">
        <v>400</v>
      </c>
      <c r="I111" s="184"/>
      <c r="J111" s="81"/>
      <c r="K111" s="70"/>
      <c r="L111" s="70"/>
      <c r="M111" s="70"/>
      <c r="N111" s="70"/>
      <c r="O111" s="77"/>
    </row>
    <row r="112" spans="1:15">
      <c r="B112" s="184"/>
      <c r="C112" s="184"/>
      <c r="D112" s="79"/>
      <c r="E112" s="79"/>
      <c r="F112" s="79"/>
      <c r="G112" s="184"/>
      <c r="H112" s="184"/>
      <c r="I112" s="184"/>
      <c r="J112" s="81"/>
      <c r="K112" s="70"/>
      <c r="L112" s="70"/>
      <c r="M112" s="70"/>
      <c r="N112" s="70"/>
      <c r="O112" s="77"/>
    </row>
    <row r="113" spans="2:15">
      <c r="B113" s="184"/>
      <c r="C113" s="184"/>
      <c r="D113" s="79"/>
      <c r="E113" s="79"/>
      <c r="F113" s="79"/>
      <c r="G113" s="184"/>
      <c r="H113" s="184"/>
      <c r="I113" s="184"/>
      <c r="J113" s="81"/>
      <c r="K113" s="70"/>
      <c r="L113" s="70"/>
      <c r="M113" s="70"/>
      <c r="N113" s="70"/>
      <c r="O113" s="77"/>
    </row>
    <row r="114" spans="2:15">
      <c r="B114" s="184"/>
      <c r="C114" s="184"/>
      <c r="D114" s="79"/>
      <c r="E114" s="79"/>
      <c r="F114" s="79"/>
      <c r="G114" s="184"/>
      <c r="H114" s="184"/>
      <c r="I114" s="184"/>
      <c r="J114" s="81"/>
      <c r="K114" s="70"/>
      <c r="L114" s="70"/>
      <c r="M114" s="70"/>
      <c r="N114" s="70"/>
      <c r="O114" s="77"/>
    </row>
    <row r="115" spans="2:15">
      <c r="B115" s="184"/>
      <c r="C115" s="184"/>
      <c r="D115" s="79"/>
      <c r="E115" s="79"/>
      <c r="F115" s="79"/>
      <c r="G115" s="184"/>
      <c r="H115" s="184"/>
      <c r="I115" s="184"/>
      <c r="J115" s="81"/>
      <c r="K115" s="70"/>
      <c r="L115" s="70"/>
      <c r="M115" s="70"/>
      <c r="N115" s="70"/>
      <c r="O115" s="77"/>
    </row>
    <row r="116" spans="2:15">
      <c r="B116" s="184"/>
      <c r="C116" s="184"/>
      <c r="D116" s="79"/>
      <c r="E116" s="79"/>
      <c r="F116" s="79"/>
      <c r="G116" s="184"/>
      <c r="H116" s="184"/>
      <c r="I116" s="184"/>
      <c r="J116" s="81"/>
      <c r="K116" s="70"/>
      <c r="L116" s="70"/>
      <c r="M116" s="70"/>
      <c r="N116" s="70"/>
      <c r="O116" s="77"/>
    </row>
    <row r="117" spans="2:15">
      <c r="B117" s="184"/>
      <c r="C117" s="184"/>
      <c r="D117" s="79"/>
      <c r="E117" s="79"/>
      <c r="F117" s="79"/>
      <c r="G117" s="184"/>
      <c r="H117" s="184"/>
      <c r="I117" s="184"/>
      <c r="J117" s="81"/>
      <c r="K117" s="70"/>
      <c r="L117" s="70"/>
      <c r="M117" s="70"/>
      <c r="N117" s="70"/>
      <c r="O117" s="77"/>
    </row>
    <row r="118" spans="2:15">
      <c r="B118" s="184"/>
      <c r="C118" s="184"/>
      <c r="D118" s="79"/>
      <c r="E118" s="79"/>
      <c r="F118" s="79"/>
      <c r="G118" s="184"/>
      <c r="H118" s="184"/>
      <c r="I118" s="184"/>
      <c r="J118" s="81"/>
      <c r="K118" s="70"/>
      <c r="L118" s="70"/>
      <c r="M118" s="70"/>
      <c r="N118" s="70"/>
      <c r="O118" s="77"/>
    </row>
    <row r="119" spans="2:15">
      <c r="B119" s="184"/>
      <c r="C119" s="184"/>
      <c r="D119" s="79"/>
      <c r="E119" s="79"/>
      <c r="F119" s="79"/>
      <c r="G119" s="184"/>
      <c r="H119" s="184"/>
      <c r="I119" s="184"/>
      <c r="J119" s="81"/>
      <c r="K119" s="70"/>
      <c r="L119" s="70"/>
      <c r="M119" s="70"/>
      <c r="N119" s="70"/>
      <c r="O119" s="77"/>
    </row>
    <row r="120" spans="2:15">
      <c r="B120" s="184"/>
      <c r="C120" s="184"/>
      <c r="D120" s="79"/>
      <c r="E120" s="79"/>
      <c r="F120" s="79"/>
      <c r="G120" s="184"/>
      <c r="H120" s="184"/>
      <c r="I120" s="184"/>
      <c r="J120" s="81"/>
      <c r="K120" s="70"/>
      <c r="L120" s="70"/>
      <c r="M120" s="70"/>
      <c r="N120" s="70"/>
      <c r="O120" s="77"/>
    </row>
    <row r="121" spans="2:15">
      <c r="B121" s="184"/>
      <c r="C121" s="184"/>
      <c r="D121" s="79"/>
      <c r="E121" s="79"/>
      <c r="F121" s="79"/>
      <c r="G121" s="184"/>
      <c r="H121" s="184"/>
      <c r="I121" s="184"/>
      <c r="J121" s="81"/>
      <c r="K121" s="70"/>
      <c r="L121" s="70"/>
      <c r="M121" s="70"/>
      <c r="N121" s="70"/>
      <c r="O121" s="77"/>
    </row>
    <row r="122" spans="2:15">
      <c r="B122" s="184"/>
      <c r="C122" s="184"/>
      <c r="D122" s="79"/>
      <c r="E122" s="79"/>
      <c r="F122" s="79"/>
      <c r="G122" s="184"/>
      <c r="H122" s="184"/>
      <c r="I122" s="184"/>
      <c r="J122" s="81"/>
      <c r="K122" s="70"/>
      <c r="L122" s="70"/>
      <c r="M122" s="70"/>
      <c r="N122" s="70"/>
      <c r="O122" s="77"/>
    </row>
    <row r="123" spans="2:15">
      <c r="B123" s="184"/>
      <c r="C123" s="184"/>
      <c r="D123" s="79"/>
      <c r="E123" s="79"/>
      <c r="F123" s="79"/>
      <c r="G123" s="184"/>
      <c r="H123" s="184"/>
      <c r="I123" s="184"/>
      <c r="J123" s="81"/>
      <c r="K123" s="70"/>
      <c r="L123" s="70"/>
      <c r="M123" s="70"/>
      <c r="N123" s="70"/>
      <c r="O123" s="77"/>
    </row>
    <row r="124" spans="2:15">
      <c r="B124" s="184"/>
      <c r="C124" s="184"/>
      <c r="D124" s="79"/>
      <c r="E124" s="79"/>
      <c r="F124" s="79"/>
      <c r="G124" s="184"/>
      <c r="H124" s="184"/>
      <c r="I124" s="184"/>
      <c r="J124" s="81"/>
      <c r="K124" s="70"/>
      <c r="L124" s="70"/>
      <c r="M124" s="70"/>
      <c r="N124" s="70"/>
      <c r="O124" s="77"/>
    </row>
    <row r="125" spans="2:15">
      <c r="B125" s="184"/>
      <c r="C125" s="184"/>
      <c r="D125" s="79"/>
      <c r="E125" s="79"/>
      <c r="F125" s="79"/>
      <c r="G125" s="184"/>
      <c r="H125" s="184"/>
      <c r="I125" s="184"/>
      <c r="J125" s="81"/>
      <c r="K125" s="70"/>
      <c r="L125" s="70"/>
      <c r="M125" s="70"/>
      <c r="N125" s="70"/>
      <c r="O125" s="77"/>
    </row>
    <row r="126" spans="2:15">
      <c r="B126" s="184"/>
      <c r="C126" s="184"/>
      <c r="D126" s="79"/>
      <c r="E126" s="79"/>
      <c r="F126" s="79"/>
      <c r="G126" s="184"/>
      <c r="H126" s="184"/>
      <c r="I126" s="184"/>
      <c r="J126" s="81"/>
      <c r="K126" s="70"/>
      <c r="L126" s="70"/>
      <c r="M126" s="70"/>
      <c r="N126" s="70"/>
      <c r="O126" s="77"/>
    </row>
    <row r="127" spans="2:15">
      <c r="B127" s="184"/>
      <c r="C127" s="184"/>
      <c r="D127" s="79"/>
      <c r="E127" s="79"/>
      <c r="F127" s="79"/>
      <c r="G127" s="184"/>
      <c r="H127" s="184"/>
      <c r="I127" s="184"/>
      <c r="J127" s="81"/>
      <c r="K127" s="70"/>
      <c r="L127" s="70"/>
      <c r="M127" s="70"/>
      <c r="N127" s="70"/>
      <c r="O127" s="77"/>
    </row>
    <row r="128" spans="2:15">
      <c r="B128" s="184"/>
      <c r="C128" s="184"/>
      <c r="D128" s="79"/>
      <c r="E128" s="79"/>
      <c r="F128" s="79"/>
      <c r="G128" s="184"/>
      <c r="H128" s="184"/>
      <c r="I128" s="184"/>
      <c r="J128" s="81"/>
      <c r="K128" s="70"/>
      <c r="L128" s="70"/>
      <c r="M128" s="70"/>
      <c r="N128" s="70"/>
      <c r="O128" s="77"/>
    </row>
    <row r="129" spans="1:15">
      <c r="B129" s="184"/>
      <c r="C129" s="184"/>
      <c r="D129" s="79"/>
      <c r="E129" s="79"/>
      <c r="F129" s="79"/>
      <c r="G129" s="184"/>
      <c r="H129" s="184"/>
      <c r="I129" s="184"/>
      <c r="J129" s="81"/>
      <c r="K129" s="70"/>
      <c r="L129" s="70"/>
      <c r="M129" s="70"/>
      <c r="N129" s="70"/>
      <c r="O129" s="77"/>
    </row>
    <row r="130" spans="1:15">
      <c r="B130" s="184"/>
      <c r="C130" s="184"/>
      <c r="D130" s="79"/>
      <c r="E130" s="79"/>
      <c r="F130" s="79"/>
      <c r="G130" s="184"/>
      <c r="H130" s="184"/>
      <c r="I130" s="184"/>
      <c r="J130" s="81"/>
      <c r="K130" s="70"/>
      <c r="L130" s="70"/>
      <c r="M130" s="70"/>
      <c r="N130" s="70"/>
      <c r="O130" s="77"/>
    </row>
    <row r="131" spans="1:15">
      <c r="B131" s="184"/>
      <c r="C131" s="184"/>
      <c r="D131" s="79"/>
      <c r="E131" s="79"/>
      <c r="F131" s="79"/>
      <c r="G131" s="184"/>
      <c r="H131" s="184"/>
      <c r="I131" s="184"/>
      <c r="J131" s="81"/>
      <c r="K131" s="70"/>
      <c r="L131" s="70"/>
      <c r="M131" s="70"/>
      <c r="N131" s="70"/>
      <c r="O131" s="77"/>
    </row>
    <row r="132" spans="1:15">
      <c r="B132" s="184"/>
      <c r="C132" s="184"/>
      <c r="D132" s="79"/>
      <c r="E132" s="79"/>
      <c r="F132" s="79"/>
      <c r="G132" s="184"/>
      <c r="H132" s="184"/>
      <c r="I132" s="184"/>
      <c r="J132" s="81"/>
      <c r="K132" s="70"/>
      <c r="L132" s="70"/>
      <c r="M132" s="70"/>
      <c r="N132" s="70"/>
      <c r="O132" s="77"/>
    </row>
    <row r="133" spans="1:15">
      <c r="B133" s="184"/>
      <c r="C133" s="184"/>
      <c r="D133" s="79"/>
      <c r="E133" s="79"/>
      <c r="F133" s="79"/>
      <c r="G133" s="184"/>
      <c r="H133" s="184"/>
      <c r="I133" s="184"/>
      <c r="J133" s="81"/>
      <c r="K133" s="70"/>
      <c r="L133" s="70"/>
      <c r="M133" s="70"/>
      <c r="N133" s="70"/>
      <c r="O133" s="77"/>
    </row>
    <row r="134" spans="1:15">
      <c r="B134" s="184"/>
      <c r="C134" s="184"/>
      <c r="D134" s="79"/>
      <c r="E134" s="79"/>
      <c r="F134" s="79"/>
      <c r="G134" s="184"/>
      <c r="H134" s="184"/>
      <c r="I134" s="184"/>
      <c r="J134" s="81"/>
      <c r="K134" s="70"/>
      <c r="L134" s="70"/>
      <c r="M134" s="70"/>
      <c r="N134" s="70"/>
      <c r="O134" s="77"/>
    </row>
    <row r="135" spans="1:15">
      <c r="B135" s="184"/>
      <c r="C135" s="184"/>
      <c r="D135" s="79"/>
      <c r="E135" s="79"/>
      <c r="F135" s="79"/>
      <c r="G135" s="184"/>
      <c r="H135" s="184"/>
      <c r="I135" s="184"/>
      <c r="J135" s="81"/>
      <c r="K135" s="70"/>
      <c r="L135" s="70"/>
      <c r="M135" s="70"/>
      <c r="N135" s="70"/>
      <c r="O135" s="77"/>
    </row>
    <row r="136" spans="1:15">
      <c r="B136" s="184"/>
      <c r="C136" s="184"/>
      <c r="D136" s="79"/>
      <c r="E136" s="79"/>
      <c r="F136" s="79"/>
      <c r="G136" s="184"/>
      <c r="H136" s="184"/>
      <c r="I136" s="184"/>
      <c r="J136" s="81"/>
      <c r="K136" s="70"/>
      <c r="L136" s="70"/>
      <c r="M136" s="70"/>
      <c r="N136" s="70"/>
      <c r="O136" s="77"/>
    </row>
    <row r="137" spans="1:15">
      <c r="B137" s="829" t="s">
        <v>1</v>
      </c>
      <c r="C137" s="829"/>
      <c r="D137" s="829"/>
      <c r="E137" s="829"/>
      <c r="F137" s="829"/>
      <c r="G137" s="829"/>
      <c r="H137" s="829"/>
      <c r="I137" s="829"/>
      <c r="J137" s="829"/>
      <c r="K137" s="829"/>
      <c r="L137" s="829"/>
      <c r="M137" s="829"/>
      <c r="N137" s="829"/>
      <c r="O137" s="77"/>
    </row>
    <row r="138" spans="1:15">
      <c r="B138" s="829" t="s">
        <v>2</v>
      </c>
      <c r="C138" s="829"/>
      <c r="D138" s="829"/>
      <c r="E138" s="829"/>
      <c r="F138" s="829"/>
      <c r="G138" s="829"/>
      <c r="H138" s="829"/>
      <c r="I138" s="829"/>
      <c r="J138" s="829"/>
      <c r="K138" s="829"/>
      <c r="L138" s="829"/>
      <c r="M138" s="829"/>
      <c r="N138" s="829"/>
      <c r="O138" s="77"/>
    </row>
    <row r="139" spans="1:15">
      <c r="B139" s="829" t="s">
        <v>401</v>
      </c>
      <c r="C139" s="829"/>
      <c r="D139" s="829"/>
      <c r="E139" s="829"/>
      <c r="F139" s="829"/>
      <c r="G139" s="829"/>
      <c r="H139" s="829"/>
      <c r="I139" s="829"/>
      <c r="J139" s="829"/>
      <c r="K139" s="829"/>
      <c r="L139" s="829"/>
      <c r="M139" s="829"/>
      <c r="N139" s="829"/>
      <c r="O139" s="77"/>
    </row>
    <row r="140" spans="1:15">
      <c r="B140" s="3" t="s">
        <v>996</v>
      </c>
      <c r="C140" s="3"/>
      <c r="D140" s="3"/>
      <c r="E140" s="3"/>
      <c r="F140" s="82"/>
      <c r="G140" s="82"/>
      <c r="H140" s="82"/>
      <c r="I140" s="83"/>
      <c r="J140" s="70"/>
      <c r="K140" s="70"/>
      <c r="L140" s="70"/>
      <c r="M140" s="70"/>
      <c r="N140" s="84"/>
      <c r="O140" s="77"/>
    </row>
    <row r="141" spans="1:15">
      <c r="B141" s="85" t="s">
        <v>402</v>
      </c>
      <c r="C141" s="86"/>
      <c r="D141" s="87"/>
      <c r="E141" s="88"/>
      <c r="F141" s="89"/>
      <c r="G141" s="89"/>
      <c r="H141" s="89"/>
      <c r="I141" s="90"/>
      <c r="J141" s="90"/>
      <c r="K141" s="90"/>
      <c r="L141" s="90"/>
      <c r="M141" s="90"/>
      <c r="N141" s="90"/>
      <c r="O141" s="6"/>
    </row>
    <row r="142" spans="1:15">
      <c r="B142" s="3" t="s">
        <v>6</v>
      </c>
      <c r="C142" s="3" t="s">
        <v>7</v>
      </c>
      <c r="D142" s="3" t="s">
        <v>8</v>
      </c>
      <c r="E142" s="3" t="s">
        <v>9</v>
      </c>
      <c r="F142" s="3" t="s">
        <v>10</v>
      </c>
      <c r="G142" s="3" t="s">
        <v>11</v>
      </c>
      <c r="H142" s="3" t="s">
        <v>12</v>
      </c>
      <c r="I142" s="3" t="s">
        <v>13</v>
      </c>
      <c r="J142" s="91" t="s">
        <v>14</v>
      </c>
      <c r="K142" s="91" t="s">
        <v>15</v>
      </c>
      <c r="L142" s="91" t="s">
        <v>16</v>
      </c>
      <c r="M142" s="5" t="s">
        <v>941</v>
      </c>
      <c r="N142" s="92" t="s">
        <v>17</v>
      </c>
      <c r="O142" s="8" t="s">
        <v>18</v>
      </c>
    </row>
    <row r="143" spans="1:15">
      <c r="A143">
        <v>1</v>
      </c>
      <c r="B143" s="63" t="s">
        <v>403</v>
      </c>
      <c r="C143" s="63" t="s">
        <v>404</v>
      </c>
      <c r="D143" s="61" t="s">
        <v>405</v>
      </c>
      <c r="E143" s="62">
        <v>200011120165796</v>
      </c>
      <c r="F143" s="63" t="s">
        <v>406</v>
      </c>
      <c r="G143" s="115" t="s">
        <v>484</v>
      </c>
      <c r="H143" s="63" t="s">
        <v>407</v>
      </c>
      <c r="I143" s="93">
        <v>11786</v>
      </c>
      <c r="J143" s="94">
        <f>I143*2.87%</f>
        <v>338.25819999999999</v>
      </c>
      <c r="K143" s="94">
        <f>I143*3.04%</f>
        <v>358.2944</v>
      </c>
      <c r="L143" s="95"/>
      <c r="M143" s="94">
        <v>0</v>
      </c>
      <c r="N143" s="94">
        <f>I143-J143-K143-M143</f>
        <v>11089.447399999999</v>
      </c>
      <c r="O143" s="96">
        <v>38971</v>
      </c>
    </row>
    <row r="144" spans="1:15">
      <c r="A144">
        <f>A143+1</f>
        <v>2</v>
      </c>
      <c r="B144" s="63" t="s">
        <v>408</v>
      </c>
      <c r="C144" s="63" t="s">
        <v>409</v>
      </c>
      <c r="D144" s="62" t="s">
        <v>410</v>
      </c>
      <c r="E144" s="62">
        <v>200011120165880</v>
      </c>
      <c r="F144" s="63" t="s">
        <v>27</v>
      </c>
      <c r="G144" s="115" t="s">
        <v>484</v>
      </c>
      <c r="H144" s="63" t="s">
        <v>411</v>
      </c>
      <c r="I144" s="97">
        <v>5000</v>
      </c>
      <c r="J144" s="97">
        <v>143.5</v>
      </c>
      <c r="K144" s="97">
        <v>152</v>
      </c>
      <c r="L144" s="98"/>
      <c r="M144" s="97"/>
      <c r="N144" s="97">
        <v>4704.5</v>
      </c>
      <c r="O144" s="96">
        <v>39084</v>
      </c>
    </row>
    <row r="145" spans="1:15">
      <c r="A145">
        <f t="shared" ref="A145:A174" si="8">A144+1</f>
        <v>3</v>
      </c>
      <c r="B145" s="63" t="s">
        <v>412</v>
      </c>
      <c r="C145" s="63" t="s">
        <v>413</v>
      </c>
      <c r="D145" s="62" t="s">
        <v>414</v>
      </c>
      <c r="E145" s="62">
        <v>200011120165864</v>
      </c>
      <c r="F145" s="63" t="s">
        <v>415</v>
      </c>
      <c r="G145" s="115" t="s">
        <v>484</v>
      </c>
      <c r="H145" s="63" t="s">
        <v>411</v>
      </c>
      <c r="I145" s="97">
        <v>5000</v>
      </c>
      <c r="J145" s="97">
        <v>143.5</v>
      </c>
      <c r="K145" s="97">
        <v>152</v>
      </c>
      <c r="L145" s="98"/>
      <c r="M145" s="97"/>
      <c r="N145" s="97">
        <v>4704.5</v>
      </c>
      <c r="O145" s="96">
        <v>39174</v>
      </c>
    </row>
    <row r="146" spans="1:15">
      <c r="A146">
        <f t="shared" si="8"/>
        <v>4</v>
      </c>
      <c r="B146" s="63" t="s">
        <v>221</v>
      </c>
      <c r="C146" s="63" t="s">
        <v>416</v>
      </c>
      <c r="D146" s="62" t="s">
        <v>417</v>
      </c>
      <c r="E146" s="62">
        <v>200011120166148</v>
      </c>
      <c r="F146" s="63" t="s">
        <v>150</v>
      </c>
      <c r="G146" s="115" t="s">
        <v>484</v>
      </c>
      <c r="H146" s="99" t="s">
        <v>418</v>
      </c>
      <c r="I146" s="97">
        <v>7000</v>
      </c>
      <c r="J146" s="97">
        <v>143.5</v>
      </c>
      <c r="K146" s="97">
        <v>152</v>
      </c>
      <c r="L146" s="98"/>
      <c r="M146" s="97"/>
      <c r="N146" s="97">
        <v>6704.5</v>
      </c>
      <c r="O146" s="96">
        <v>39114</v>
      </c>
    </row>
    <row r="147" spans="1:15">
      <c r="A147">
        <f t="shared" si="8"/>
        <v>5</v>
      </c>
      <c r="B147" s="63" t="s">
        <v>419</v>
      </c>
      <c r="C147" s="63" t="s">
        <v>420</v>
      </c>
      <c r="D147" s="62" t="s">
        <v>421</v>
      </c>
      <c r="E147" s="62">
        <v>200011120165848</v>
      </c>
      <c r="F147" s="63" t="s">
        <v>422</v>
      </c>
      <c r="G147" s="115" t="s">
        <v>484</v>
      </c>
      <c r="H147" s="63" t="s">
        <v>423</v>
      </c>
      <c r="I147" s="93">
        <v>11786</v>
      </c>
      <c r="J147" s="94">
        <f>I147*2.87%</f>
        <v>338.25819999999999</v>
      </c>
      <c r="K147" s="94">
        <f>I147*3.04%</f>
        <v>358.2944</v>
      </c>
      <c r="L147" s="95"/>
      <c r="M147" s="94">
        <v>0</v>
      </c>
      <c r="N147" s="94">
        <f>I147-J147-K147-M147</f>
        <v>11089.447399999999</v>
      </c>
      <c r="O147" s="96">
        <v>39295</v>
      </c>
    </row>
    <row r="148" spans="1:15">
      <c r="A148">
        <f t="shared" si="8"/>
        <v>6</v>
      </c>
      <c r="B148" s="63" t="s">
        <v>424</v>
      </c>
      <c r="C148" s="63" t="s">
        <v>425</v>
      </c>
      <c r="D148" s="61" t="s">
        <v>426</v>
      </c>
      <c r="E148" s="62">
        <v>200011120165738</v>
      </c>
      <c r="F148" s="63" t="s">
        <v>27</v>
      </c>
      <c r="G148" s="115" t="s">
        <v>484</v>
      </c>
      <c r="H148" s="63" t="s">
        <v>427</v>
      </c>
      <c r="I148" s="97">
        <v>5000</v>
      </c>
      <c r="J148" s="97">
        <v>143.5</v>
      </c>
      <c r="K148" s="97">
        <v>152</v>
      </c>
      <c r="L148" s="98"/>
      <c r="M148" s="97"/>
      <c r="N148" s="97">
        <v>4704.5</v>
      </c>
      <c r="O148" s="96">
        <v>39302</v>
      </c>
    </row>
    <row r="149" spans="1:15">
      <c r="A149">
        <f t="shared" si="8"/>
        <v>7</v>
      </c>
      <c r="B149" s="63" t="s">
        <v>428</v>
      </c>
      <c r="C149" s="63" t="s">
        <v>429</v>
      </c>
      <c r="D149" s="61" t="s">
        <v>430</v>
      </c>
      <c r="E149" s="62">
        <v>200011120143844</v>
      </c>
      <c r="F149" s="63" t="s">
        <v>376</v>
      </c>
      <c r="G149" s="115" t="s">
        <v>484</v>
      </c>
      <c r="H149" s="100" t="s">
        <v>431</v>
      </c>
      <c r="I149" s="97">
        <v>8000</v>
      </c>
      <c r="J149" s="97">
        <v>229.6</v>
      </c>
      <c r="K149" s="97">
        <v>243.2</v>
      </c>
      <c r="L149" s="98"/>
      <c r="M149" s="97"/>
      <c r="N149" s="97">
        <v>7527.2</v>
      </c>
      <c r="O149" s="96">
        <v>40210</v>
      </c>
    </row>
    <row r="150" spans="1:15">
      <c r="A150">
        <f t="shared" si="8"/>
        <v>8</v>
      </c>
      <c r="B150" s="63" t="s">
        <v>342</v>
      </c>
      <c r="C150" s="63" t="s">
        <v>432</v>
      </c>
      <c r="D150" s="61" t="s">
        <v>433</v>
      </c>
      <c r="E150" s="62">
        <v>200011101333637</v>
      </c>
      <c r="F150" s="63" t="s">
        <v>27</v>
      </c>
      <c r="G150" s="115" t="s">
        <v>484</v>
      </c>
      <c r="H150" s="63" t="s">
        <v>434</v>
      </c>
      <c r="I150" s="97">
        <v>5000</v>
      </c>
      <c r="J150" s="97">
        <v>143.5</v>
      </c>
      <c r="K150" s="97">
        <v>152</v>
      </c>
      <c r="L150" s="98"/>
      <c r="M150" s="97"/>
      <c r="N150" s="97">
        <v>4704.5</v>
      </c>
      <c r="O150" s="96">
        <v>40330</v>
      </c>
    </row>
    <row r="151" spans="1:15">
      <c r="A151">
        <f t="shared" si="8"/>
        <v>9</v>
      </c>
      <c r="B151" s="63" t="s">
        <v>435</v>
      </c>
      <c r="C151" s="63" t="s">
        <v>436</v>
      </c>
      <c r="D151" s="61" t="s">
        <v>437</v>
      </c>
      <c r="E151" s="62">
        <v>200011101393509</v>
      </c>
      <c r="F151" s="63" t="s">
        <v>37</v>
      </c>
      <c r="G151" s="115" t="s">
        <v>484</v>
      </c>
      <c r="H151" s="63" t="s">
        <v>438</v>
      </c>
      <c r="I151" s="105">
        <v>5000</v>
      </c>
      <c r="J151" s="106">
        <f>I151*2.87%</f>
        <v>143.5</v>
      </c>
      <c r="K151" s="106">
        <f>I151*3.04%</f>
        <v>152</v>
      </c>
      <c r="L151" s="107"/>
      <c r="M151" s="106"/>
      <c r="N151" s="106">
        <f>I151-J151-K151</f>
        <v>4704.5</v>
      </c>
      <c r="O151" s="96">
        <v>40603</v>
      </c>
    </row>
    <row r="152" spans="1:15">
      <c r="A152">
        <f t="shared" si="8"/>
        <v>10</v>
      </c>
      <c r="B152" s="63" t="s">
        <v>439</v>
      </c>
      <c r="C152" s="63" t="s">
        <v>103</v>
      </c>
      <c r="D152" s="61" t="s">
        <v>440</v>
      </c>
      <c r="E152" s="62">
        <v>200011101479559</v>
      </c>
      <c r="F152" s="63" t="s">
        <v>27</v>
      </c>
      <c r="G152" s="115" t="s">
        <v>484</v>
      </c>
      <c r="H152" s="63" t="s">
        <v>441</v>
      </c>
      <c r="I152" s="97">
        <v>5000</v>
      </c>
      <c r="J152" s="97">
        <v>143.5</v>
      </c>
      <c r="K152" s="97">
        <v>152</v>
      </c>
      <c r="L152" s="98"/>
      <c r="M152" s="97"/>
      <c r="N152" s="97">
        <v>4704.5</v>
      </c>
      <c r="O152" s="96">
        <v>41061</v>
      </c>
    </row>
    <row r="153" spans="1:15">
      <c r="A153">
        <f t="shared" si="8"/>
        <v>11</v>
      </c>
      <c r="B153" s="63" t="s">
        <v>442</v>
      </c>
      <c r="C153" s="63" t="s">
        <v>443</v>
      </c>
      <c r="D153" s="61" t="s">
        <v>444</v>
      </c>
      <c r="E153" s="62">
        <v>200011101479546</v>
      </c>
      <c r="F153" s="63" t="s">
        <v>27</v>
      </c>
      <c r="G153" s="115" t="s">
        <v>484</v>
      </c>
      <c r="H153" s="63" t="s">
        <v>445</v>
      </c>
      <c r="I153" s="97">
        <v>5000</v>
      </c>
      <c r="J153" s="97">
        <v>143.5</v>
      </c>
      <c r="K153" s="97">
        <v>152</v>
      </c>
      <c r="L153" s="98"/>
      <c r="M153" s="97"/>
      <c r="N153" s="97">
        <v>4704.5</v>
      </c>
      <c r="O153" s="96">
        <v>41214</v>
      </c>
    </row>
    <row r="154" spans="1:15">
      <c r="A154">
        <f t="shared" si="8"/>
        <v>12</v>
      </c>
      <c r="B154" s="63" t="s">
        <v>447</v>
      </c>
      <c r="C154" s="63" t="s">
        <v>448</v>
      </c>
      <c r="D154" s="61" t="s">
        <v>449</v>
      </c>
      <c r="E154" s="62">
        <v>200011120292627</v>
      </c>
      <c r="F154" s="63" t="s">
        <v>27</v>
      </c>
      <c r="G154" s="115" t="s">
        <v>484</v>
      </c>
      <c r="H154" s="63" t="s">
        <v>450</v>
      </c>
      <c r="I154" s="97">
        <v>5000</v>
      </c>
      <c r="J154" s="97">
        <v>143.5</v>
      </c>
      <c r="K154" s="97">
        <v>152</v>
      </c>
      <c r="L154" s="98"/>
      <c r="M154" s="97"/>
      <c r="N154" s="97">
        <v>4704.5</v>
      </c>
      <c r="O154" s="96">
        <v>41821</v>
      </c>
    </row>
    <row r="155" spans="1:15">
      <c r="A155">
        <f t="shared" si="8"/>
        <v>13</v>
      </c>
      <c r="B155" s="63" t="s">
        <v>451</v>
      </c>
      <c r="C155" s="63" t="s">
        <v>452</v>
      </c>
      <c r="D155" s="61" t="s">
        <v>453</v>
      </c>
      <c r="E155" s="62">
        <v>200011120292588</v>
      </c>
      <c r="F155" s="63" t="s">
        <v>150</v>
      </c>
      <c r="G155" s="115" t="s">
        <v>484</v>
      </c>
      <c r="H155" s="63" t="s">
        <v>454</v>
      </c>
      <c r="I155" s="97">
        <v>5000</v>
      </c>
      <c r="J155" s="97">
        <v>143.5</v>
      </c>
      <c r="K155" s="97">
        <v>152</v>
      </c>
      <c r="L155" s="98"/>
      <c r="M155" s="97"/>
      <c r="N155" s="97">
        <v>4704.5</v>
      </c>
      <c r="O155" s="96">
        <v>41913</v>
      </c>
    </row>
    <row r="156" spans="1:15">
      <c r="A156">
        <f t="shared" si="8"/>
        <v>14</v>
      </c>
      <c r="B156" s="63" t="s">
        <v>455</v>
      </c>
      <c r="C156" s="63" t="s">
        <v>456</v>
      </c>
      <c r="D156" s="61" t="s">
        <v>457</v>
      </c>
      <c r="E156" s="62">
        <v>200011120292601</v>
      </c>
      <c r="F156" s="63" t="s">
        <v>458</v>
      </c>
      <c r="G156" s="115" t="s">
        <v>484</v>
      </c>
      <c r="H156" s="63" t="s">
        <v>454</v>
      </c>
      <c r="I156" s="97">
        <v>20000</v>
      </c>
      <c r="J156" s="97">
        <v>574</v>
      </c>
      <c r="K156" s="97">
        <v>608</v>
      </c>
      <c r="L156" s="98"/>
      <c r="M156" s="97"/>
      <c r="N156" s="97">
        <v>18818</v>
      </c>
      <c r="O156" s="96">
        <v>41913</v>
      </c>
    </row>
    <row r="157" spans="1:15">
      <c r="A157">
        <f t="shared" si="8"/>
        <v>15</v>
      </c>
      <c r="B157" s="63" t="s">
        <v>459</v>
      </c>
      <c r="C157" s="63" t="s">
        <v>460</v>
      </c>
      <c r="D157" s="61" t="s">
        <v>461</v>
      </c>
      <c r="E157" s="62">
        <v>200011120292591</v>
      </c>
      <c r="F157" s="63" t="s">
        <v>188</v>
      </c>
      <c r="G157" s="115" t="s">
        <v>484</v>
      </c>
      <c r="H157" s="63" t="s">
        <v>454</v>
      </c>
      <c r="I157" s="97">
        <v>7000</v>
      </c>
      <c r="J157" s="97">
        <v>200.9</v>
      </c>
      <c r="K157" s="97">
        <v>212.8</v>
      </c>
      <c r="L157" s="98"/>
      <c r="M157" s="97"/>
      <c r="N157" s="97">
        <v>6586.3</v>
      </c>
      <c r="O157" s="96">
        <v>41913</v>
      </c>
    </row>
    <row r="158" spans="1:15">
      <c r="A158">
        <f t="shared" si="8"/>
        <v>16</v>
      </c>
      <c r="B158" s="63" t="s">
        <v>462</v>
      </c>
      <c r="C158" s="63" t="s">
        <v>463</v>
      </c>
      <c r="D158" s="61" t="s">
        <v>464</v>
      </c>
      <c r="E158" s="62">
        <v>200011101717211</v>
      </c>
      <c r="F158" s="63" t="s">
        <v>37</v>
      </c>
      <c r="G158" s="115" t="s">
        <v>484</v>
      </c>
      <c r="H158" s="63" t="s">
        <v>465</v>
      </c>
      <c r="I158" s="97">
        <v>5000</v>
      </c>
      <c r="J158" s="97">
        <v>143.5</v>
      </c>
      <c r="K158" s="97">
        <v>152</v>
      </c>
      <c r="L158" s="98"/>
      <c r="M158" s="97"/>
      <c r="N158" s="97">
        <v>4704.5</v>
      </c>
      <c r="O158" s="96">
        <v>42217</v>
      </c>
    </row>
    <row r="159" spans="1:15">
      <c r="A159">
        <f t="shared" si="8"/>
        <v>17</v>
      </c>
      <c r="B159" s="99" t="s">
        <v>466</v>
      </c>
      <c r="C159" s="108" t="s">
        <v>467</v>
      </c>
      <c r="D159" s="109" t="s">
        <v>468</v>
      </c>
      <c r="E159" s="109" t="s">
        <v>469</v>
      </c>
      <c r="F159" s="110" t="s">
        <v>470</v>
      </c>
      <c r="G159" s="115" t="s">
        <v>484</v>
      </c>
      <c r="H159" s="100" t="s">
        <v>431</v>
      </c>
      <c r="I159" s="93">
        <v>6900</v>
      </c>
      <c r="J159" s="94">
        <f t="shared" ref="J159:J174" si="9">I159*2.87%</f>
        <v>198.03</v>
      </c>
      <c r="K159" s="94">
        <f t="shared" ref="K159:K174" si="10">I159*3.04%</f>
        <v>209.76</v>
      </c>
      <c r="L159" s="95"/>
      <c r="M159" s="94">
        <v>0</v>
      </c>
      <c r="N159" s="94">
        <f>I159-J159-K159-M159</f>
        <v>6492.21</v>
      </c>
      <c r="O159" s="109">
        <v>43009</v>
      </c>
    </row>
    <row r="160" spans="1:15">
      <c r="A160">
        <f t="shared" si="8"/>
        <v>18</v>
      </c>
      <c r="B160" s="108" t="s">
        <v>471</v>
      </c>
      <c r="C160" s="108" t="s">
        <v>472</v>
      </c>
      <c r="D160" s="109" t="s">
        <v>473</v>
      </c>
      <c r="E160" s="109" t="s">
        <v>474</v>
      </c>
      <c r="F160" s="110" t="s">
        <v>406</v>
      </c>
      <c r="G160" s="115" t="s">
        <v>484</v>
      </c>
      <c r="H160" s="110"/>
      <c r="I160" s="93">
        <v>9000</v>
      </c>
      <c r="J160" s="94">
        <f t="shared" si="9"/>
        <v>258.3</v>
      </c>
      <c r="K160" s="94">
        <f t="shared" si="10"/>
        <v>273.60000000000002</v>
      </c>
      <c r="L160" s="95"/>
      <c r="M160" s="94"/>
      <c r="N160" s="94">
        <f>I160-J160-K160</f>
        <v>8468.1</v>
      </c>
      <c r="O160" s="109">
        <v>43221</v>
      </c>
    </row>
    <row r="161" spans="1:15">
      <c r="A161">
        <f t="shared" si="8"/>
        <v>19</v>
      </c>
      <c r="B161" s="108" t="s">
        <v>475</v>
      </c>
      <c r="C161" s="108" t="s">
        <v>463</v>
      </c>
      <c r="D161" s="109" t="s">
        <v>476</v>
      </c>
      <c r="E161" s="109" t="s">
        <v>477</v>
      </c>
      <c r="F161" s="110" t="s">
        <v>478</v>
      </c>
      <c r="G161" s="115" t="s">
        <v>484</v>
      </c>
      <c r="H161" s="110" t="s">
        <v>479</v>
      </c>
      <c r="I161" s="93">
        <v>18400</v>
      </c>
      <c r="J161" s="94">
        <f t="shared" si="9"/>
        <v>528.08000000000004</v>
      </c>
      <c r="K161" s="94">
        <f t="shared" si="10"/>
        <v>559.36</v>
      </c>
      <c r="L161" s="95"/>
      <c r="M161" s="94"/>
      <c r="N161" s="94">
        <f>I161-J161-K161</f>
        <v>17312.559999999998</v>
      </c>
      <c r="O161" s="109">
        <v>43282</v>
      </c>
    </row>
    <row r="162" spans="1:15" ht="22.5">
      <c r="A162">
        <f t="shared" si="8"/>
        <v>20</v>
      </c>
      <c r="B162" s="115" t="s">
        <v>480</v>
      </c>
      <c r="C162" s="115" t="s">
        <v>481</v>
      </c>
      <c r="D162" s="116" t="s">
        <v>482</v>
      </c>
      <c r="E162" s="117" t="s">
        <v>483</v>
      </c>
      <c r="F162" s="115" t="s">
        <v>37</v>
      </c>
      <c r="G162" s="115" t="s">
        <v>484</v>
      </c>
      <c r="H162" s="115" t="s">
        <v>485</v>
      </c>
      <c r="I162" s="118">
        <v>5000</v>
      </c>
      <c r="J162" s="118">
        <f t="shared" si="9"/>
        <v>143.5</v>
      </c>
      <c r="K162" s="118">
        <f t="shared" si="10"/>
        <v>152</v>
      </c>
      <c r="L162" s="118"/>
      <c r="M162" s="118"/>
      <c r="N162" s="118">
        <f>SUM(I162-J162-K162)</f>
        <v>4704.5</v>
      </c>
      <c r="O162" s="119">
        <v>43647</v>
      </c>
    </row>
    <row r="163" spans="1:15" ht="22.5">
      <c r="A163">
        <f t="shared" si="8"/>
        <v>21</v>
      </c>
      <c r="B163" s="115" t="s">
        <v>487</v>
      </c>
      <c r="C163" s="115" t="s">
        <v>488</v>
      </c>
      <c r="D163" s="116" t="s">
        <v>489</v>
      </c>
      <c r="E163" s="117" t="s">
        <v>490</v>
      </c>
      <c r="F163" s="115" t="s">
        <v>491</v>
      </c>
      <c r="G163" s="115" t="s">
        <v>484</v>
      </c>
      <c r="H163" s="115" t="s">
        <v>492</v>
      </c>
      <c r="I163" s="118">
        <v>5000</v>
      </c>
      <c r="J163" s="118">
        <f t="shared" si="9"/>
        <v>143.5</v>
      </c>
      <c r="K163" s="118">
        <f t="shared" si="10"/>
        <v>152</v>
      </c>
      <c r="L163" s="118"/>
      <c r="M163" s="118"/>
      <c r="N163" s="118">
        <f>SUM(I163-J163-K163)</f>
        <v>4704.5</v>
      </c>
      <c r="O163" s="119">
        <v>44470</v>
      </c>
    </row>
    <row r="164" spans="1:15" ht="22.5">
      <c r="A164">
        <f t="shared" si="8"/>
        <v>22</v>
      </c>
      <c r="B164" s="115" t="s">
        <v>825</v>
      </c>
      <c r="C164" s="115" t="s">
        <v>826</v>
      </c>
      <c r="D164" s="116" t="s">
        <v>904</v>
      </c>
      <c r="E164" s="117" t="s">
        <v>828</v>
      </c>
      <c r="F164" s="115" t="s">
        <v>827</v>
      </c>
      <c r="G164" s="115" t="s">
        <v>484</v>
      </c>
      <c r="H164" s="63" t="s">
        <v>485</v>
      </c>
      <c r="I164" s="118">
        <v>30000</v>
      </c>
      <c r="J164" s="118">
        <f t="shared" si="9"/>
        <v>861</v>
      </c>
      <c r="K164" s="118">
        <f t="shared" si="10"/>
        <v>912</v>
      </c>
      <c r="L164" s="118"/>
      <c r="M164" s="118">
        <v>1512.45</v>
      </c>
      <c r="N164" s="118">
        <f>SUM(I164-J164-K164-M164)</f>
        <v>26714.55</v>
      </c>
      <c r="O164" s="109">
        <v>44568</v>
      </c>
    </row>
    <row r="165" spans="1:15" ht="22.5">
      <c r="A165">
        <f t="shared" si="8"/>
        <v>23</v>
      </c>
      <c r="B165" s="115" t="s">
        <v>837</v>
      </c>
      <c r="C165" s="115" t="s">
        <v>838</v>
      </c>
      <c r="D165" s="116" t="s">
        <v>839</v>
      </c>
      <c r="E165" s="117" t="s">
        <v>840</v>
      </c>
      <c r="F165" s="115" t="s">
        <v>729</v>
      </c>
      <c r="G165" s="115" t="s">
        <v>484</v>
      </c>
      <c r="H165" s="63" t="s">
        <v>485</v>
      </c>
      <c r="I165" s="118">
        <v>7000</v>
      </c>
      <c r="J165" s="118">
        <f t="shared" si="9"/>
        <v>200.9</v>
      </c>
      <c r="K165" s="118">
        <f t="shared" si="10"/>
        <v>212.8</v>
      </c>
      <c r="L165" s="118"/>
      <c r="M165" s="118"/>
      <c r="N165" s="118">
        <f>SUM(I165-J165-K165)</f>
        <v>6586.3</v>
      </c>
      <c r="O165" s="109">
        <v>44652</v>
      </c>
    </row>
    <row r="166" spans="1:15">
      <c r="A166">
        <f t="shared" si="8"/>
        <v>24</v>
      </c>
      <c r="B166" s="115" t="s">
        <v>872</v>
      </c>
      <c r="C166" s="115" t="s">
        <v>873</v>
      </c>
      <c r="D166" s="116" t="s">
        <v>891</v>
      </c>
      <c r="E166" s="117" t="s">
        <v>900</v>
      </c>
      <c r="F166" s="115" t="s">
        <v>63</v>
      </c>
      <c r="G166" s="115" t="s">
        <v>484</v>
      </c>
      <c r="H166" s="63" t="s">
        <v>878</v>
      </c>
      <c r="I166" s="118">
        <v>5000</v>
      </c>
      <c r="J166" s="118">
        <f t="shared" si="9"/>
        <v>143.5</v>
      </c>
      <c r="K166" s="118">
        <f t="shared" si="10"/>
        <v>152</v>
      </c>
      <c r="L166" s="118"/>
      <c r="M166" s="118"/>
      <c r="N166" s="118">
        <f t="shared" ref="N166:N174" si="11">SUM(I166-J166-K166)</f>
        <v>4704.5</v>
      </c>
      <c r="O166" s="109">
        <v>44835</v>
      </c>
    </row>
    <row r="167" spans="1:15">
      <c r="A167">
        <f t="shared" si="8"/>
        <v>25</v>
      </c>
      <c r="B167" s="115" t="s">
        <v>874</v>
      </c>
      <c r="C167" s="115" t="s">
        <v>875</v>
      </c>
      <c r="D167" s="116" t="s">
        <v>876</v>
      </c>
      <c r="E167" s="117" t="s">
        <v>897</v>
      </c>
      <c r="F167" s="115" t="s">
        <v>150</v>
      </c>
      <c r="G167" s="115" t="s">
        <v>484</v>
      </c>
      <c r="H167" s="63" t="s">
        <v>877</v>
      </c>
      <c r="I167" s="118">
        <v>5000</v>
      </c>
      <c r="J167" s="118">
        <f t="shared" si="9"/>
        <v>143.5</v>
      </c>
      <c r="K167" s="118">
        <f t="shared" si="10"/>
        <v>152</v>
      </c>
      <c r="L167" s="118"/>
      <c r="M167" s="118"/>
      <c r="N167" s="118">
        <f t="shared" si="11"/>
        <v>4704.5</v>
      </c>
      <c r="O167" s="109">
        <v>44835</v>
      </c>
    </row>
    <row r="168" spans="1:15">
      <c r="A168">
        <f t="shared" si="8"/>
        <v>26</v>
      </c>
      <c r="B168" s="115" t="s">
        <v>879</v>
      </c>
      <c r="C168" s="115" t="s">
        <v>880</v>
      </c>
      <c r="D168" s="116" t="s">
        <v>881</v>
      </c>
      <c r="E168" s="117" t="s">
        <v>898</v>
      </c>
      <c r="F168" s="115" t="s">
        <v>150</v>
      </c>
      <c r="G168" s="115" t="s">
        <v>484</v>
      </c>
      <c r="H168" s="63" t="s">
        <v>882</v>
      </c>
      <c r="I168" s="118">
        <v>5000</v>
      </c>
      <c r="J168" s="118">
        <f t="shared" si="9"/>
        <v>143.5</v>
      </c>
      <c r="K168" s="118">
        <f t="shared" si="10"/>
        <v>152</v>
      </c>
      <c r="L168" s="118"/>
      <c r="M168" s="118"/>
      <c r="N168" s="118">
        <f t="shared" si="11"/>
        <v>4704.5</v>
      </c>
      <c r="O168" s="109">
        <v>44835</v>
      </c>
    </row>
    <row r="169" spans="1:15">
      <c r="A169">
        <f t="shared" si="8"/>
        <v>27</v>
      </c>
      <c r="B169" s="115" t="s">
        <v>883</v>
      </c>
      <c r="C169" s="115" t="s">
        <v>884</v>
      </c>
      <c r="D169" s="116" t="s">
        <v>885</v>
      </c>
      <c r="E169" s="117" t="s">
        <v>899</v>
      </c>
      <c r="F169" s="115" t="s">
        <v>150</v>
      </c>
      <c r="G169" s="115" t="s">
        <v>484</v>
      </c>
      <c r="H169" s="63" t="s">
        <v>886</v>
      </c>
      <c r="I169" s="118">
        <v>5000</v>
      </c>
      <c r="J169" s="118">
        <f t="shared" si="9"/>
        <v>143.5</v>
      </c>
      <c r="K169" s="118">
        <f t="shared" si="10"/>
        <v>152</v>
      </c>
      <c r="L169" s="118"/>
      <c r="M169" s="118"/>
      <c r="N169" s="118">
        <f t="shared" si="11"/>
        <v>4704.5</v>
      </c>
      <c r="O169" s="109">
        <v>44835</v>
      </c>
    </row>
    <row r="170" spans="1:15">
      <c r="A170">
        <f t="shared" si="8"/>
        <v>28</v>
      </c>
      <c r="B170" s="115" t="s">
        <v>887</v>
      </c>
      <c r="C170" s="115" t="s">
        <v>888</v>
      </c>
      <c r="D170" s="116" t="s">
        <v>889</v>
      </c>
      <c r="E170" s="117" t="s">
        <v>896</v>
      </c>
      <c r="F170" s="115" t="s">
        <v>150</v>
      </c>
      <c r="G170" s="115" t="s">
        <v>484</v>
      </c>
      <c r="H170" s="63" t="s">
        <v>890</v>
      </c>
      <c r="I170" s="118">
        <v>5000</v>
      </c>
      <c r="J170" s="118">
        <f t="shared" si="9"/>
        <v>143.5</v>
      </c>
      <c r="K170" s="118">
        <f t="shared" si="10"/>
        <v>152</v>
      </c>
      <c r="L170" s="118"/>
      <c r="M170" s="118"/>
      <c r="N170" s="118">
        <f t="shared" si="11"/>
        <v>4704.5</v>
      </c>
      <c r="O170" s="109">
        <v>44835</v>
      </c>
    </row>
    <row r="171" spans="1:15">
      <c r="A171">
        <f t="shared" si="8"/>
        <v>29</v>
      </c>
      <c r="B171" s="115" t="s">
        <v>462</v>
      </c>
      <c r="C171" s="115" t="s">
        <v>910</v>
      </c>
      <c r="D171" s="116" t="s">
        <v>911</v>
      </c>
      <c r="E171" s="117" t="s">
        <v>912</v>
      </c>
      <c r="F171" s="115" t="s">
        <v>63</v>
      </c>
      <c r="G171" s="115" t="s">
        <v>484</v>
      </c>
      <c r="H171" s="63" t="s">
        <v>882</v>
      </c>
      <c r="I171" s="118">
        <v>5000</v>
      </c>
      <c r="J171" s="118">
        <f t="shared" si="9"/>
        <v>143.5</v>
      </c>
      <c r="K171" s="118">
        <f t="shared" si="10"/>
        <v>152</v>
      </c>
      <c r="L171" s="118"/>
      <c r="M171" s="118"/>
      <c r="N171" s="118">
        <f t="shared" si="11"/>
        <v>4704.5</v>
      </c>
      <c r="O171" s="109">
        <v>44866</v>
      </c>
    </row>
    <row r="172" spans="1:15">
      <c r="A172">
        <f t="shared" si="8"/>
        <v>30</v>
      </c>
      <c r="B172" s="115" t="s">
        <v>918</v>
      </c>
      <c r="C172" s="115" t="s">
        <v>919</v>
      </c>
      <c r="D172" s="116" t="s">
        <v>920</v>
      </c>
      <c r="E172" s="146">
        <v>9605408903</v>
      </c>
      <c r="F172" s="115" t="s">
        <v>63</v>
      </c>
      <c r="G172" s="115" t="s">
        <v>484</v>
      </c>
      <c r="H172" s="101" t="s">
        <v>921</v>
      </c>
      <c r="I172" s="118">
        <v>5000</v>
      </c>
      <c r="J172" s="118">
        <f t="shared" si="9"/>
        <v>143.5</v>
      </c>
      <c r="K172" s="118">
        <f t="shared" si="10"/>
        <v>152</v>
      </c>
      <c r="L172" s="118"/>
      <c r="M172" s="118"/>
      <c r="N172" s="118">
        <f t="shared" si="11"/>
        <v>4704.5</v>
      </c>
      <c r="O172" s="109">
        <v>44896</v>
      </c>
    </row>
    <row r="173" spans="1:15">
      <c r="A173">
        <f t="shared" si="8"/>
        <v>31</v>
      </c>
      <c r="B173" s="115" t="s">
        <v>210</v>
      </c>
      <c r="C173" s="115" t="s">
        <v>976</v>
      </c>
      <c r="D173" s="116" t="s">
        <v>977</v>
      </c>
      <c r="E173" s="146">
        <v>9606157607</v>
      </c>
      <c r="F173" s="115" t="s">
        <v>415</v>
      </c>
      <c r="G173" s="115" t="s">
        <v>484</v>
      </c>
      <c r="H173" s="101" t="s">
        <v>882</v>
      </c>
      <c r="I173" s="118">
        <v>5000</v>
      </c>
      <c r="J173" s="118">
        <f t="shared" si="9"/>
        <v>143.5</v>
      </c>
      <c r="K173" s="118">
        <f t="shared" si="10"/>
        <v>152</v>
      </c>
      <c r="L173" s="118"/>
      <c r="M173" s="118"/>
      <c r="N173" s="118">
        <f t="shared" si="11"/>
        <v>4704.5</v>
      </c>
      <c r="O173" s="109">
        <v>45139</v>
      </c>
    </row>
    <row r="174" spans="1:15">
      <c r="A174">
        <f t="shared" si="8"/>
        <v>32</v>
      </c>
      <c r="B174" s="115" t="s">
        <v>990</v>
      </c>
      <c r="C174" s="115" t="s">
        <v>991</v>
      </c>
      <c r="D174" s="116" t="s">
        <v>992</v>
      </c>
      <c r="E174" s="146">
        <v>9606781220</v>
      </c>
      <c r="F174" s="115" t="s">
        <v>63</v>
      </c>
      <c r="G174" s="115" t="s">
        <v>484</v>
      </c>
      <c r="H174" s="101" t="s">
        <v>993</v>
      </c>
      <c r="I174" s="118">
        <v>5000</v>
      </c>
      <c r="J174" s="118">
        <f t="shared" si="9"/>
        <v>143.5</v>
      </c>
      <c r="K174" s="118">
        <f t="shared" si="10"/>
        <v>152</v>
      </c>
      <c r="L174" s="118"/>
      <c r="M174" s="118"/>
      <c r="N174" s="118">
        <f t="shared" si="11"/>
        <v>4704.5</v>
      </c>
      <c r="O174" s="109">
        <v>45323</v>
      </c>
    </row>
    <row r="175" spans="1:15">
      <c r="B175" s="60" t="s">
        <v>493</v>
      </c>
      <c r="C175" s="60"/>
      <c r="D175" s="120"/>
      <c r="E175" s="121"/>
      <c r="F175" s="60"/>
      <c r="G175" s="60"/>
      <c r="H175" s="60"/>
      <c r="I175" s="65">
        <f>SUM(I143:I174)</f>
        <v>241872</v>
      </c>
      <c r="J175" s="65">
        <f>SUM(J143:J174)</f>
        <v>6884.3263999999999</v>
      </c>
      <c r="K175" s="65">
        <f>SUM(K143:K174)</f>
        <v>7292.1088000000009</v>
      </c>
      <c r="L175" s="122"/>
      <c r="M175" s="65">
        <f>SUM(M143:M173)</f>
        <v>1512.45</v>
      </c>
      <c r="N175" s="65">
        <f>SUM(N143:N174)</f>
        <v>226183.11479999998</v>
      </c>
      <c r="O175" s="66"/>
    </row>
    <row r="176" spans="1:15">
      <c r="B176" s="67"/>
      <c r="C176" s="67"/>
      <c r="D176" s="68"/>
      <c r="E176" s="69"/>
      <c r="F176" s="70"/>
      <c r="G176" s="70"/>
      <c r="H176" s="70"/>
      <c r="I176" s="123"/>
      <c r="J176" s="123"/>
      <c r="K176" s="123"/>
      <c r="L176" s="123"/>
      <c r="M176" s="123"/>
      <c r="N176" s="123"/>
      <c r="O176" s="77"/>
    </row>
    <row r="177" spans="2:15">
      <c r="B177" s="67"/>
      <c r="C177" s="67"/>
      <c r="D177" s="68"/>
      <c r="E177" s="69"/>
      <c r="F177" s="70"/>
      <c r="G177" s="70"/>
      <c r="H177" s="70"/>
      <c r="I177" s="123"/>
      <c r="J177" s="123"/>
      <c r="K177" s="123"/>
      <c r="L177" s="123"/>
      <c r="M177" s="123"/>
      <c r="N177" s="123"/>
      <c r="O177" s="77"/>
    </row>
    <row r="178" spans="2:15">
      <c r="B178" s="67"/>
      <c r="C178" s="67"/>
      <c r="D178" s="68"/>
      <c r="E178" s="69"/>
      <c r="F178" s="70"/>
      <c r="G178" s="70"/>
      <c r="H178" s="70"/>
      <c r="I178" s="123"/>
      <c r="J178" s="123"/>
      <c r="K178" s="123"/>
      <c r="L178" s="123"/>
      <c r="M178" s="123"/>
      <c r="N178" s="123"/>
      <c r="O178" s="77"/>
    </row>
    <row r="179" spans="2:15">
      <c r="B179" s="74"/>
      <c r="C179" s="74"/>
      <c r="D179" s="68"/>
      <c r="E179" s="68"/>
      <c r="F179" s="82"/>
      <c r="G179" s="82"/>
      <c r="H179" s="82"/>
      <c r="I179" s="83"/>
      <c r="J179" s="70"/>
      <c r="K179" s="70"/>
      <c r="L179" s="70"/>
      <c r="M179" s="70"/>
      <c r="N179" s="84"/>
      <c r="O179" s="77"/>
    </row>
    <row r="180" spans="2:15">
      <c r="B180" s="74"/>
      <c r="C180" s="74"/>
      <c r="D180" s="68"/>
      <c r="E180" s="68"/>
      <c r="F180" s="82"/>
      <c r="G180" s="82"/>
      <c r="H180" s="82"/>
      <c r="I180" s="83"/>
      <c r="J180" s="70"/>
      <c r="K180" s="70"/>
      <c r="L180" s="70"/>
      <c r="M180" s="70"/>
      <c r="N180" s="84"/>
      <c r="O180" s="77"/>
    </row>
    <row r="181" spans="2:15" ht="15.75" thickBot="1">
      <c r="B181" s="68"/>
      <c r="C181" s="78" t="s">
        <v>398</v>
      </c>
      <c r="D181" s="75"/>
      <c r="E181" s="79"/>
      <c r="F181" s="79"/>
      <c r="G181" s="184"/>
      <c r="H181" s="80" t="s">
        <v>841</v>
      </c>
      <c r="I181" s="80"/>
      <c r="J181" s="81"/>
      <c r="K181" s="70"/>
      <c r="L181" s="70"/>
      <c r="M181" s="70"/>
      <c r="N181" s="84"/>
      <c r="O181" s="77"/>
    </row>
    <row r="182" spans="2:15">
      <c r="B182" s="832" t="s">
        <v>399</v>
      </c>
      <c r="C182" s="832"/>
      <c r="D182" s="79"/>
      <c r="E182" s="79"/>
      <c r="F182" s="79"/>
      <c r="G182" s="184"/>
      <c r="H182" s="184" t="s">
        <v>400</v>
      </c>
      <c r="I182" s="184"/>
      <c r="J182" s="81"/>
      <c r="K182" s="70"/>
      <c r="L182" s="70"/>
      <c r="M182" s="70"/>
      <c r="N182" s="84"/>
      <c r="O182" s="77"/>
    </row>
    <row r="183" spans="2:15">
      <c r="B183" s="184"/>
      <c r="C183" s="184"/>
      <c r="D183" s="79"/>
      <c r="E183" s="79"/>
      <c r="F183" s="79"/>
      <c r="G183" s="184"/>
      <c r="H183" s="184"/>
      <c r="I183" s="184"/>
      <c r="J183" s="81"/>
      <c r="K183" s="70"/>
      <c r="L183" s="70"/>
      <c r="M183" s="70"/>
      <c r="N183" s="84"/>
      <c r="O183" s="77"/>
    </row>
    <row r="184" spans="2:15">
      <c r="B184" s="184"/>
      <c r="C184" s="184"/>
      <c r="D184" s="79"/>
      <c r="E184" s="79"/>
      <c r="F184" s="79"/>
      <c r="G184" s="184"/>
      <c r="H184" s="184"/>
      <c r="I184" s="184"/>
      <c r="J184" s="81"/>
      <c r="K184" s="70"/>
      <c r="L184" s="70"/>
      <c r="M184" s="70"/>
      <c r="N184" s="84"/>
      <c r="O184" s="77"/>
    </row>
    <row r="185" spans="2:15">
      <c r="B185" s="184"/>
      <c r="C185" s="184"/>
      <c r="D185" s="79"/>
      <c r="E185" s="79"/>
      <c r="F185" s="79"/>
      <c r="G185" s="184"/>
      <c r="H185" s="184"/>
      <c r="I185" s="184"/>
      <c r="J185" s="81"/>
      <c r="K185" s="70"/>
      <c r="L185" s="70"/>
      <c r="M185" s="70"/>
      <c r="N185" s="84"/>
      <c r="O185" s="77"/>
    </row>
    <row r="186" spans="2:15">
      <c r="B186" s="184"/>
      <c r="C186" s="184"/>
      <c r="D186" s="79"/>
      <c r="E186" s="79"/>
      <c r="F186" s="79"/>
      <c r="G186" s="184"/>
      <c r="H186" s="184"/>
      <c r="I186" s="184"/>
      <c r="J186" s="81"/>
      <c r="K186" s="70"/>
      <c r="L186" s="70"/>
      <c r="M186" s="70"/>
      <c r="N186" s="84"/>
      <c r="O186" s="77"/>
    </row>
    <row r="187" spans="2:15">
      <c r="B187" s="184"/>
      <c r="C187" s="184"/>
      <c r="D187" s="79"/>
      <c r="E187" s="79"/>
      <c r="F187" s="79"/>
      <c r="G187" s="184"/>
      <c r="H187" s="184"/>
      <c r="I187" s="184"/>
      <c r="J187" s="81"/>
      <c r="K187" s="70"/>
      <c r="L187" s="70"/>
      <c r="M187" s="70"/>
      <c r="N187" s="84"/>
      <c r="O187" s="77"/>
    </row>
    <row r="188" spans="2:15">
      <c r="B188" s="184"/>
      <c r="C188" s="184"/>
      <c r="D188" s="79"/>
      <c r="E188" s="79"/>
      <c r="F188" s="79"/>
      <c r="G188" s="184"/>
      <c r="H188" s="184"/>
      <c r="I188" s="184"/>
      <c r="J188" s="81"/>
      <c r="K188" s="70"/>
      <c r="L188" s="70"/>
      <c r="M188" s="70"/>
      <c r="N188" s="84"/>
      <c r="O188" s="77"/>
    </row>
    <row r="189" spans="2:15">
      <c r="B189" s="184"/>
      <c r="C189" s="184"/>
      <c r="D189" s="79"/>
      <c r="E189" s="79"/>
      <c r="F189" s="79"/>
      <c r="G189" s="184"/>
      <c r="H189" s="184"/>
      <c r="I189" s="184"/>
      <c r="J189" s="81"/>
      <c r="K189" s="70"/>
      <c r="L189" s="70"/>
      <c r="M189" s="70"/>
      <c r="N189" s="84"/>
      <c r="O189" s="77"/>
    </row>
    <row r="190" spans="2:15">
      <c r="B190" s="184"/>
      <c r="C190" s="184"/>
      <c r="D190" s="79"/>
      <c r="E190" s="79"/>
      <c r="F190" s="79"/>
      <c r="G190" s="184"/>
      <c r="H190" s="184"/>
      <c r="I190" s="184"/>
      <c r="J190" s="81"/>
      <c r="K190" s="70"/>
      <c r="L190" s="70"/>
      <c r="M190" s="70"/>
      <c r="N190" s="84"/>
      <c r="O190" s="77"/>
    </row>
    <row r="191" spans="2:15">
      <c r="B191" s="184"/>
      <c r="C191" s="184"/>
      <c r="D191" s="79"/>
      <c r="E191" s="79"/>
      <c r="F191" s="79"/>
      <c r="G191" s="184"/>
      <c r="H191" s="184"/>
      <c r="I191" s="184"/>
      <c r="J191" s="81"/>
      <c r="K191" s="70"/>
      <c r="L191" s="70"/>
      <c r="M191" s="70"/>
      <c r="N191" s="84"/>
      <c r="O191" s="77"/>
    </row>
    <row r="192" spans="2:15">
      <c r="B192" s="184"/>
      <c r="C192" s="184"/>
      <c r="D192" s="79"/>
      <c r="E192" s="79"/>
      <c r="F192" s="79"/>
      <c r="G192" s="184"/>
      <c r="H192" s="184"/>
      <c r="I192" s="184"/>
      <c r="J192" s="81"/>
      <c r="K192" s="70"/>
      <c r="L192" s="70"/>
      <c r="M192" s="70"/>
      <c r="N192" s="84"/>
      <c r="O192" s="77"/>
    </row>
    <row r="193" spans="1:15">
      <c r="B193" s="184"/>
      <c r="C193" s="184"/>
      <c r="D193" s="79"/>
      <c r="E193" s="79"/>
      <c r="F193" s="79"/>
      <c r="G193" s="184"/>
      <c r="H193" s="184"/>
      <c r="I193" s="184"/>
      <c r="J193" s="81"/>
      <c r="K193" s="70"/>
      <c r="L193" s="70"/>
      <c r="M193" s="70"/>
      <c r="N193" s="84"/>
      <c r="O193" s="77"/>
    </row>
    <row r="194" spans="1:15">
      <c r="B194" s="184"/>
      <c r="C194" s="184"/>
      <c r="D194" s="79"/>
      <c r="E194" s="79"/>
      <c r="F194" s="79"/>
      <c r="G194" s="184"/>
      <c r="H194" s="184"/>
      <c r="I194" s="184"/>
      <c r="J194" s="81"/>
      <c r="K194" s="70"/>
      <c r="L194" s="70"/>
      <c r="M194" s="70"/>
      <c r="N194" s="84"/>
      <c r="O194" s="77"/>
    </row>
    <row r="195" spans="1:15">
      <c r="B195" s="184"/>
      <c r="C195" s="184"/>
      <c r="D195" s="79"/>
      <c r="E195" s="79"/>
      <c r="F195" s="79"/>
      <c r="G195" s="184"/>
      <c r="H195" s="184"/>
      <c r="I195" s="184"/>
      <c r="J195" s="81"/>
      <c r="K195" s="70"/>
      <c r="L195" s="70"/>
      <c r="M195" s="70"/>
      <c r="N195" s="84"/>
      <c r="O195" s="77"/>
    </row>
    <row r="196" spans="1:15">
      <c r="B196" s="184"/>
      <c r="C196" s="184"/>
      <c r="D196" s="79"/>
      <c r="E196" s="79"/>
      <c r="F196" s="79"/>
      <c r="G196" s="184"/>
      <c r="H196" s="184"/>
      <c r="I196" s="184"/>
      <c r="J196" s="81"/>
      <c r="K196" s="70"/>
      <c r="L196" s="70"/>
      <c r="M196" s="70"/>
      <c r="N196" s="84"/>
      <c r="O196" s="77"/>
    </row>
    <row r="197" spans="1:15">
      <c r="B197" s="184"/>
      <c r="C197" s="184"/>
      <c r="D197" s="79"/>
      <c r="E197" s="79"/>
      <c r="F197" s="79"/>
      <c r="G197" s="184"/>
      <c r="H197" s="184"/>
      <c r="I197" s="184"/>
      <c r="J197" s="81"/>
      <c r="K197" s="70"/>
      <c r="L197" s="70"/>
      <c r="M197" s="70"/>
      <c r="N197" s="84"/>
      <c r="O197" s="77"/>
    </row>
    <row r="198" spans="1:15">
      <c r="B198" s="184"/>
      <c r="C198" s="184"/>
      <c r="D198" s="79"/>
      <c r="E198" s="79"/>
      <c r="F198" s="79"/>
      <c r="G198" s="184"/>
      <c r="H198" s="184"/>
      <c r="I198" s="184"/>
      <c r="J198" s="81"/>
      <c r="K198" s="70"/>
      <c r="L198" s="70"/>
      <c r="M198" s="70"/>
      <c r="N198" s="84"/>
      <c r="O198" s="77"/>
    </row>
    <row r="199" spans="1:15">
      <c r="B199" s="829" t="s">
        <v>1</v>
      </c>
      <c r="C199" s="829"/>
      <c r="D199" s="829"/>
      <c r="E199" s="829"/>
      <c r="F199" s="829"/>
      <c r="G199" s="829"/>
      <c r="H199" s="829"/>
      <c r="I199" s="829"/>
      <c r="J199" s="829"/>
      <c r="K199" s="829"/>
      <c r="L199" s="829"/>
      <c r="M199" s="829"/>
      <c r="N199" s="829"/>
      <c r="O199" s="77"/>
    </row>
    <row r="200" spans="1:15">
      <c r="B200" s="829" t="s">
        <v>2</v>
      </c>
      <c r="C200" s="829"/>
      <c r="D200" s="829"/>
      <c r="E200" s="829"/>
      <c r="F200" s="829"/>
      <c r="G200" s="829"/>
      <c r="H200" s="829"/>
      <c r="I200" s="829"/>
      <c r="J200" s="829"/>
      <c r="K200" s="829"/>
      <c r="L200" s="829"/>
      <c r="M200" s="829"/>
      <c r="N200" s="829"/>
      <c r="O200" s="77"/>
    </row>
    <row r="201" spans="1:15">
      <c r="B201" s="829" t="s">
        <v>401</v>
      </c>
      <c r="C201" s="829"/>
      <c r="D201" s="829"/>
      <c r="E201" s="829"/>
      <c r="F201" s="829"/>
      <c r="G201" s="829"/>
      <c r="H201" s="829"/>
      <c r="I201" s="829"/>
      <c r="J201" s="829"/>
      <c r="K201" s="829"/>
      <c r="L201" s="829"/>
      <c r="M201" s="829"/>
      <c r="N201" s="829"/>
      <c r="O201" s="77"/>
    </row>
    <row r="202" spans="1:15">
      <c r="B202" s="3" t="s">
        <v>996</v>
      </c>
      <c r="C202" s="3"/>
      <c r="D202" s="3"/>
      <c r="E202" s="3"/>
      <c r="F202" s="82"/>
      <c r="G202" s="82"/>
      <c r="H202" s="82"/>
      <c r="I202" s="83"/>
      <c r="J202" s="70"/>
      <c r="K202" s="70"/>
      <c r="L202" s="70"/>
      <c r="M202" s="70"/>
      <c r="N202" s="84"/>
      <c r="O202" s="77"/>
    </row>
    <row r="203" spans="1:15">
      <c r="B203" s="3" t="s">
        <v>494</v>
      </c>
      <c r="C203" s="3"/>
      <c r="D203" s="124"/>
      <c r="E203" s="125"/>
      <c r="F203" s="126"/>
      <c r="G203" s="126"/>
      <c r="H203" s="126"/>
      <c r="I203" s="91"/>
      <c r="J203" s="91" t="s">
        <v>14</v>
      </c>
      <c r="K203" s="91" t="s">
        <v>15</v>
      </c>
      <c r="L203" s="91" t="s">
        <v>16</v>
      </c>
      <c r="M203" s="5" t="s">
        <v>941</v>
      </c>
      <c r="N203" s="91"/>
      <c r="O203" s="6"/>
    </row>
    <row r="204" spans="1:15" ht="22.5">
      <c r="B204" s="3" t="s">
        <v>6</v>
      </c>
      <c r="C204" s="3" t="s">
        <v>7</v>
      </c>
      <c r="D204" s="3" t="s">
        <v>8</v>
      </c>
      <c r="E204" s="3" t="s">
        <v>9</v>
      </c>
      <c r="F204" s="3" t="s">
        <v>10</v>
      </c>
      <c r="G204" s="3" t="s">
        <v>11</v>
      </c>
      <c r="H204" s="3" t="s">
        <v>12</v>
      </c>
      <c r="I204" s="3" t="s">
        <v>13</v>
      </c>
      <c r="J204" s="3" t="s">
        <v>495</v>
      </c>
      <c r="K204" s="3"/>
      <c r="L204" s="3"/>
      <c r="M204" s="3"/>
      <c r="N204" s="127" t="s">
        <v>17</v>
      </c>
      <c r="O204" s="8" t="s">
        <v>18</v>
      </c>
    </row>
    <row r="205" spans="1:15">
      <c r="A205">
        <v>1</v>
      </c>
      <c r="B205" s="63" t="s">
        <v>499</v>
      </c>
      <c r="C205" s="63" t="s">
        <v>500</v>
      </c>
      <c r="D205" s="61" t="s">
        <v>501</v>
      </c>
      <c r="E205" s="62">
        <v>200011110179067</v>
      </c>
      <c r="F205" s="63" t="s">
        <v>27</v>
      </c>
      <c r="G205" s="115" t="s">
        <v>549</v>
      </c>
      <c r="H205" s="63" t="s">
        <v>502</v>
      </c>
      <c r="I205" s="97">
        <v>5000</v>
      </c>
      <c r="J205" s="97">
        <v>143.5</v>
      </c>
      <c r="K205" s="97">
        <v>152</v>
      </c>
      <c r="L205" s="98"/>
      <c r="M205" s="98"/>
      <c r="N205" s="97">
        <v>4704.5</v>
      </c>
      <c r="O205" s="96">
        <v>39234</v>
      </c>
    </row>
    <row r="206" spans="1:15">
      <c r="A206">
        <f>A205+1</f>
        <v>2</v>
      </c>
      <c r="B206" s="63" t="s">
        <v>503</v>
      </c>
      <c r="C206" s="63" t="s">
        <v>504</v>
      </c>
      <c r="D206" s="61" t="s">
        <v>505</v>
      </c>
      <c r="E206" s="62">
        <v>200011110179135</v>
      </c>
      <c r="F206" s="63" t="s">
        <v>37</v>
      </c>
      <c r="G206" s="115" t="s">
        <v>549</v>
      </c>
      <c r="H206" s="63" t="s">
        <v>506</v>
      </c>
      <c r="I206" s="97">
        <v>5000</v>
      </c>
      <c r="J206" s="97">
        <v>143.5</v>
      </c>
      <c r="K206" s="97">
        <v>152</v>
      </c>
      <c r="L206" s="98"/>
      <c r="M206" s="98"/>
      <c r="N206" s="97">
        <v>4704.5</v>
      </c>
      <c r="O206" s="96">
        <v>39272</v>
      </c>
    </row>
    <row r="207" spans="1:15">
      <c r="A207">
        <f t="shared" ref="A207:A229" si="12">A206+1</f>
        <v>3</v>
      </c>
      <c r="B207" s="63" t="s">
        <v>508</v>
      </c>
      <c r="C207" s="63" t="s">
        <v>509</v>
      </c>
      <c r="D207" s="61" t="s">
        <v>510</v>
      </c>
      <c r="E207" s="62">
        <v>200011101180725</v>
      </c>
      <c r="F207" s="63" t="s">
        <v>37</v>
      </c>
      <c r="G207" s="115" t="s">
        <v>549</v>
      </c>
      <c r="H207" s="63" t="s">
        <v>511</v>
      </c>
      <c r="I207" s="97">
        <v>5000</v>
      </c>
      <c r="J207" s="97">
        <v>143.5</v>
      </c>
      <c r="K207" s="97">
        <v>152</v>
      </c>
      <c r="L207" s="98"/>
      <c r="M207" s="98"/>
      <c r="N207" s="97">
        <v>4704.5</v>
      </c>
      <c r="O207" s="96">
        <v>39326</v>
      </c>
    </row>
    <row r="208" spans="1:15">
      <c r="A208">
        <f t="shared" si="12"/>
        <v>4</v>
      </c>
      <c r="B208" s="63" t="s">
        <v>512</v>
      </c>
      <c r="C208" s="63" t="s">
        <v>513</v>
      </c>
      <c r="D208" s="61" t="s">
        <v>514</v>
      </c>
      <c r="E208" s="62">
        <v>200011101294569</v>
      </c>
      <c r="F208" s="63" t="s">
        <v>27</v>
      </c>
      <c r="G208" s="115" t="s">
        <v>549</v>
      </c>
      <c r="H208" s="63" t="s">
        <v>515</v>
      </c>
      <c r="I208" s="97">
        <v>5000</v>
      </c>
      <c r="J208" s="97">
        <v>143.5</v>
      </c>
      <c r="K208" s="97">
        <v>152</v>
      </c>
      <c r="L208" s="98"/>
      <c r="M208" s="98"/>
      <c r="N208" s="97">
        <v>4704.5</v>
      </c>
      <c r="O208" s="96">
        <v>40039</v>
      </c>
    </row>
    <row r="209" spans="1:15">
      <c r="A209">
        <f t="shared" si="12"/>
        <v>5</v>
      </c>
      <c r="B209" s="63" t="s">
        <v>516</v>
      </c>
      <c r="C209" s="63" t="s">
        <v>517</v>
      </c>
      <c r="D209" s="61" t="s">
        <v>518</v>
      </c>
      <c r="E209" s="62">
        <v>200011101393486</v>
      </c>
      <c r="F209" s="63" t="s">
        <v>37</v>
      </c>
      <c r="G209" s="115" t="s">
        <v>549</v>
      </c>
      <c r="H209" s="63" t="s">
        <v>519</v>
      </c>
      <c r="I209" s="97">
        <v>5000</v>
      </c>
      <c r="J209" s="97">
        <v>143.5</v>
      </c>
      <c r="K209" s="97">
        <v>152</v>
      </c>
      <c r="L209" s="98"/>
      <c r="M209" s="98">
        <v>0</v>
      </c>
      <c r="N209" s="97">
        <v>4704.5</v>
      </c>
      <c r="O209" s="96">
        <v>40544</v>
      </c>
    </row>
    <row r="210" spans="1:15">
      <c r="A210">
        <f t="shared" si="12"/>
        <v>6</v>
      </c>
      <c r="B210" s="63" t="s">
        <v>520</v>
      </c>
      <c r="C210" s="63" t="s">
        <v>521</v>
      </c>
      <c r="D210" s="61" t="s">
        <v>522</v>
      </c>
      <c r="E210" s="62">
        <v>200011101393554</v>
      </c>
      <c r="F210" s="63" t="s">
        <v>27</v>
      </c>
      <c r="G210" s="115" t="s">
        <v>549</v>
      </c>
      <c r="H210" s="63" t="s">
        <v>523</v>
      </c>
      <c r="I210" s="97">
        <v>5000</v>
      </c>
      <c r="J210" s="97">
        <v>143.5</v>
      </c>
      <c r="K210" s="97">
        <v>152</v>
      </c>
      <c r="L210" s="98"/>
      <c r="M210" s="98"/>
      <c r="N210" s="97">
        <v>4704.5</v>
      </c>
      <c r="O210" s="96">
        <v>40544</v>
      </c>
    </row>
    <row r="211" spans="1:15">
      <c r="A211">
        <f t="shared" si="12"/>
        <v>7</v>
      </c>
      <c r="B211" s="63" t="s">
        <v>525</v>
      </c>
      <c r="C211" s="63" t="s">
        <v>526</v>
      </c>
      <c r="D211" s="61" t="s">
        <v>527</v>
      </c>
      <c r="E211" s="62">
        <v>200011101711741</v>
      </c>
      <c r="F211" s="63" t="s">
        <v>27</v>
      </c>
      <c r="G211" s="115" t="s">
        <v>549</v>
      </c>
      <c r="H211" s="63" t="s">
        <v>528</v>
      </c>
      <c r="I211" s="97">
        <v>5000</v>
      </c>
      <c r="J211" s="97">
        <v>143.5</v>
      </c>
      <c r="K211" s="97">
        <v>152</v>
      </c>
      <c r="L211" s="98"/>
      <c r="M211" s="98"/>
      <c r="N211" s="97">
        <v>4704.5</v>
      </c>
      <c r="O211" s="96">
        <v>42461</v>
      </c>
    </row>
    <row r="212" spans="1:15">
      <c r="A212">
        <f t="shared" si="12"/>
        <v>8</v>
      </c>
      <c r="B212" s="134" t="s">
        <v>529</v>
      </c>
      <c r="C212" s="134" t="s">
        <v>530</v>
      </c>
      <c r="D212" s="61" t="s">
        <v>531</v>
      </c>
      <c r="E212" s="62" t="s">
        <v>532</v>
      </c>
      <c r="F212" s="63" t="s">
        <v>27</v>
      </c>
      <c r="G212" s="115" t="s">
        <v>549</v>
      </c>
      <c r="H212" s="63" t="s">
        <v>528</v>
      </c>
      <c r="I212" s="113">
        <v>5000</v>
      </c>
      <c r="J212" s="102">
        <f t="shared" ref="J212:J229" si="13">I212*2.87%</f>
        <v>143.5</v>
      </c>
      <c r="K212" s="102">
        <f t="shared" ref="K212:K229" si="14">I212*3.04%</f>
        <v>152</v>
      </c>
      <c r="L212" s="103"/>
      <c r="M212" s="103"/>
      <c r="N212" s="102">
        <f>I212-J212-K212</f>
        <v>4704.5</v>
      </c>
      <c r="O212" s="96">
        <v>42614</v>
      </c>
    </row>
    <row r="213" spans="1:15">
      <c r="A213">
        <f t="shared" si="12"/>
        <v>9</v>
      </c>
      <c r="B213" s="99" t="s">
        <v>534</v>
      </c>
      <c r="C213" s="99" t="s">
        <v>535</v>
      </c>
      <c r="D213" s="116" t="s">
        <v>536</v>
      </c>
      <c r="E213" s="116" t="s">
        <v>537</v>
      </c>
      <c r="F213" s="135" t="s">
        <v>538</v>
      </c>
      <c r="G213" s="115" t="s">
        <v>549</v>
      </c>
      <c r="H213" s="115" t="s">
        <v>533</v>
      </c>
      <c r="I213" s="113">
        <v>28000</v>
      </c>
      <c r="J213" s="102">
        <f t="shared" si="13"/>
        <v>803.6</v>
      </c>
      <c r="K213" s="102">
        <f t="shared" si="14"/>
        <v>851.2</v>
      </c>
      <c r="L213" s="103"/>
      <c r="M213" s="103"/>
      <c r="N213" s="102">
        <f>I213-J213-K213</f>
        <v>26345.200000000001</v>
      </c>
      <c r="O213" s="116">
        <v>43132</v>
      </c>
    </row>
    <row r="214" spans="1:15">
      <c r="A214">
        <f t="shared" si="12"/>
        <v>10</v>
      </c>
      <c r="B214" s="99" t="s">
        <v>539</v>
      </c>
      <c r="C214" s="99" t="s">
        <v>540</v>
      </c>
      <c r="D214" s="116" t="s">
        <v>541</v>
      </c>
      <c r="E214" s="116" t="s">
        <v>542</v>
      </c>
      <c r="F214" s="135" t="s">
        <v>543</v>
      </c>
      <c r="G214" s="115" t="s">
        <v>549</v>
      </c>
      <c r="H214" s="128" t="s">
        <v>497</v>
      </c>
      <c r="I214" s="113">
        <v>9835</v>
      </c>
      <c r="J214" s="102">
        <f t="shared" si="13"/>
        <v>282.2645</v>
      </c>
      <c r="K214" s="102">
        <f t="shared" si="14"/>
        <v>298.98399999999998</v>
      </c>
      <c r="L214" s="103"/>
      <c r="M214" s="103"/>
      <c r="N214" s="102">
        <f>I214-J214-K214</f>
        <v>9253.7515000000003</v>
      </c>
      <c r="O214" s="116">
        <v>43191</v>
      </c>
    </row>
    <row r="215" spans="1:15" ht="22.5">
      <c r="A215">
        <f t="shared" si="12"/>
        <v>11</v>
      </c>
      <c r="B215" s="136" t="s">
        <v>544</v>
      </c>
      <c r="C215" s="136" t="s">
        <v>545</v>
      </c>
      <c r="D215" s="137" t="s">
        <v>546</v>
      </c>
      <c r="E215" s="117" t="s">
        <v>547</v>
      </c>
      <c r="F215" s="115" t="s">
        <v>548</v>
      </c>
      <c r="G215" s="115" t="s">
        <v>549</v>
      </c>
      <c r="H215" s="115" t="s">
        <v>550</v>
      </c>
      <c r="I215" s="113">
        <v>5000</v>
      </c>
      <c r="J215" s="102">
        <f t="shared" si="13"/>
        <v>143.5</v>
      </c>
      <c r="K215" s="102">
        <f t="shared" si="14"/>
        <v>152</v>
      </c>
      <c r="L215" s="103"/>
      <c r="M215" s="103"/>
      <c r="N215" s="102">
        <f t="shared" ref="N215:N229" si="15">I215-J215-K215</f>
        <v>4704.5</v>
      </c>
      <c r="O215" s="116">
        <v>43839</v>
      </c>
    </row>
    <row r="216" spans="1:15" ht="22.5">
      <c r="A216">
        <f t="shared" si="12"/>
        <v>12</v>
      </c>
      <c r="B216" s="136" t="s">
        <v>551</v>
      </c>
      <c r="C216" s="136" t="s">
        <v>552</v>
      </c>
      <c r="D216" s="138" t="s">
        <v>553</v>
      </c>
      <c r="E216" s="117" t="s">
        <v>554</v>
      </c>
      <c r="F216" s="115" t="s">
        <v>555</v>
      </c>
      <c r="G216" s="115" t="s">
        <v>549</v>
      </c>
      <c r="H216" s="115" t="s">
        <v>485</v>
      </c>
      <c r="I216" s="113">
        <v>30000</v>
      </c>
      <c r="J216" s="102">
        <f t="shared" si="13"/>
        <v>861</v>
      </c>
      <c r="K216" s="102">
        <f t="shared" si="14"/>
        <v>912</v>
      </c>
      <c r="L216" s="103"/>
      <c r="M216" s="103"/>
      <c r="N216" s="102">
        <f t="shared" si="15"/>
        <v>28227</v>
      </c>
      <c r="O216" s="116">
        <v>43841</v>
      </c>
    </row>
    <row r="217" spans="1:15" ht="22.5">
      <c r="A217">
        <f t="shared" si="12"/>
        <v>13</v>
      </c>
      <c r="B217" s="136" t="s">
        <v>558</v>
      </c>
      <c r="C217" s="136" t="s">
        <v>559</v>
      </c>
      <c r="D217" s="138" t="s">
        <v>560</v>
      </c>
      <c r="E217" s="117" t="s">
        <v>561</v>
      </c>
      <c r="F217" s="115" t="s">
        <v>27</v>
      </c>
      <c r="G217" s="115" t="s">
        <v>549</v>
      </c>
      <c r="H217" s="115" t="s">
        <v>562</v>
      </c>
      <c r="I217" s="113">
        <v>5000</v>
      </c>
      <c r="J217" s="102">
        <f t="shared" si="13"/>
        <v>143.5</v>
      </c>
      <c r="K217" s="102">
        <f t="shared" si="14"/>
        <v>152</v>
      </c>
      <c r="L217" s="103"/>
      <c r="M217" s="103"/>
      <c r="N217" s="102">
        <f t="shared" si="15"/>
        <v>4704.5</v>
      </c>
      <c r="O217" s="116">
        <v>44199</v>
      </c>
    </row>
    <row r="218" spans="1:15" ht="22.5">
      <c r="A218">
        <f t="shared" si="12"/>
        <v>14</v>
      </c>
      <c r="B218" s="136" t="s">
        <v>563</v>
      </c>
      <c r="C218" s="136" t="s">
        <v>564</v>
      </c>
      <c r="D218" s="138" t="s">
        <v>565</v>
      </c>
      <c r="E218" s="117" t="s">
        <v>566</v>
      </c>
      <c r="F218" s="115" t="s">
        <v>496</v>
      </c>
      <c r="G218" s="115" t="s">
        <v>549</v>
      </c>
      <c r="H218" s="115" t="s">
        <v>485</v>
      </c>
      <c r="I218" s="113">
        <v>10000</v>
      </c>
      <c r="J218" s="102">
        <f t="shared" si="13"/>
        <v>287</v>
      </c>
      <c r="K218" s="102">
        <f t="shared" si="14"/>
        <v>304</v>
      </c>
      <c r="L218" s="103"/>
      <c r="M218" s="103"/>
      <c r="N218" s="102">
        <f t="shared" si="15"/>
        <v>9409</v>
      </c>
      <c r="O218" s="116">
        <v>44202</v>
      </c>
    </row>
    <row r="219" spans="1:15" ht="22.5">
      <c r="A219">
        <f t="shared" si="12"/>
        <v>15</v>
      </c>
      <c r="B219" s="136" t="s">
        <v>568</v>
      </c>
      <c r="C219" s="136" t="s">
        <v>569</v>
      </c>
      <c r="D219" s="138" t="s">
        <v>570</v>
      </c>
      <c r="E219" s="117" t="s">
        <v>571</v>
      </c>
      <c r="F219" s="115" t="s">
        <v>572</v>
      </c>
      <c r="G219" s="115" t="s">
        <v>549</v>
      </c>
      <c r="H219" s="101" t="s">
        <v>573</v>
      </c>
      <c r="I219" s="113">
        <v>10000</v>
      </c>
      <c r="J219" s="102">
        <f t="shared" si="13"/>
        <v>287</v>
      </c>
      <c r="K219" s="102">
        <f t="shared" si="14"/>
        <v>304</v>
      </c>
      <c r="L219" s="103"/>
      <c r="M219" s="103"/>
      <c r="N219" s="102">
        <f t="shared" si="15"/>
        <v>9409</v>
      </c>
      <c r="O219" s="116">
        <v>44203</v>
      </c>
    </row>
    <row r="220" spans="1:15" ht="22.5">
      <c r="A220">
        <f t="shared" si="12"/>
        <v>16</v>
      </c>
      <c r="B220" s="136" t="s">
        <v>574</v>
      </c>
      <c r="C220" s="136" t="s">
        <v>244</v>
      </c>
      <c r="D220" s="138" t="s">
        <v>575</v>
      </c>
      <c r="E220" s="117" t="s">
        <v>576</v>
      </c>
      <c r="F220" s="115" t="s">
        <v>27</v>
      </c>
      <c r="G220" s="115" t="s">
        <v>549</v>
      </c>
      <c r="H220" s="115" t="s">
        <v>556</v>
      </c>
      <c r="I220" s="113">
        <v>5000</v>
      </c>
      <c r="J220" s="102">
        <f t="shared" si="13"/>
        <v>143.5</v>
      </c>
      <c r="K220" s="102">
        <f t="shared" si="14"/>
        <v>152</v>
      </c>
      <c r="L220" s="103"/>
      <c r="M220" s="103"/>
      <c r="N220" s="102">
        <f t="shared" si="15"/>
        <v>4704.5</v>
      </c>
      <c r="O220" s="116">
        <v>44440</v>
      </c>
    </row>
    <row r="221" spans="1:15" ht="22.5">
      <c r="A221">
        <f t="shared" si="12"/>
        <v>17</v>
      </c>
      <c r="B221" s="136" t="s">
        <v>577</v>
      </c>
      <c r="C221" s="136" t="s">
        <v>578</v>
      </c>
      <c r="D221" s="138" t="s">
        <v>579</v>
      </c>
      <c r="E221" s="117" t="s">
        <v>580</v>
      </c>
      <c r="F221" s="115" t="s">
        <v>27</v>
      </c>
      <c r="G221" s="115" t="s">
        <v>549</v>
      </c>
      <c r="H221" s="115" t="s">
        <v>506</v>
      </c>
      <c r="I221" s="113">
        <v>5000</v>
      </c>
      <c r="J221" s="102">
        <f t="shared" si="13"/>
        <v>143.5</v>
      </c>
      <c r="K221" s="102">
        <f t="shared" si="14"/>
        <v>152</v>
      </c>
      <c r="L221" s="103"/>
      <c r="M221" s="103"/>
      <c r="N221" s="102">
        <f t="shared" si="15"/>
        <v>4704.5</v>
      </c>
      <c r="O221" s="116"/>
    </row>
    <row r="222" spans="1:15" ht="22.5">
      <c r="A222">
        <f t="shared" si="12"/>
        <v>18</v>
      </c>
      <c r="B222" s="136" t="s">
        <v>581</v>
      </c>
      <c r="C222" s="136" t="s">
        <v>582</v>
      </c>
      <c r="D222" s="138" t="s">
        <v>583</v>
      </c>
      <c r="E222" s="117" t="s">
        <v>824</v>
      </c>
      <c r="F222" s="115" t="s">
        <v>27</v>
      </c>
      <c r="G222" s="115" t="s">
        <v>549</v>
      </c>
      <c r="H222" s="115" t="s">
        <v>584</v>
      </c>
      <c r="I222" s="113">
        <v>5000</v>
      </c>
      <c r="J222" s="102">
        <f t="shared" si="13"/>
        <v>143.5</v>
      </c>
      <c r="K222" s="102">
        <f t="shared" si="14"/>
        <v>152</v>
      </c>
      <c r="L222" s="103"/>
      <c r="M222" s="103"/>
      <c r="N222" s="102">
        <f t="shared" si="15"/>
        <v>4704.5</v>
      </c>
      <c r="O222" s="116">
        <v>44531</v>
      </c>
    </row>
    <row r="223" spans="1:15" ht="22.5">
      <c r="A223">
        <f t="shared" si="12"/>
        <v>19</v>
      </c>
      <c r="B223" s="136" t="s">
        <v>833</v>
      </c>
      <c r="C223" s="136" t="s">
        <v>834</v>
      </c>
      <c r="D223" s="138" t="s">
        <v>835</v>
      </c>
      <c r="E223" s="146" t="s">
        <v>846</v>
      </c>
      <c r="F223" s="115" t="s">
        <v>836</v>
      </c>
      <c r="G223" s="115" t="s">
        <v>549</v>
      </c>
      <c r="H223" s="115" t="s">
        <v>485</v>
      </c>
      <c r="I223" s="163">
        <v>10000</v>
      </c>
      <c r="J223" s="164">
        <f t="shared" si="13"/>
        <v>287</v>
      </c>
      <c r="K223" s="164">
        <f t="shared" si="14"/>
        <v>304</v>
      </c>
      <c r="L223" s="165"/>
      <c r="M223" s="165"/>
      <c r="N223" s="164">
        <f t="shared" si="15"/>
        <v>9409</v>
      </c>
      <c r="O223" s="116">
        <v>44621</v>
      </c>
    </row>
    <row r="224" spans="1:15" ht="22.5">
      <c r="A224">
        <f t="shared" si="12"/>
        <v>20</v>
      </c>
      <c r="B224" s="136" t="s">
        <v>842</v>
      </c>
      <c r="C224" s="136" t="s">
        <v>843</v>
      </c>
      <c r="D224" s="138" t="s">
        <v>844</v>
      </c>
      <c r="E224" s="146" t="s">
        <v>847</v>
      </c>
      <c r="F224" s="115" t="s">
        <v>27</v>
      </c>
      <c r="G224" s="115" t="s">
        <v>549</v>
      </c>
      <c r="H224" s="115" t="s">
        <v>845</v>
      </c>
      <c r="I224" s="163">
        <v>5000</v>
      </c>
      <c r="J224" s="164">
        <f t="shared" si="13"/>
        <v>143.5</v>
      </c>
      <c r="K224" s="164">
        <f t="shared" si="14"/>
        <v>152</v>
      </c>
      <c r="L224" s="165"/>
      <c r="M224" s="165"/>
      <c r="N224" s="164">
        <f t="shared" si="15"/>
        <v>4704.5</v>
      </c>
      <c r="O224" s="116">
        <v>44682</v>
      </c>
    </row>
    <row r="225" spans="1:15">
      <c r="A225">
        <f t="shared" si="12"/>
        <v>21</v>
      </c>
      <c r="B225" s="136" t="s">
        <v>849</v>
      </c>
      <c r="C225" s="136" t="s">
        <v>850</v>
      </c>
      <c r="D225" s="138" t="s">
        <v>851</v>
      </c>
      <c r="E225" s="146" t="s">
        <v>857</v>
      </c>
      <c r="F225" s="115" t="s">
        <v>37</v>
      </c>
      <c r="G225" s="115" t="s">
        <v>549</v>
      </c>
      <c r="H225" s="115" t="s">
        <v>507</v>
      </c>
      <c r="I225" s="163">
        <v>5000</v>
      </c>
      <c r="J225" s="164">
        <f t="shared" si="13"/>
        <v>143.5</v>
      </c>
      <c r="K225" s="164">
        <f t="shared" si="14"/>
        <v>152</v>
      </c>
      <c r="L225" s="165"/>
      <c r="M225" s="165"/>
      <c r="N225" s="164">
        <f t="shared" si="15"/>
        <v>4704.5</v>
      </c>
      <c r="O225" s="116">
        <v>44743</v>
      </c>
    </row>
    <row r="226" spans="1:15">
      <c r="A226">
        <f t="shared" si="12"/>
        <v>22</v>
      </c>
      <c r="B226" s="136" t="s">
        <v>942</v>
      </c>
      <c r="C226" s="136" t="s">
        <v>943</v>
      </c>
      <c r="D226" s="138" t="s">
        <v>944</v>
      </c>
      <c r="E226" s="146" t="s">
        <v>950</v>
      </c>
      <c r="F226" s="115" t="s">
        <v>945</v>
      </c>
      <c r="G226" s="115" t="s">
        <v>549</v>
      </c>
      <c r="H226" s="115" t="s">
        <v>946</v>
      </c>
      <c r="I226" s="163">
        <v>5000</v>
      </c>
      <c r="J226" s="164">
        <f t="shared" si="13"/>
        <v>143.5</v>
      </c>
      <c r="K226" s="164">
        <f t="shared" si="14"/>
        <v>152</v>
      </c>
      <c r="L226" s="165"/>
      <c r="M226" s="165"/>
      <c r="N226" s="164">
        <f t="shared" si="15"/>
        <v>4704.5</v>
      </c>
      <c r="O226" s="116">
        <v>44986</v>
      </c>
    </row>
    <row r="227" spans="1:15">
      <c r="A227">
        <f t="shared" si="12"/>
        <v>23</v>
      </c>
      <c r="B227" s="136" t="s">
        <v>958</v>
      </c>
      <c r="C227" s="136" t="s">
        <v>328</v>
      </c>
      <c r="D227" s="138" t="s">
        <v>959</v>
      </c>
      <c r="E227" s="146" t="s">
        <v>963</v>
      </c>
      <c r="F227" s="115" t="s">
        <v>945</v>
      </c>
      <c r="G227" s="115" t="s">
        <v>549</v>
      </c>
      <c r="H227" s="115" t="s">
        <v>960</v>
      </c>
      <c r="I227" s="163">
        <v>5000</v>
      </c>
      <c r="J227" s="164">
        <f t="shared" si="13"/>
        <v>143.5</v>
      </c>
      <c r="K227" s="164">
        <f t="shared" si="14"/>
        <v>152</v>
      </c>
      <c r="L227" s="165"/>
      <c r="M227" s="165"/>
      <c r="N227" s="164">
        <f t="shared" si="15"/>
        <v>4704.5</v>
      </c>
      <c r="O227" s="116">
        <v>45017</v>
      </c>
    </row>
    <row r="228" spans="1:15">
      <c r="A228">
        <f t="shared" si="12"/>
        <v>24</v>
      </c>
      <c r="B228" s="136" t="s">
        <v>961</v>
      </c>
      <c r="C228" s="136" t="s">
        <v>962</v>
      </c>
      <c r="D228" s="138" t="s">
        <v>524</v>
      </c>
      <c r="E228" s="146" t="s">
        <v>964</v>
      </c>
      <c r="F228" s="115" t="s">
        <v>37</v>
      </c>
      <c r="G228" s="115" t="s">
        <v>549</v>
      </c>
      <c r="H228" s="115" t="s">
        <v>946</v>
      </c>
      <c r="I228" s="163">
        <v>5000</v>
      </c>
      <c r="J228" s="164">
        <f t="shared" si="13"/>
        <v>143.5</v>
      </c>
      <c r="K228" s="164">
        <f t="shared" si="14"/>
        <v>152</v>
      </c>
      <c r="L228" s="165"/>
      <c r="M228" s="165"/>
      <c r="N228" s="164">
        <f t="shared" si="15"/>
        <v>4704.5</v>
      </c>
      <c r="O228" s="116">
        <v>45017</v>
      </c>
    </row>
    <row r="229" spans="1:15">
      <c r="A229">
        <f t="shared" si="12"/>
        <v>25</v>
      </c>
      <c r="B229" s="136" t="s">
        <v>994</v>
      </c>
      <c r="C229" s="136" t="s">
        <v>567</v>
      </c>
      <c r="D229" s="138" t="s">
        <v>995</v>
      </c>
      <c r="E229" s="146">
        <v>9606781219</v>
      </c>
      <c r="F229" s="115" t="s">
        <v>376</v>
      </c>
      <c r="G229" s="115" t="s">
        <v>549</v>
      </c>
      <c r="H229" s="115" t="s">
        <v>485</v>
      </c>
      <c r="I229" s="163">
        <v>8000</v>
      </c>
      <c r="J229" s="164">
        <f t="shared" si="13"/>
        <v>229.6</v>
      </c>
      <c r="K229" s="164">
        <f t="shared" si="14"/>
        <v>243.2</v>
      </c>
      <c r="L229" s="165"/>
      <c r="M229" s="165"/>
      <c r="N229" s="164">
        <f t="shared" si="15"/>
        <v>7527.2</v>
      </c>
      <c r="O229" s="116">
        <v>45293</v>
      </c>
    </row>
    <row r="230" spans="1:15">
      <c r="A230" s="167"/>
      <c r="B230" s="60" t="s">
        <v>585</v>
      </c>
      <c r="C230" s="60" t="s">
        <v>397</v>
      </c>
      <c r="D230" s="61"/>
      <c r="E230" s="62"/>
      <c r="F230" s="63"/>
      <c r="G230" s="63"/>
      <c r="H230" s="63"/>
      <c r="I230" s="65">
        <f>SUM(I205:I229)</f>
        <v>195835</v>
      </c>
      <c r="J230" s="65">
        <f>SUM(J205:J229)</f>
        <v>5620.4645</v>
      </c>
      <c r="K230" s="65">
        <f>SUM(K205:K229)</f>
        <v>5953.3839999999991</v>
      </c>
      <c r="L230" s="122"/>
      <c r="M230" s="122">
        <f>SUM(M205:M214)</f>
        <v>0</v>
      </c>
      <c r="N230" s="65">
        <f>SUM(N205:N229)</f>
        <v>184261.15150000001</v>
      </c>
      <c r="O230" s="66"/>
    </row>
    <row r="231" spans="1:15">
      <c r="B231" s="67"/>
      <c r="C231" s="67"/>
      <c r="D231" s="68"/>
      <c r="E231" s="69"/>
      <c r="F231" s="70"/>
      <c r="G231" s="70"/>
      <c r="H231" s="70"/>
      <c r="I231" s="72"/>
      <c r="J231" s="72"/>
      <c r="K231" s="72"/>
      <c r="L231" s="123"/>
      <c r="M231" s="123"/>
      <c r="N231" s="72"/>
      <c r="O231" s="73"/>
    </row>
    <row r="232" spans="1:15">
      <c r="B232" s="74"/>
      <c r="C232" s="74"/>
      <c r="D232" s="68"/>
      <c r="E232" s="68"/>
      <c r="F232" s="82"/>
      <c r="G232" s="82"/>
      <c r="H232" s="82"/>
      <c r="I232" s="83"/>
      <c r="J232" s="70"/>
      <c r="K232" s="70"/>
      <c r="L232" s="70"/>
      <c r="M232" s="70"/>
      <c r="N232" s="84"/>
      <c r="O232" s="77"/>
    </row>
    <row r="233" spans="1:15" ht="15.75" thickBot="1">
      <c r="B233" s="68"/>
      <c r="C233" s="78" t="s">
        <v>398</v>
      </c>
      <c r="D233" s="75"/>
      <c r="E233" s="79"/>
      <c r="F233" s="79"/>
      <c r="G233" s="184"/>
      <c r="H233" s="80" t="s">
        <v>841</v>
      </c>
      <c r="I233" s="80"/>
      <c r="J233" s="81"/>
      <c r="K233" s="70"/>
      <c r="L233" s="70"/>
      <c r="M233" s="70"/>
      <c r="N233" s="84"/>
      <c r="O233" s="77"/>
    </row>
    <row r="234" spans="1:15">
      <c r="B234" s="832" t="s">
        <v>975</v>
      </c>
      <c r="C234" s="832"/>
      <c r="D234" s="79"/>
      <c r="E234" s="79"/>
      <c r="F234" s="79"/>
      <c r="G234" s="184"/>
      <c r="H234" s="184" t="s">
        <v>400</v>
      </c>
      <c r="I234" s="184"/>
      <c r="J234" s="81"/>
      <c r="K234" s="70"/>
      <c r="L234" s="70"/>
      <c r="M234" s="70"/>
      <c r="N234" s="84"/>
      <c r="O234" s="77"/>
    </row>
    <row r="235" spans="1:15">
      <c r="B235" s="184"/>
      <c r="C235" s="184"/>
      <c r="D235" s="79"/>
      <c r="E235" s="79"/>
      <c r="F235" s="79"/>
      <c r="G235" s="184"/>
      <c r="H235" s="184"/>
      <c r="I235" s="184"/>
      <c r="J235" s="81"/>
      <c r="K235" s="70"/>
      <c r="L235" s="70"/>
      <c r="M235" s="70"/>
      <c r="N235" s="84"/>
      <c r="O235" s="77"/>
    </row>
    <row r="236" spans="1:15">
      <c r="B236" s="184"/>
      <c r="C236" s="184"/>
      <c r="D236" s="79"/>
      <c r="E236" s="79"/>
      <c r="F236" s="79"/>
      <c r="G236" s="184"/>
      <c r="H236" s="184"/>
      <c r="I236" s="184"/>
      <c r="J236" s="81"/>
      <c r="K236" s="70"/>
      <c r="L236" s="70"/>
      <c r="M236" s="70"/>
      <c r="N236" s="84"/>
      <c r="O236" s="77"/>
    </row>
    <row r="237" spans="1:15">
      <c r="B237" s="184"/>
      <c r="C237" s="184"/>
      <c r="D237" s="79"/>
      <c r="E237" s="79"/>
      <c r="F237" s="79"/>
      <c r="G237" s="184"/>
      <c r="H237" s="184"/>
      <c r="I237" s="184"/>
      <c r="J237" s="81"/>
      <c r="K237" s="70"/>
      <c r="L237" s="70"/>
      <c r="M237" s="70"/>
      <c r="N237" s="84"/>
      <c r="O237" s="77"/>
    </row>
    <row r="238" spans="1:15">
      <c r="B238" s="184"/>
      <c r="C238" s="184"/>
      <c r="D238" s="79"/>
      <c r="E238" s="79"/>
      <c r="F238" s="79"/>
      <c r="G238" s="184"/>
      <c r="H238" s="184"/>
      <c r="I238" s="184"/>
      <c r="J238" s="81"/>
      <c r="K238" s="70"/>
      <c r="L238" s="70"/>
      <c r="M238" s="70"/>
      <c r="N238" s="84"/>
      <c r="O238" s="77"/>
    </row>
    <row r="239" spans="1:15">
      <c r="B239" s="184"/>
      <c r="C239" s="184"/>
      <c r="D239" s="79"/>
      <c r="E239" s="79"/>
      <c r="F239" s="79"/>
      <c r="G239" s="184"/>
      <c r="H239" s="184"/>
      <c r="I239" s="184"/>
      <c r="J239" s="81"/>
      <c r="K239" s="70"/>
      <c r="L239" s="70"/>
      <c r="M239" s="70"/>
      <c r="N239" s="84"/>
      <c r="O239" s="77"/>
    </row>
    <row r="240" spans="1:15">
      <c r="B240" s="184"/>
      <c r="C240" s="184"/>
      <c r="D240" s="79"/>
      <c r="E240" s="79"/>
      <c r="F240" s="79"/>
      <c r="G240" s="184"/>
      <c r="H240" s="184"/>
      <c r="I240" s="184"/>
      <c r="J240" s="81"/>
      <c r="K240" s="70"/>
      <c r="L240" s="70"/>
      <c r="M240" s="70"/>
      <c r="N240" s="84"/>
      <c r="O240" s="77"/>
    </row>
    <row r="241" spans="2:15">
      <c r="B241" s="184"/>
      <c r="C241" s="184"/>
      <c r="D241" s="79"/>
      <c r="E241" s="79"/>
      <c r="F241" s="79"/>
      <c r="G241" s="184"/>
      <c r="H241" s="184"/>
      <c r="I241" s="184"/>
      <c r="J241" s="81"/>
      <c r="K241" s="70"/>
      <c r="L241" s="70"/>
      <c r="M241" s="70"/>
      <c r="N241" s="84"/>
      <c r="O241" s="77"/>
    </row>
    <row r="242" spans="2:15">
      <c r="B242" s="184"/>
      <c r="C242" s="184"/>
      <c r="D242" s="79"/>
      <c r="E242" s="79"/>
      <c r="F242" s="79"/>
      <c r="G242" s="184"/>
      <c r="H242" s="184"/>
      <c r="I242" s="184"/>
      <c r="J242" s="81"/>
      <c r="K242" s="70"/>
      <c r="L242" s="70"/>
      <c r="M242" s="70"/>
      <c r="N242" s="84"/>
      <c r="O242" s="77"/>
    </row>
    <row r="243" spans="2:15">
      <c r="B243" s="184"/>
      <c r="C243" s="184"/>
      <c r="D243" s="79"/>
      <c r="E243" s="79"/>
      <c r="F243" s="79"/>
      <c r="G243" s="184"/>
      <c r="H243" s="184"/>
      <c r="I243" s="184"/>
      <c r="J243" s="81"/>
      <c r="K243" s="70"/>
      <c r="L243" s="70"/>
      <c r="M243" s="70"/>
      <c r="N243" s="84"/>
      <c r="O243" s="77"/>
    </row>
    <row r="244" spans="2:15">
      <c r="B244" s="184"/>
      <c r="C244" s="184"/>
      <c r="D244" s="79"/>
      <c r="E244" s="79"/>
      <c r="F244" s="79"/>
      <c r="G244" s="184"/>
      <c r="H244" s="184"/>
      <c r="I244" s="184"/>
      <c r="J244" s="81"/>
      <c r="K244" s="70"/>
      <c r="L244" s="70"/>
      <c r="M244" s="70"/>
      <c r="N244" s="84"/>
      <c r="O244" s="77"/>
    </row>
    <row r="245" spans="2:15">
      <c r="B245" s="184"/>
      <c r="C245" s="184"/>
      <c r="D245" s="79"/>
      <c r="E245" s="79"/>
      <c r="F245" s="79"/>
      <c r="G245" s="184"/>
      <c r="H245" s="184"/>
      <c r="I245" s="184"/>
      <c r="J245" s="81"/>
      <c r="K245" s="70"/>
      <c r="L245" s="70"/>
      <c r="M245" s="70"/>
      <c r="N245" s="84"/>
      <c r="O245" s="77"/>
    </row>
    <row r="246" spans="2:15">
      <c r="B246" s="184"/>
      <c r="C246" s="184"/>
      <c r="D246" s="79"/>
      <c r="E246" s="79"/>
      <c r="F246" s="79"/>
      <c r="G246" s="184"/>
      <c r="H246" s="184"/>
      <c r="I246" s="184"/>
      <c r="J246" s="81"/>
      <c r="K246" s="70"/>
      <c r="L246" s="70"/>
      <c r="M246" s="70"/>
      <c r="N246" s="84"/>
      <c r="O246" s="77"/>
    </row>
    <row r="247" spans="2:15">
      <c r="B247" s="184"/>
      <c r="C247" s="184"/>
      <c r="D247" s="79"/>
      <c r="E247" s="79"/>
      <c r="F247" s="79"/>
      <c r="G247" s="184"/>
      <c r="H247" s="184"/>
      <c r="I247" s="184"/>
      <c r="J247" s="81"/>
      <c r="K247" s="70"/>
      <c r="L247" s="70"/>
      <c r="M247" s="70"/>
      <c r="N247" s="84"/>
      <c r="O247" s="77"/>
    </row>
    <row r="248" spans="2:15">
      <c r="B248" s="184"/>
      <c r="C248" s="184"/>
      <c r="D248" s="79"/>
      <c r="E248" s="79"/>
      <c r="F248" s="79"/>
      <c r="G248" s="184"/>
      <c r="H248" s="184"/>
      <c r="I248" s="184"/>
      <c r="J248" s="81"/>
      <c r="K248" s="70"/>
      <c r="L248" s="70"/>
      <c r="M248" s="70"/>
      <c r="N248" s="84"/>
      <c r="O248" s="77"/>
    </row>
    <row r="249" spans="2:15">
      <c r="B249" s="184"/>
      <c r="C249" s="184"/>
      <c r="D249" s="79"/>
      <c r="E249" s="79"/>
      <c r="F249" s="79"/>
      <c r="G249" s="184"/>
      <c r="H249" s="184"/>
      <c r="I249" s="184"/>
      <c r="J249" s="81"/>
      <c r="K249" s="70"/>
      <c r="L249" s="70"/>
      <c r="M249" s="70"/>
      <c r="N249" s="84"/>
      <c r="O249" s="77"/>
    </row>
    <row r="250" spans="2:15">
      <c r="B250" s="184"/>
      <c r="C250" s="184"/>
      <c r="D250" s="79"/>
      <c r="E250" s="79"/>
      <c r="F250" s="79"/>
      <c r="G250" s="184"/>
      <c r="H250" s="184"/>
      <c r="I250" s="184"/>
      <c r="J250" s="81"/>
      <c r="K250" s="70"/>
      <c r="L250" s="70"/>
      <c r="M250" s="70"/>
      <c r="N250" s="84"/>
      <c r="O250" s="77"/>
    </row>
    <row r="251" spans="2:15">
      <c r="B251" s="184"/>
      <c r="C251" s="184"/>
      <c r="D251" s="79"/>
      <c r="E251" s="79"/>
      <c r="F251" s="79"/>
      <c r="G251" s="184"/>
      <c r="H251" s="184"/>
      <c r="I251" s="184"/>
      <c r="J251" s="81"/>
      <c r="K251" s="70"/>
      <c r="L251" s="70"/>
      <c r="M251" s="70"/>
      <c r="N251" s="84"/>
      <c r="O251" s="77"/>
    </row>
    <row r="252" spans="2:15">
      <c r="B252" s="184"/>
      <c r="C252" s="184"/>
      <c r="D252" s="79"/>
      <c r="E252" s="79"/>
      <c r="F252" s="79"/>
      <c r="G252" s="184"/>
      <c r="H252" s="184"/>
      <c r="I252" s="184"/>
      <c r="J252" s="81"/>
      <c r="K252" s="70"/>
      <c r="L252" s="70"/>
      <c r="M252" s="70"/>
      <c r="N252" s="84"/>
      <c r="O252" s="77"/>
    </row>
    <row r="253" spans="2:15">
      <c r="B253" s="184"/>
      <c r="C253" s="184"/>
      <c r="D253" s="79"/>
      <c r="E253" s="79"/>
      <c r="F253" s="79"/>
      <c r="G253" s="184"/>
      <c r="H253" s="184"/>
      <c r="I253" s="184"/>
      <c r="J253" s="81"/>
      <c r="K253" s="70"/>
      <c r="L253" s="70"/>
      <c r="M253" s="70"/>
      <c r="N253" s="84"/>
      <c r="O253" s="77"/>
    </row>
    <row r="254" spans="2:15">
      <c r="B254" s="184"/>
      <c r="C254" s="184"/>
      <c r="D254" s="79"/>
      <c r="E254" s="79"/>
      <c r="F254" s="79"/>
      <c r="G254" s="184"/>
      <c r="H254" s="184"/>
      <c r="I254" s="184"/>
      <c r="J254" s="81"/>
      <c r="K254" s="70"/>
      <c r="L254" s="70"/>
      <c r="M254" s="70"/>
      <c r="N254" s="84"/>
      <c r="O254" s="77"/>
    </row>
    <row r="255" spans="2:15">
      <c r="B255" s="184"/>
      <c r="C255" s="184"/>
      <c r="D255" s="79"/>
      <c r="E255" s="79"/>
      <c r="F255" s="79"/>
      <c r="G255" s="184"/>
      <c r="H255" s="184"/>
      <c r="I255" s="184"/>
      <c r="J255" s="81"/>
      <c r="K255" s="70"/>
      <c r="L255" s="70"/>
      <c r="M255" s="70"/>
      <c r="N255" s="84"/>
      <c r="O255" s="77"/>
    </row>
    <row r="256" spans="2:15">
      <c r="B256" s="184"/>
      <c r="C256" s="184"/>
      <c r="D256" s="79"/>
      <c r="E256" s="79"/>
      <c r="F256" s="79"/>
      <c r="G256" s="184"/>
      <c r="H256" s="184"/>
      <c r="I256" s="184"/>
      <c r="J256" s="81"/>
      <c r="K256" s="70"/>
      <c r="L256" s="70"/>
      <c r="M256" s="70"/>
      <c r="N256" s="84"/>
      <c r="O256" s="77"/>
    </row>
    <row r="257" spans="1:15">
      <c r="B257" s="184"/>
      <c r="C257" s="184"/>
      <c r="D257" s="79"/>
      <c r="E257" s="79"/>
      <c r="F257" s="79"/>
      <c r="G257" s="184"/>
      <c r="H257" s="184"/>
      <c r="I257" s="184"/>
      <c r="J257" s="81"/>
      <c r="K257" s="70"/>
      <c r="L257" s="70"/>
      <c r="M257" s="70"/>
      <c r="N257" s="84"/>
      <c r="O257" s="77"/>
    </row>
    <row r="258" spans="1:15">
      <c r="B258" s="184"/>
      <c r="C258" s="184"/>
      <c r="D258" s="79"/>
      <c r="E258" s="79"/>
      <c r="F258" s="79"/>
      <c r="G258" s="184"/>
      <c r="H258" s="184"/>
      <c r="I258" s="184"/>
      <c r="J258" s="81"/>
      <c r="K258" s="70"/>
      <c r="L258" s="70"/>
      <c r="M258" s="70"/>
      <c r="N258" s="84"/>
      <c r="O258" s="77"/>
    </row>
    <row r="259" spans="1:15">
      <c r="B259" s="184"/>
      <c r="C259" s="184"/>
      <c r="D259" s="79"/>
      <c r="E259" s="79"/>
      <c r="F259" s="79"/>
      <c r="G259" s="184"/>
      <c r="H259" s="184"/>
      <c r="I259" s="184"/>
      <c r="J259" s="81"/>
      <c r="K259" s="70"/>
      <c r="L259" s="70"/>
      <c r="M259" s="70"/>
      <c r="N259" s="84"/>
      <c r="O259" s="77"/>
    </row>
    <row r="260" spans="1:15">
      <c r="B260" s="184"/>
      <c r="C260" s="184"/>
      <c r="D260" s="79"/>
      <c r="E260" s="79"/>
      <c r="F260" s="79"/>
      <c r="G260" s="184"/>
      <c r="H260" s="184"/>
      <c r="I260" s="184"/>
      <c r="K260" s="70"/>
      <c r="L260" s="70"/>
      <c r="M260" s="70"/>
      <c r="N260" s="84"/>
      <c r="O260" s="77"/>
    </row>
    <row r="261" spans="1:15">
      <c r="B261" s="184"/>
      <c r="C261" s="184"/>
      <c r="D261" s="79"/>
      <c r="E261" s="79"/>
      <c r="F261" s="79"/>
      <c r="G261" s="184"/>
      <c r="H261" s="184"/>
      <c r="I261" s="184"/>
      <c r="K261" s="70"/>
      <c r="L261" s="70"/>
      <c r="M261" s="70"/>
      <c r="N261" s="84"/>
      <c r="O261" s="77"/>
    </row>
    <row r="262" spans="1:15">
      <c r="B262" s="184"/>
      <c r="C262" s="184"/>
      <c r="D262" s="79"/>
      <c r="E262" s="79"/>
      <c r="F262" s="79"/>
      <c r="G262" s="184"/>
      <c r="H262" s="184"/>
      <c r="I262" s="184"/>
      <c r="J262" s="81"/>
      <c r="K262" s="70"/>
      <c r="L262" s="70"/>
      <c r="M262" s="70"/>
      <c r="N262" s="84"/>
      <c r="O262" s="77"/>
    </row>
    <row r="263" spans="1:15">
      <c r="B263" s="829" t="s">
        <v>1</v>
      </c>
      <c r="C263" s="829"/>
      <c r="D263" s="829"/>
      <c r="E263" s="829"/>
      <c r="F263" s="829"/>
      <c r="G263" s="829"/>
      <c r="H263" s="829"/>
      <c r="I263" s="829"/>
      <c r="J263" s="829"/>
      <c r="K263" s="829"/>
      <c r="L263" s="829"/>
      <c r="M263" s="829"/>
      <c r="N263" s="829"/>
      <c r="O263" s="77"/>
    </row>
    <row r="264" spans="1:15">
      <c r="B264" s="829" t="s">
        <v>586</v>
      </c>
      <c r="C264" s="829"/>
      <c r="D264" s="829"/>
      <c r="E264" s="829"/>
      <c r="F264" s="829"/>
      <c r="G264" s="829"/>
      <c r="H264" s="829"/>
      <c r="I264" s="829"/>
      <c r="J264" s="829"/>
      <c r="K264" s="829"/>
      <c r="L264" s="829"/>
      <c r="M264" s="829"/>
      <c r="N264" s="829"/>
      <c r="O264" s="77"/>
    </row>
    <row r="265" spans="1:15">
      <c r="B265" s="829" t="s">
        <v>2</v>
      </c>
      <c r="C265" s="829"/>
      <c r="D265" s="829"/>
      <c r="E265" s="829"/>
      <c r="F265" s="829"/>
      <c r="G265" s="829"/>
      <c r="H265" s="829"/>
      <c r="I265" s="829"/>
      <c r="J265" s="829"/>
      <c r="K265" s="829"/>
      <c r="L265" s="829"/>
      <c r="M265" s="829"/>
      <c r="N265" s="829"/>
      <c r="O265" s="77"/>
    </row>
    <row r="266" spans="1:15">
      <c r="B266" s="829" t="s">
        <v>401</v>
      </c>
      <c r="C266" s="829"/>
      <c r="D266" s="829"/>
      <c r="E266" s="829"/>
      <c r="F266" s="829"/>
      <c r="G266" s="829"/>
      <c r="H266" s="829"/>
      <c r="I266" s="829"/>
      <c r="J266" s="829"/>
      <c r="K266" s="829"/>
      <c r="L266" s="829"/>
      <c r="M266" s="829"/>
      <c r="N266" s="829"/>
      <c r="O266" s="77"/>
    </row>
    <row r="267" spans="1:15">
      <c r="B267" s="183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77"/>
    </row>
    <row r="268" spans="1:15">
      <c r="B268" s="3" t="s">
        <v>996</v>
      </c>
      <c r="C268" s="3"/>
      <c r="D268" s="3"/>
      <c r="E268" s="3"/>
      <c r="F268" s="183"/>
      <c r="G268" s="183"/>
      <c r="H268" s="183"/>
      <c r="I268" s="183"/>
      <c r="J268" s="183"/>
      <c r="K268" s="183"/>
      <c r="L268" s="183"/>
      <c r="M268" s="183"/>
      <c r="N268" s="183"/>
      <c r="O268" s="77"/>
    </row>
    <row r="269" spans="1:15">
      <c r="B269" s="3" t="s">
        <v>587</v>
      </c>
      <c r="C269" s="3"/>
      <c r="D269" s="124"/>
      <c r="E269" s="125"/>
      <c r="F269" s="126"/>
      <c r="G269" s="126"/>
      <c r="H269" s="126"/>
      <c r="I269" s="91"/>
      <c r="J269" s="91" t="s">
        <v>14</v>
      </c>
      <c r="K269" s="91" t="s">
        <v>15</v>
      </c>
      <c r="L269" s="91" t="s">
        <v>16</v>
      </c>
      <c r="M269" s="5" t="s">
        <v>941</v>
      </c>
      <c r="N269" s="91">
        <v>0</v>
      </c>
      <c r="O269" s="6"/>
    </row>
    <row r="270" spans="1:15">
      <c r="B270" s="3" t="s">
        <v>6</v>
      </c>
      <c r="C270" s="3" t="s">
        <v>7</v>
      </c>
      <c r="D270" s="3" t="s">
        <v>8</v>
      </c>
      <c r="E270" s="3" t="s">
        <v>9</v>
      </c>
      <c r="F270" s="3" t="s">
        <v>10</v>
      </c>
      <c r="G270" s="3" t="s">
        <v>11</v>
      </c>
      <c r="H270" s="3" t="s">
        <v>12</v>
      </c>
      <c r="I270" s="3" t="s">
        <v>13</v>
      </c>
      <c r="J270" s="3" t="s">
        <v>495</v>
      </c>
      <c r="K270" s="3"/>
      <c r="L270" s="3"/>
      <c r="M270" s="139"/>
      <c r="N270" s="3" t="s">
        <v>17</v>
      </c>
      <c r="O270" s="8" t="s">
        <v>18</v>
      </c>
    </row>
    <row r="271" spans="1:15">
      <c r="A271">
        <v>1</v>
      </c>
      <c r="B271" s="128" t="s">
        <v>588</v>
      </c>
      <c r="C271" s="128" t="s">
        <v>589</v>
      </c>
      <c r="D271" s="129" t="s">
        <v>590</v>
      </c>
      <c r="E271" s="130">
        <v>200012700174020</v>
      </c>
      <c r="F271" s="128" t="s">
        <v>27</v>
      </c>
      <c r="G271" s="115" t="s">
        <v>702</v>
      </c>
      <c r="H271" s="128" t="s">
        <v>591</v>
      </c>
      <c r="I271" s="131">
        <v>5000</v>
      </c>
      <c r="J271" s="131">
        <v>143.5</v>
      </c>
      <c r="K271" s="131">
        <v>152</v>
      </c>
      <c r="L271" s="132"/>
      <c r="M271" s="131"/>
      <c r="N271" s="131">
        <v>4704.5</v>
      </c>
      <c r="O271" s="133">
        <v>39258</v>
      </c>
    </row>
    <row r="272" spans="1:15">
      <c r="A272">
        <f>A271+1</f>
        <v>2</v>
      </c>
      <c r="B272" s="63" t="s">
        <v>342</v>
      </c>
      <c r="C272" s="63" t="s">
        <v>592</v>
      </c>
      <c r="D272" s="61" t="s">
        <v>593</v>
      </c>
      <c r="E272" s="62">
        <v>200011101189535</v>
      </c>
      <c r="F272" s="63" t="s">
        <v>27</v>
      </c>
      <c r="G272" s="115" t="s">
        <v>702</v>
      </c>
      <c r="H272" s="63" t="s">
        <v>594</v>
      </c>
      <c r="I272" s="97">
        <v>5000</v>
      </c>
      <c r="J272" s="97">
        <v>143.5</v>
      </c>
      <c r="K272" s="97">
        <v>152</v>
      </c>
      <c r="L272" s="98"/>
      <c r="M272" s="97"/>
      <c r="N272" s="97">
        <v>4704.5</v>
      </c>
      <c r="O272" s="96">
        <v>39387</v>
      </c>
    </row>
    <row r="273" spans="1:15">
      <c r="A273">
        <f t="shared" ref="A273:A310" si="16">A272+1</f>
        <v>3</v>
      </c>
      <c r="B273" s="63" t="s">
        <v>43</v>
      </c>
      <c r="C273" s="63" t="s">
        <v>446</v>
      </c>
      <c r="D273" s="61" t="s">
        <v>595</v>
      </c>
      <c r="E273" s="62">
        <v>200011101209541</v>
      </c>
      <c r="F273" s="63" t="s">
        <v>27</v>
      </c>
      <c r="G273" s="115" t="s">
        <v>702</v>
      </c>
      <c r="H273" s="63" t="s">
        <v>596</v>
      </c>
      <c r="I273" s="97">
        <v>5000</v>
      </c>
      <c r="J273" s="97">
        <v>143.5</v>
      </c>
      <c r="K273" s="97">
        <v>152</v>
      </c>
      <c r="L273" s="98"/>
      <c r="M273" s="97"/>
      <c r="N273" s="97">
        <v>4704.5</v>
      </c>
      <c r="O273" s="96">
        <v>39479</v>
      </c>
    </row>
    <row r="274" spans="1:15">
      <c r="A274">
        <f t="shared" si="16"/>
        <v>4</v>
      </c>
      <c r="B274" s="63" t="s">
        <v>597</v>
      </c>
      <c r="C274" s="63" t="s">
        <v>598</v>
      </c>
      <c r="D274" s="61" t="s">
        <v>599</v>
      </c>
      <c r="E274" s="62">
        <v>200011101209567</v>
      </c>
      <c r="F274" s="63" t="s">
        <v>27</v>
      </c>
      <c r="G274" s="115" t="s">
        <v>702</v>
      </c>
      <c r="H274" s="63" t="s">
        <v>600</v>
      </c>
      <c r="I274" s="97">
        <v>5000</v>
      </c>
      <c r="J274" s="97">
        <v>143.5</v>
      </c>
      <c r="K274" s="97">
        <v>152</v>
      </c>
      <c r="L274" s="98"/>
      <c r="M274" s="97"/>
      <c r="N274" s="97">
        <v>4704.5</v>
      </c>
      <c r="O274" s="96">
        <v>39492</v>
      </c>
    </row>
    <row r="275" spans="1:15">
      <c r="A275">
        <f t="shared" si="16"/>
        <v>5</v>
      </c>
      <c r="B275" s="63" t="s">
        <v>601</v>
      </c>
      <c r="C275" s="63" t="s">
        <v>602</v>
      </c>
      <c r="D275" s="61" t="s">
        <v>603</v>
      </c>
      <c r="E275" s="62">
        <v>200011101253717</v>
      </c>
      <c r="F275" s="63" t="s">
        <v>37</v>
      </c>
      <c r="G275" s="115" t="s">
        <v>702</v>
      </c>
      <c r="H275" s="63" t="s">
        <v>604</v>
      </c>
      <c r="I275" s="97">
        <v>5000</v>
      </c>
      <c r="J275" s="97">
        <v>143.5</v>
      </c>
      <c r="K275" s="97">
        <v>152</v>
      </c>
      <c r="L275" s="98"/>
      <c r="M275" s="97"/>
      <c r="N275" s="97">
        <v>4704.5</v>
      </c>
      <c r="O275" s="96">
        <v>39722</v>
      </c>
    </row>
    <row r="276" spans="1:15">
      <c r="A276">
        <f t="shared" si="16"/>
        <v>6</v>
      </c>
      <c r="B276" s="63" t="s">
        <v>605</v>
      </c>
      <c r="C276" s="63" t="s">
        <v>606</v>
      </c>
      <c r="D276" s="61" t="s">
        <v>607</v>
      </c>
      <c r="E276" s="62">
        <v>200011101253720</v>
      </c>
      <c r="F276" s="63" t="s">
        <v>37</v>
      </c>
      <c r="G276" s="115" t="s">
        <v>702</v>
      </c>
      <c r="H276" s="63" t="s">
        <v>594</v>
      </c>
      <c r="I276" s="97">
        <v>5000</v>
      </c>
      <c r="J276" s="97">
        <v>143.5</v>
      </c>
      <c r="K276" s="97">
        <v>152</v>
      </c>
      <c r="L276" s="98"/>
      <c r="M276" s="97"/>
      <c r="N276" s="97">
        <v>4704.5</v>
      </c>
      <c r="O276" s="96">
        <v>39722</v>
      </c>
    </row>
    <row r="277" spans="1:15">
      <c r="A277">
        <f t="shared" si="16"/>
        <v>7</v>
      </c>
      <c r="B277" s="63" t="s">
        <v>608</v>
      </c>
      <c r="C277" s="63" t="s">
        <v>609</v>
      </c>
      <c r="D277" s="61" t="s">
        <v>610</v>
      </c>
      <c r="E277" s="140">
        <v>200011101292147</v>
      </c>
      <c r="F277" s="63" t="s">
        <v>611</v>
      </c>
      <c r="G277" s="115" t="s">
        <v>702</v>
      </c>
      <c r="H277" s="63" t="s">
        <v>591</v>
      </c>
      <c r="I277" s="102">
        <v>10000</v>
      </c>
      <c r="J277" s="102">
        <f>I277*2.87%</f>
        <v>287</v>
      </c>
      <c r="K277" s="102">
        <f>I277*3.04%</f>
        <v>304</v>
      </c>
      <c r="L277" s="103"/>
      <c r="M277" s="141"/>
      <c r="N277" s="102">
        <f>I277-J277-K277</f>
        <v>9409</v>
      </c>
      <c r="O277" s="104">
        <v>40028</v>
      </c>
    </row>
    <row r="278" spans="1:15">
      <c r="A278">
        <f t="shared" si="16"/>
        <v>8</v>
      </c>
      <c r="B278" s="63" t="s">
        <v>612</v>
      </c>
      <c r="C278" s="63" t="s">
        <v>613</v>
      </c>
      <c r="D278" s="61" t="s">
        <v>614</v>
      </c>
      <c r="E278" s="140">
        <v>200011101318814</v>
      </c>
      <c r="F278" s="63" t="s">
        <v>615</v>
      </c>
      <c r="G278" s="115" t="s">
        <v>702</v>
      </c>
      <c r="H278" s="63" t="s">
        <v>616</v>
      </c>
      <c r="I278" s="102">
        <v>5000</v>
      </c>
      <c r="J278" s="102">
        <f>I278*2.87%</f>
        <v>143.5</v>
      </c>
      <c r="K278" s="102">
        <f>I278*3.04%</f>
        <v>152</v>
      </c>
      <c r="L278" s="103"/>
      <c r="M278" s="141"/>
      <c r="N278" s="102">
        <f>I278-J278-K278</f>
        <v>4704.5</v>
      </c>
      <c r="O278" s="104">
        <v>40210</v>
      </c>
    </row>
    <row r="279" spans="1:15">
      <c r="A279">
        <f t="shared" si="16"/>
        <v>9</v>
      </c>
      <c r="B279" s="63" t="s">
        <v>617</v>
      </c>
      <c r="C279" s="63" t="s">
        <v>618</v>
      </c>
      <c r="D279" s="61" t="s">
        <v>619</v>
      </c>
      <c r="E279" s="62">
        <v>200011101318830</v>
      </c>
      <c r="F279" s="63" t="s">
        <v>620</v>
      </c>
      <c r="G279" s="115" t="s">
        <v>702</v>
      </c>
      <c r="H279" s="63" t="s">
        <v>616</v>
      </c>
      <c r="I279" s="97">
        <v>5000</v>
      </c>
      <c r="J279" s="97">
        <v>143.5</v>
      </c>
      <c r="K279" s="97">
        <v>152</v>
      </c>
      <c r="L279" s="98"/>
      <c r="M279" s="97"/>
      <c r="N279" s="97">
        <v>4704.5</v>
      </c>
      <c r="O279" s="96">
        <v>40210</v>
      </c>
    </row>
    <row r="280" spans="1:15">
      <c r="A280">
        <f t="shared" si="16"/>
        <v>10</v>
      </c>
      <c r="B280" s="63" t="s">
        <v>621</v>
      </c>
      <c r="C280" s="63" t="s">
        <v>622</v>
      </c>
      <c r="D280" s="61" t="s">
        <v>623</v>
      </c>
      <c r="E280" s="62">
        <v>200011101326055</v>
      </c>
      <c r="F280" s="63" t="s">
        <v>27</v>
      </c>
      <c r="G280" s="115" t="s">
        <v>702</v>
      </c>
      <c r="H280" s="63" t="s">
        <v>624</v>
      </c>
      <c r="I280" s="97">
        <v>5000</v>
      </c>
      <c r="J280" s="97">
        <v>143.5</v>
      </c>
      <c r="K280" s="97">
        <v>152</v>
      </c>
      <c r="L280" s="98"/>
      <c r="M280" s="97"/>
      <c r="N280" s="97">
        <v>4704.5</v>
      </c>
      <c r="O280" s="96">
        <v>40269</v>
      </c>
    </row>
    <row r="281" spans="1:15">
      <c r="A281">
        <f t="shared" si="16"/>
        <v>11</v>
      </c>
      <c r="B281" s="63" t="s">
        <v>625</v>
      </c>
      <c r="C281" s="63" t="s">
        <v>626</v>
      </c>
      <c r="D281" s="61" t="s">
        <v>627</v>
      </c>
      <c r="E281" s="62">
        <v>200011101479656</v>
      </c>
      <c r="F281" s="63" t="s">
        <v>37</v>
      </c>
      <c r="G281" s="115" t="s">
        <v>702</v>
      </c>
      <c r="H281" s="63" t="s">
        <v>628</v>
      </c>
      <c r="I281" s="97">
        <v>5000</v>
      </c>
      <c r="J281" s="97">
        <v>143.5</v>
      </c>
      <c r="K281" s="97">
        <v>152</v>
      </c>
      <c r="L281" s="98"/>
      <c r="M281" s="118">
        <v>1512.45</v>
      </c>
      <c r="N281" s="97">
        <f>I281-J281-K281-M281</f>
        <v>3192.05</v>
      </c>
      <c r="O281" s="96">
        <v>41091</v>
      </c>
    </row>
    <row r="282" spans="1:15">
      <c r="A282">
        <f t="shared" si="16"/>
        <v>12</v>
      </c>
      <c r="B282" s="63" t="s">
        <v>629</v>
      </c>
      <c r="C282" s="63" t="s">
        <v>630</v>
      </c>
      <c r="D282" s="61" t="s">
        <v>631</v>
      </c>
      <c r="E282" s="62">
        <v>200011101479481</v>
      </c>
      <c r="F282" s="63" t="s">
        <v>37</v>
      </c>
      <c r="G282" s="115" t="s">
        <v>702</v>
      </c>
      <c r="H282" s="63" t="s">
        <v>632</v>
      </c>
      <c r="I282" s="97">
        <v>5000</v>
      </c>
      <c r="J282" s="97">
        <v>143.5</v>
      </c>
      <c r="K282" s="97">
        <v>152</v>
      </c>
      <c r="L282" s="98"/>
      <c r="M282" s="97"/>
      <c r="N282" s="97">
        <v>4704.5</v>
      </c>
      <c r="O282" s="96">
        <v>41122</v>
      </c>
    </row>
    <row r="283" spans="1:15">
      <c r="A283">
        <f t="shared" si="16"/>
        <v>13</v>
      </c>
      <c r="B283" s="63" t="s">
        <v>633</v>
      </c>
      <c r="C283" s="63" t="s">
        <v>634</v>
      </c>
      <c r="D283" s="61" t="s">
        <v>635</v>
      </c>
      <c r="E283" s="62">
        <v>200011101561205</v>
      </c>
      <c r="F283" s="63" t="s">
        <v>636</v>
      </c>
      <c r="G283" s="115" t="s">
        <v>702</v>
      </c>
      <c r="H283" s="63" t="s">
        <v>637</v>
      </c>
      <c r="I283" s="113">
        <v>20400</v>
      </c>
      <c r="J283" s="102">
        <f>I283*2.87%</f>
        <v>585.48</v>
      </c>
      <c r="K283" s="102">
        <f>I283*3.04%</f>
        <v>620.16</v>
      </c>
      <c r="L283" s="103"/>
      <c r="M283" s="141">
        <v>0</v>
      </c>
      <c r="N283" s="102">
        <f>I283-J283-K283-M283</f>
        <v>19194.36</v>
      </c>
      <c r="O283" s="96">
        <v>41699</v>
      </c>
    </row>
    <row r="284" spans="1:15">
      <c r="A284">
        <f t="shared" si="16"/>
        <v>14</v>
      </c>
      <c r="B284" s="63" t="s">
        <v>638</v>
      </c>
      <c r="C284" s="63" t="s">
        <v>639</v>
      </c>
      <c r="D284" s="61" t="s">
        <v>640</v>
      </c>
      <c r="E284" s="62">
        <v>200011101561218</v>
      </c>
      <c r="F284" s="63" t="s">
        <v>37</v>
      </c>
      <c r="G284" s="115" t="s">
        <v>702</v>
      </c>
      <c r="H284" s="63" t="s">
        <v>616</v>
      </c>
      <c r="I284" s="97">
        <v>5000</v>
      </c>
      <c r="J284" s="97">
        <v>143.5</v>
      </c>
      <c r="K284" s="97">
        <v>152</v>
      </c>
      <c r="L284" s="98"/>
      <c r="M284" s="97"/>
      <c r="N284" s="97">
        <v>4704.5</v>
      </c>
      <c r="O284" s="96">
        <v>41699</v>
      </c>
    </row>
    <row r="285" spans="1:15">
      <c r="A285">
        <f t="shared" si="16"/>
        <v>15</v>
      </c>
      <c r="B285" s="63" t="s">
        <v>641</v>
      </c>
      <c r="C285" s="63" t="s">
        <v>642</v>
      </c>
      <c r="D285" s="61" t="s">
        <v>643</v>
      </c>
      <c r="E285" s="62">
        <v>200011101630699</v>
      </c>
      <c r="F285" s="63" t="s">
        <v>644</v>
      </c>
      <c r="G285" s="115" t="s">
        <v>702</v>
      </c>
      <c r="H285" s="134" t="s">
        <v>645</v>
      </c>
      <c r="I285" s="97">
        <v>7750</v>
      </c>
      <c r="J285" s="97">
        <v>222.42500000000001</v>
      </c>
      <c r="K285" s="97">
        <v>235.6</v>
      </c>
      <c r="L285" s="98"/>
      <c r="M285" s="97"/>
      <c r="N285" s="97">
        <v>7291.9749999999995</v>
      </c>
      <c r="O285" s="96">
        <v>41913</v>
      </c>
    </row>
    <row r="286" spans="1:15">
      <c r="A286">
        <f t="shared" si="16"/>
        <v>16</v>
      </c>
      <c r="B286" s="134" t="s">
        <v>646</v>
      </c>
      <c r="C286" s="134" t="s">
        <v>647</v>
      </c>
      <c r="D286" s="61" t="s">
        <v>648</v>
      </c>
      <c r="E286" s="62" t="s">
        <v>649</v>
      </c>
      <c r="F286" s="63" t="s">
        <v>150</v>
      </c>
      <c r="G286" s="115" t="s">
        <v>702</v>
      </c>
      <c r="H286" s="63" t="s">
        <v>650</v>
      </c>
      <c r="I286" s="97">
        <v>5000</v>
      </c>
      <c r="J286" s="97">
        <v>143.5</v>
      </c>
      <c r="K286" s="97">
        <v>152</v>
      </c>
      <c r="L286" s="98"/>
      <c r="M286" s="97"/>
      <c r="N286" s="97">
        <v>4704.5</v>
      </c>
      <c r="O286" s="142">
        <v>42644</v>
      </c>
    </row>
    <row r="287" spans="1:15">
      <c r="A287">
        <f t="shared" si="16"/>
        <v>17</v>
      </c>
      <c r="B287" s="134" t="s">
        <v>651</v>
      </c>
      <c r="C287" s="134" t="s">
        <v>652</v>
      </c>
      <c r="D287" s="61" t="s">
        <v>653</v>
      </c>
      <c r="E287" s="62" t="s">
        <v>654</v>
      </c>
      <c r="F287" s="63" t="s">
        <v>655</v>
      </c>
      <c r="G287" s="115" t="s">
        <v>702</v>
      </c>
      <c r="H287" s="63" t="s">
        <v>656</v>
      </c>
      <c r="I287" s="97">
        <v>5000</v>
      </c>
      <c r="J287" s="97">
        <v>143.5</v>
      </c>
      <c r="K287" s="97">
        <v>152</v>
      </c>
      <c r="L287" s="98"/>
      <c r="M287" s="97"/>
      <c r="N287" s="97">
        <v>4704.5</v>
      </c>
      <c r="O287" s="142">
        <v>42705</v>
      </c>
    </row>
    <row r="288" spans="1:15">
      <c r="A288">
        <f t="shared" si="16"/>
        <v>18</v>
      </c>
      <c r="B288" s="134" t="s">
        <v>657</v>
      </c>
      <c r="C288" s="134" t="s">
        <v>658</v>
      </c>
      <c r="D288" s="61" t="s">
        <v>659</v>
      </c>
      <c r="E288" s="62" t="s">
        <v>660</v>
      </c>
      <c r="F288" s="63" t="s">
        <v>37</v>
      </c>
      <c r="G288" s="115" t="s">
        <v>702</v>
      </c>
      <c r="H288" s="63" t="s">
        <v>661</v>
      </c>
      <c r="I288" s="97">
        <v>5000</v>
      </c>
      <c r="J288" s="97">
        <v>143.5</v>
      </c>
      <c r="K288" s="97">
        <v>152</v>
      </c>
      <c r="L288" s="98"/>
      <c r="M288" s="97"/>
      <c r="N288" s="97">
        <v>4704.5</v>
      </c>
      <c r="O288" s="142">
        <v>42309</v>
      </c>
    </row>
    <row r="289" spans="1:15">
      <c r="A289">
        <f t="shared" si="16"/>
        <v>19</v>
      </c>
      <c r="B289" s="99" t="s">
        <v>662</v>
      </c>
      <c r="C289" s="99" t="s">
        <v>663</v>
      </c>
      <c r="D289" s="116" t="s">
        <v>664</v>
      </c>
      <c r="E289" s="116" t="s">
        <v>665</v>
      </c>
      <c r="F289" s="115" t="s">
        <v>27</v>
      </c>
      <c r="G289" s="115" t="s">
        <v>702</v>
      </c>
      <c r="H289" s="115" t="s">
        <v>666</v>
      </c>
      <c r="I289" s="113">
        <v>5000</v>
      </c>
      <c r="J289" s="102">
        <f t="shared" ref="J289:J310" si="17">I289*2.87%</f>
        <v>143.5</v>
      </c>
      <c r="K289" s="102">
        <f t="shared" ref="K289:K310" si="18">I289*3.04%</f>
        <v>152</v>
      </c>
      <c r="L289" s="103"/>
      <c r="M289" s="141"/>
      <c r="N289" s="102">
        <f t="shared" ref="N289:N296" si="19">I289-J289-K289</f>
        <v>4704.5</v>
      </c>
      <c r="O289" s="116">
        <v>42948</v>
      </c>
    </row>
    <row r="290" spans="1:15">
      <c r="A290">
        <f t="shared" si="16"/>
        <v>20</v>
      </c>
      <c r="B290" s="99" t="s">
        <v>667</v>
      </c>
      <c r="C290" s="99" t="s">
        <v>668</v>
      </c>
      <c r="D290" s="116" t="s">
        <v>669</v>
      </c>
      <c r="E290" s="116" t="s">
        <v>670</v>
      </c>
      <c r="F290" s="135" t="s">
        <v>470</v>
      </c>
      <c r="G290" s="115" t="s">
        <v>702</v>
      </c>
      <c r="H290" s="134" t="s">
        <v>637</v>
      </c>
      <c r="I290" s="113">
        <v>5000</v>
      </c>
      <c r="J290" s="102">
        <f t="shared" si="17"/>
        <v>143.5</v>
      </c>
      <c r="K290" s="102">
        <f t="shared" si="18"/>
        <v>152</v>
      </c>
      <c r="L290" s="103"/>
      <c r="M290" s="141"/>
      <c r="N290" s="102">
        <f t="shared" si="19"/>
        <v>4704.5</v>
      </c>
      <c r="O290" s="116">
        <v>43040</v>
      </c>
    </row>
    <row r="291" spans="1:15">
      <c r="A291">
        <f t="shared" si="16"/>
        <v>21</v>
      </c>
      <c r="B291" s="99" t="s">
        <v>671</v>
      </c>
      <c r="C291" s="99" t="s">
        <v>672</v>
      </c>
      <c r="D291" s="116" t="s">
        <v>673</v>
      </c>
      <c r="E291" s="116" t="s">
        <v>674</v>
      </c>
      <c r="F291" s="135" t="s">
        <v>27</v>
      </c>
      <c r="G291" s="115" t="s">
        <v>702</v>
      </c>
      <c r="H291" s="134" t="s">
        <v>637</v>
      </c>
      <c r="I291" s="113">
        <v>5000</v>
      </c>
      <c r="J291" s="102">
        <f t="shared" si="17"/>
        <v>143.5</v>
      </c>
      <c r="K291" s="102">
        <f t="shared" si="18"/>
        <v>152</v>
      </c>
      <c r="L291" s="103"/>
      <c r="M291" s="141"/>
      <c r="N291" s="102">
        <f t="shared" si="19"/>
        <v>4704.5</v>
      </c>
      <c r="O291" s="116">
        <v>43040</v>
      </c>
    </row>
    <row r="292" spans="1:15">
      <c r="A292">
        <f t="shared" si="16"/>
        <v>22</v>
      </c>
      <c r="B292" s="99" t="s">
        <v>675</v>
      </c>
      <c r="C292" s="99" t="s">
        <v>486</v>
      </c>
      <c r="D292" s="116" t="s">
        <v>676</v>
      </c>
      <c r="E292" s="116" t="s">
        <v>677</v>
      </c>
      <c r="F292" s="135" t="s">
        <v>496</v>
      </c>
      <c r="G292" s="115" t="s">
        <v>702</v>
      </c>
      <c r="H292" s="134" t="s">
        <v>637</v>
      </c>
      <c r="I292" s="113">
        <v>5000</v>
      </c>
      <c r="J292" s="102">
        <f t="shared" si="17"/>
        <v>143.5</v>
      </c>
      <c r="K292" s="102">
        <f t="shared" si="18"/>
        <v>152</v>
      </c>
      <c r="L292" s="103"/>
      <c r="M292" s="141"/>
      <c r="N292" s="102">
        <f t="shared" si="19"/>
        <v>4704.5</v>
      </c>
      <c r="O292" s="116">
        <v>43040</v>
      </c>
    </row>
    <row r="293" spans="1:15">
      <c r="A293">
        <f t="shared" si="16"/>
        <v>23</v>
      </c>
      <c r="B293" s="99" t="s">
        <v>678</v>
      </c>
      <c r="C293" s="99" t="s">
        <v>679</v>
      </c>
      <c r="D293" s="116" t="s">
        <v>680</v>
      </c>
      <c r="E293" s="116" t="s">
        <v>681</v>
      </c>
      <c r="F293" s="135" t="s">
        <v>188</v>
      </c>
      <c r="G293" s="115" t="s">
        <v>702</v>
      </c>
      <c r="H293" s="135" t="s">
        <v>682</v>
      </c>
      <c r="I293" s="113">
        <v>7000</v>
      </c>
      <c r="J293" s="102">
        <f t="shared" si="17"/>
        <v>200.9</v>
      </c>
      <c r="K293" s="102">
        <f t="shared" si="18"/>
        <v>212.8</v>
      </c>
      <c r="L293" s="103"/>
      <c r="M293" s="141"/>
      <c r="N293" s="102">
        <f>I293-J293-K293</f>
        <v>6586.3</v>
      </c>
      <c r="O293" s="116">
        <v>43160</v>
      </c>
    </row>
    <row r="294" spans="1:15" ht="22.5">
      <c r="A294">
        <f t="shared" si="16"/>
        <v>24</v>
      </c>
      <c r="B294" s="145" t="s">
        <v>683</v>
      </c>
      <c r="C294" s="145" t="s">
        <v>684</v>
      </c>
      <c r="D294" s="146" t="s">
        <v>685</v>
      </c>
      <c r="E294" s="146" t="s">
        <v>686</v>
      </c>
      <c r="F294" s="145" t="s">
        <v>63</v>
      </c>
      <c r="G294" s="115" t="s">
        <v>702</v>
      </c>
      <c r="H294" s="145" t="s">
        <v>687</v>
      </c>
      <c r="I294" s="113">
        <v>5000</v>
      </c>
      <c r="J294" s="102">
        <f t="shared" si="17"/>
        <v>143.5</v>
      </c>
      <c r="K294" s="102">
        <f t="shared" si="18"/>
        <v>152</v>
      </c>
      <c r="L294" s="103"/>
      <c r="M294" s="141"/>
      <c r="N294" s="102">
        <f t="shared" si="19"/>
        <v>4704.5</v>
      </c>
      <c r="O294" s="104">
        <v>43770</v>
      </c>
    </row>
    <row r="295" spans="1:15" ht="22.5">
      <c r="A295">
        <f t="shared" si="16"/>
        <v>25</v>
      </c>
      <c r="B295" s="143" t="s">
        <v>688</v>
      </c>
      <c r="C295" s="144" t="s">
        <v>689</v>
      </c>
      <c r="D295" s="117" t="s">
        <v>690</v>
      </c>
      <c r="E295" s="117" t="s">
        <v>691</v>
      </c>
      <c r="F295" s="144" t="s">
        <v>150</v>
      </c>
      <c r="G295" s="115" t="s">
        <v>702</v>
      </c>
      <c r="H295" s="144" t="s">
        <v>687</v>
      </c>
      <c r="I295" s="113">
        <v>5000</v>
      </c>
      <c r="J295" s="102">
        <f t="shared" si="17"/>
        <v>143.5</v>
      </c>
      <c r="K295" s="102">
        <f t="shared" si="18"/>
        <v>152</v>
      </c>
      <c r="L295" s="103"/>
      <c r="M295" s="141"/>
      <c r="N295" s="102">
        <f t="shared" si="19"/>
        <v>4704.5</v>
      </c>
      <c r="O295" s="104">
        <v>43466</v>
      </c>
    </row>
    <row r="296" spans="1:15" ht="22.5">
      <c r="A296">
        <f t="shared" si="16"/>
        <v>26</v>
      </c>
      <c r="B296" s="144" t="s">
        <v>692</v>
      </c>
      <c r="C296" s="144" t="s">
        <v>693</v>
      </c>
      <c r="D296" s="117" t="s">
        <v>694</v>
      </c>
      <c r="E296" s="117" t="s">
        <v>695</v>
      </c>
      <c r="F296" s="144" t="s">
        <v>264</v>
      </c>
      <c r="G296" s="115" t="s">
        <v>702</v>
      </c>
      <c r="H296" s="144" t="s">
        <v>696</v>
      </c>
      <c r="I296" s="113">
        <v>11000</v>
      </c>
      <c r="J296" s="102">
        <f t="shared" si="17"/>
        <v>315.7</v>
      </c>
      <c r="K296" s="102">
        <f t="shared" si="18"/>
        <v>334.4</v>
      </c>
      <c r="L296" s="103"/>
      <c r="M296" s="141"/>
      <c r="N296" s="102">
        <f t="shared" si="19"/>
        <v>10349.9</v>
      </c>
      <c r="O296" s="104">
        <v>43497</v>
      </c>
    </row>
    <row r="297" spans="1:15" ht="22.5">
      <c r="A297">
        <f t="shared" si="16"/>
        <v>27</v>
      </c>
      <c r="B297" s="115" t="s">
        <v>697</v>
      </c>
      <c r="C297" s="115" t="s">
        <v>698</v>
      </c>
      <c r="D297" s="116" t="s">
        <v>699</v>
      </c>
      <c r="E297" s="117" t="s">
        <v>700</v>
      </c>
      <c r="F297" s="115" t="s">
        <v>701</v>
      </c>
      <c r="G297" s="115" t="s">
        <v>702</v>
      </c>
      <c r="H297" s="115" t="s">
        <v>703</v>
      </c>
      <c r="I297" s="118">
        <v>5000</v>
      </c>
      <c r="J297" s="118">
        <f t="shared" si="17"/>
        <v>143.5</v>
      </c>
      <c r="K297" s="118">
        <f t="shared" si="18"/>
        <v>152</v>
      </c>
      <c r="L297" s="118"/>
      <c r="M297" s="118"/>
      <c r="N297" s="118">
        <f t="shared" ref="N297:N310" si="20">SUM(I297-J297-K297)</f>
        <v>4704.5</v>
      </c>
      <c r="O297" s="147">
        <v>43647</v>
      </c>
    </row>
    <row r="298" spans="1:15" ht="22.5">
      <c r="A298">
        <f t="shared" si="16"/>
        <v>28</v>
      </c>
      <c r="B298" s="148" t="s">
        <v>704</v>
      </c>
      <c r="C298" s="148" t="s">
        <v>705</v>
      </c>
      <c r="D298" s="149" t="s">
        <v>706</v>
      </c>
      <c r="E298" s="117" t="s">
        <v>707</v>
      </c>
      <c r="F298" s="108" t="s">
        <v>37</v>
      </c>
      <c r="G298" s="115" t="s">
        <v>702</v>
      </c>
      <c r="H298" s="108" t="s">
        <v>708</v>
      </c>
      <c r="I298" s="118">
        <v>10000</v>
      </c>
      <c r="J298" s="118">
        <f t="shared" si="17"/>
        <v>287</v>
      </c>
      <c r="K298" s="118">
        <f t="shared" si="18"/>
        <v>304</v>
      </c>
      <c r="L298" s="118"/>
      <c r="M298" s="118"/>
      <c r="N298" s="118">
        <f t="shared" si="20"/>
        <v>9409</v>
      </c>
      <c r="O298" s="142">
        <v>43739</v>
      </c>
    </row>
    <row r="299" spans="1:15" ht="22.5">
      <c r="A299">
        <f t="shared" si="16"/>
        <v>29</v>
      </c>
      <c r="B299" s="148" t="s">
        <v>709</v>
      </c>
      <c r="C299" s="148" t="s">
        <v>710</v>
      </c>
      <c r="D299" s="149" t="s">
        <v>711</v>
      </c>
      <c r="E299" s="117" t="s">
        <v>712</v>
      </c>
      <c r="F299" s="108" t="s">
        <v>37</v>
      </c>
      <c r="G299" s="115" t="s">
        <v>702</v>
      </c>
      <c r="H299" s="108" t="s">
        <v>713</v>
      </c>
      <c r="I299" s="118">
        <v>10000</v>
      </c>
      <c r="J299" s="118">
        <f t="shared" si="17"/>
        <v>287</v>
      </c>
      <c r="K299" s="118">
        <f t="shared" si="18"/>
        <v>304</v>
      </c>
      <c r="L299" s="118"/>
      <c r="M299" s="118"/>
      <c r="N299" s="118">
        <f t="shared" si="20"/>
        <v>9409</v>
      </c>
      <c r="O299" s="142">
        <v>43739</v>
      </c>
    </row>
    <row r="300" spans="1:15" ht="22.5">
      <c r="A300">
        <f t="shared" si="16"/>
        <v>30</v>
      </c>
      <c r="B300" s="148" t="s">
        <v>714</v>
      </c>
      <c r="C300" s="148" t="s">
        <v>715</v>
      </c>
      <c r="D300" s="149" t="s">
        <v>716</v>
      </c>
      <c r="E300" s="117" t="s">
        <v>717</v>
      </c>
      <c r="F300" s="108" t="s">
        <v>188</v>
      </c>
      <c r="G300" s="115" t="s">
        <v>702</v>
      </c>
      <c r="H300" s="108" t="s">
        <v>718</v>
      </c>
      <c r="I300" s="118">
        <v>17936</v>
      </c>
      <c r="J300" s="118">
        <f t="shared" si="17"/>
        <v>514.76319999999998</v>
      </c>
      <c r="K300" s="118">
        <f t="shared" si="18"/>
        <v>545.25440000000003</v>
      </c>
      <c r="L300" s="118"/>
      <c r="M300" s="118"/>
      <c r="N300" s="118">
        <f t="shared" si="20"/>
        <v>16875.982399999997</v>
      </c>
      <c r="O300" s="142">
        <v>43739</v>
      </c>
    </row>
    <row r="301" spans="1:15">
      <c r="A301">
        <f t="shared" si="16"/>
        <v>31</v>
      </c>
      <c r="B301" s="151" t="s">
        <v>719</v>
      </c>
      <c r="C301" s="115" t="s">
        <v>720</v>
      </c>
      <c r="D301" s="152" t="s">
        <v>721</v>
      </c>
      <c r="E301" s="137" t="s">
        <v>722</v>
      </c>
      <c r="F301" s="151" t="s">
        <v>63</v>
      </c>
      <c r="G301" s="115" t="s">
        <v>702</v>
      </c>
      <c r="H301" s="115" t="s">
        <v>723</v>
      </c>
      <c r="I301" s="153">
        <v>5000</v>
      </c>
      <c r="J301" s="153">
        <f t="shared" si="17"/>
        <v>143.5</v>
      </c>
      <c r="K301" s="153">
        <f t="shared" si="18"/>
        <v>152</v>
      </c>
      <c r="L301" s="153"/>
      <c r="M301" s="153"/>
      <c r="N301" s="153">
        <f t="shared" si="20"/>
        <v>4704.5</v>
      </c>
      <c r="O301" s="150">
        <v>44228</v>
      </c>
    </row>
    <row r="302" spans="1:15" ht="22.5">
      <c r="A302">
        <f t="shared" si="16"/>
        <v>32</v>
      </c>
      <c r="B302" s="44" t="s">
        <v>724</v>
      </c>
      <c r="C302" s="44" t="s">
        <v>725</v>
      </c>
      <c r="D302" s="43" t="s">
        <v>726</v>
      </c>
      <c r="E302" s="138" t="s">
        <v>727</v>
      </c>
      <c r="F302" s="151" t="s">
        <v>63</v>
      </c>
      <c r="G302" s="115" t="s">
        <v>702</v>
      </c>
      <c r="H302" s="144" t="s">
        <v>728</v>
      </c>
      <c r="I302" s="153">
        <v>10000</v>
      </c>
      <c r="J302" s="153">
        <f t="shared" si="17"/>
        <v>287</v>
      </c>
      <c r="K302" s="153">
        <f t="shared" si="18"/>
        <v>304</v>
      </c>
      <c r="L302" s="153"/>
      <c r="M302" s="153"/>
      <c r="N302" s="153">
        <f>SUM(I302-J302-K302)</f>
        <v>9409</v>
      </c>
      <c r="O302" s="116">
        <v>44200</v>
      </c>
    </row>
    <row r="303" spans="1:15" ht="22.5">
      <c r="A303">
        <f t="shared" si="16"/>
        <v>33</v>
      </c>
      <c r="B303" s="44" t="s">
        <v>730</v>
      </c>
      <c r="C303" s="44" t="s">
        <v>652</v>
      </c>
      <c r="D303" s="43" t="s">
        <v>731</v>
      </c>
      <c r="E303" s="138" t="s">
        <v>732</v>
      </c>
      <c r="F303" s="151" t="s">
        <v>150</v>
      </c>
      <c r="G303" s="115" t="s">
        <v>702</v>
      </c>
      <c r="H303" s="144" t="s">
        <v>733</v>
      </c>
      <c r="I303" s="153">
        <v>5000</v>
      </c>
      <c r="J303" s="153">
        <f t="shared" si="17"/>
        <v>143.5</v>
      </c>
      <c r="K303" s="153">
        <f t="shared" si="18"/>
        <v>152</v>
      </c>
      <c r="L303" s="153"/>
      <c r="M303" s="153"/>
      <c r="N303" s="153">
        <f t="shared" si="20"/>
        <v>4704.5</v>
      </c>
      <c r="O303" s="116">
        <v>44202</v>
      </c>
    </row>
    <row r="304" spans="1:15">
      <c r="A304">
        <f t="shared" si="16"/>
        <v>34</v>
      </c>
      <c r="B304" s="44" t="s">
        <v>734</v>
      </c>
      <c r="C304" s="44" t="s">
        <v>735</v>
      </c>
      <c r="D304" s="43" t="s">
        <v>736</v>
      </c>
      <c r="E304" s="138" t="s">
        <v>848</v>
      </c>
      <c r="F304" s="151" t="s">
        <v>737</v>
      </c>
      <c r="G304" s="115" t="s">
        <v>702</v>
      </c>
      <c r="H304" s="144" t="s">
        <v>600</v>
      </c>
      <c r="I304" s="153">
        <v>5000</v>
      </c>
      <c r="J304" s="153">
        <f t="shared" si="17"/>
        <v>143.5</v>
      </c>
      <c r="K304" s="153">
        <f t="shared" si="18"/>
        <v>152</v>
      </c>
      <c r="L304" s="153"/>
      <c r="M304" s="153"/>
      <c r="N304" s="153">
        <f t="shared" si="20"/>
        <v>4704.5</v>
      </c>
      <c r="O304" s="116">
        <v>44501</v>
      </c>
    </row>
    <row r="305" spans="1:15">
      <c r="A305">
        <f t="shared" si="16"/>
        <v>35</v>
      </c>
      <c r="B305" s="44" t="s">
        <v>865</v>
      </c>
      <c r="C305" s="44" t="s">
        <v>866</v>
      </c>
      <c r="D305" s="43" t="s">
        <v>867</v>
      </c>
      <c r="E305" s="138" t="s">
        <v>893</v>
      </c>
      <c r="F305" s="151" t="s">
        <v>63</v>
      </c>
      <c r="G305" s="115" t="s">
        <v>702</v>
      </c>
      <c r="H305" s="144" t="s">
        <v>868</v>
      </c>
      <c r="I305" s="153">
        <v>5000</v>
      </c>
      <c r="J305" s="153">
        <f t="shared" si="17"/>
        <v>143.5</v>
      </c>
      <c r="K305" s="153">
        <f t="shared" si="18"/>
        <v>152</v>
      </c>
      <c r="L305" s="153"/>
      <c r="M305" s="153"/>
      <c r="N305" s="153">
        <f t="shared" si="20"/>
        <v>4704.5</v>
      </c>
      <c r="O305" s="116">
        <v>44835</v>
      </c>
    </row>
    <row r="306" spans="1:15" ht="22.5">
      <c r="A306">
        <f t="shared" si="16"/>
        <v>36</v>
      </c>
      <c r="B306" s="44" t="s">
        <v>869</v>
      </c>
      <c r="C306" s="44" t="s">
        <v>517</v>
      </c>
      <c r="D306" s="43" t="s">
        <v>870</v>
      </c>
      <c r="E306" s="138" t="s">
        <v>894</v>
      </c>
      <c r="F306" s="151" t="s">
        <v>871</v>
      </c>
      <c r="G306" s="115" t="s">
        <v>702</v>
      </c>
      <c r="H306" s="145" t="s">
        <v>728</v>
      </c>
      <c r="I306" s="153">
        <v>10000</v>
      </c>
      <c r="J306" s="153">
        <f t="shared" si="17"/>
        <v>287</v>
      </c>
      <c r="K306" s="153">
        <f t="shared" si="18"/>
        <v>304</v>
      </c>
      <c r="L306" s="153"/>
      <c r="M306" s="153"/>
      <c r="N306" s="153">
        <f t="shared" si="20"/>
        <v>9409</v>
      </c>
      <c r="O306" s="116">
        <v>44835</v>
      </c>
    </row>
    <row r="307" spans="1:15" ht="22.5">
      <c r="A307">
        <f t="shared" si="16"/>
        <v>37</v>
      </c>
      <c r="B307" s="44" t="s">
        <v>934</v>
      </c>
      <c r="C307" s="44" t="s">
        <v>935</v>
      </c>
      <c r="D307" s="43" t="s">
        <v>936</v>
      </c>
      <c r="E307" s="138" t="s">
        <v>939</v>
      </c>
      <c r="F307" s="151" t="s">
        <v>150</v>
      </c>
      <c r="G307" s="115" t="s">
        <v>702</v>
      </c>
      <c r="H307" s="145" t="s">
        <v>937</v>
      </c>
      <c r="I307" s="153">
        <v>5000</v>
      </c>
      <c r="J307" s="153">
        <f t="shared" si="17"/>
        <v>143.5</v>
      </c>
      <c r="K307" s="153">
        <f t="shared" si="18"/>
        <v>152</v>
      </c>
      <c r="L307" s="153"/>
      <c r="M307" s="153"/>
      <c r="N307" s="153">
        <f>SUM(I307-J307-K307)</f>
        <v>4704.5</v>
      </c>
      <c r="O307" s="116">
        <v>44958</v>
      </c>
    </row>
    <row r="308" spans="1:15">
      <c r="A308">
        <f t="shared" si="16"/>
        <v>38</v>
      </c>
      <c r="B308" s="44" t="s">
        <v>931</v>
      </c>
      <c r="C308" s="44" t="s">
        <v>932</v>
      </c>
      <c r="D308" s="43" t="s">
        <v>933</v>
      </c>
      <c r="E308" s="138" t="s">
        <v>940</v>
      </c>
      <c r="F308" s="151" t="s">
        <v>557</v>
      </c>
      <c r="G308" s="115" t="s">
        <v>702</v>
      </c>
      <c r="H308" s="134" t="s">
        <v>637</v>
      </c>
      <c r="I308" s="153">
        <v>8000</v>
      </c>
      <c r="J308" s="153">
        <f t="shared" si="17"/>
        <v>229.6</v>
      </c>
      <c r="K308" s="153">
        <f t="shared" si="18"/>
        <v>243.2</v>
      </c>
      <c r="L308" s="153"/>
      <c r="M308" s="153"/>
      <c r="N308" s="153">
        <f t="shared" si="20"/>
        <v>7527.2</v>
      </c>
      <c r="O308" s="116">
        <v>44958</v>
      </c>
    </row>
    <row r="309" spans="1:15">
      <c r="A309">
        <f t="shared" si="16"/>
        <v>39</v>
      </c>
      <c r="B309" s="44" t="s">
        <v>985</v>
      </c>
      <c r="C309" s="44" t="s">
        <v>215</v>
      </c>
      <c r="D309" s="43" t="s">
        <v>986</v>
      </c>
      <c r="E309" s="138" t="s">
        <v>987</v>
      </c>
      <c r="F309" s="151" t="s">
        <v>737</v>
      </c>
      <c r="G309" s="115" t="s">
        <v>702</v>
      </c>
      <c r="H309" s="134" t="s">
        <v>151</v>
      </c>
      <c r="I309" s="153">
        <v>10000</v>
      </c>
      <c r="J309" s="153">
        <f t="shared" si="17"/>
        <v>287</v>
      </c>
      <c r="K309" s="153">
        <f t="shared" si="18"/>
        <v>304</v>
      </c>
      <c r="L309" s="153"/>
      <c r="M309" s="153"/>
      <c r="N309" s="153">
        <f t="shared" si="20"/>
        <v>9409</v>
      </c>
      <c r="O309" s="116">
        <v>45200</v>
      </c>
    </row>
    <row r="310" spans="1:15">
      <c r="A310">
        <f t="shared" si="16"/>
        <v>40</v>
      </c>
      <c r="B310" s="44" t="s">
        <v>982</v>
      </c>
      <c r="C310" s="44" t="s">
        <v>983</v>
      </c>
      <c r="D310" s="43" t="s">
        <v>984</v>
      </c>
      <c r="E310" s="138" t="s">
        <v>988</v>
      </c>
      <c r="F310" s="151" t="s">
        <v>737</v>
      </c>
      <c r="G310" s="115" t="s">
        <v>702</v>
      </c>
      <c r="H310" s="134" t="s">
        <v>151</v>
      </c>
      <c r="I310" s="153">
        <v>10000</v>
      </c>
      <c r="J310" s="153">
        <f t="shared" si="17"/>
        <v>287</v>
      </c>
      <c r="K310" s="153">
        <f t="shared" si="18"/>
        <v>304</v>
      </c>
      <c r="L310" s="153"/>
      <c r="M310" s="153"/>
      <c r="N310" s="153">
        <f t="shared" si="20"/>
        <v>9409</v>
      </c>
      <c r="O310" s="116">
        <v>45200</v>
      </c>
    </row>
    <row r="311" spans="1:15">
      <c r="B311" s="60" t="s">
        <v>738</v>
      </c>
      <c r="C311" s="44"/>
      <c r="D311" s="61"/>
      <c r="E311" s="62"/>
      <c r="F311" s="63"/>
      <c r="G311" s="63"/>
      <c r="H311" s="63"/>
      <c r="I311" s="65">
        <f>SUM(I271:I310)</f>
        <v>277086</v>
      </c>
      <c r="J311" s="65">
        <f>SUM(J271:J310)</f>
        <v>7952.3682000000008</v>
      </c>
      <c r="K311" s="65">
        <f>SUM(K271:K310)</f>
        <v>8423.4143999999978</v>
      </c>
      <c r="L311" s="122"/>
      <c r="M311" s="65">
        <f>SUM(M271:M301)</f>
        <v>1512.45</v>
      </c>
      <c r="N311" s="65">
        <f>SUM(N271:N310)</f>
        <v>259197.76740000001</v>
      </c>
      <c r="O311" s="66"/>
    </row>
    <row r="312" spans="1:15">
      <c r="B312" s="67"/>
      <c r="C312" s="174"/>
      <c r="D312" s="68"/>
      <c r="E312" s="69"/>
      <c r="F312" s="70"/>
      <c r="G312" s="70"/>
      <c r="H312" s="70"/>
      <c r="I312" s="72"/>
      <c r="J312" s="72"/>
      <c r="K312" s="72"/>
      <c r="L312" s="123"/>
      <c r="M312" s="72"/>
      <c r="N312" s="72"/>
      <c r="O312" s="73"/>
    </row>
    <row r="313" spans="1:15">
      <c r="B313" s="67"/>
      <c r="C313" s="174"/>
      <c r="D313" s="68"/>
      <c r="E313" s="69"/>
      <c r="F313" s="70"/>
      <c r="G313" s="70"/>
      <c r="H313" s="70"/>
      <c r="I313" s="72"/>
      <c r="J313" s="72"/>
      <c r="K313" s="72"/>
      <c r="L313" s="123"/>
      <c r="M313" s="72"/>
      <c r="N313" s="72"/>
      <c r="O313" s="73"/>
    </row>
    <row r="314" spans="1:15">
      <c r="B314" s="183"/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77"/>
    </row>
    <row r="315" spans="1:15" ht="15.75" thickBot="1">
      <c r="B315" s="68"/>
      <c r="C315" s="78" t="s">
        <v>398</v>
      </c>
      <c r="D315" s="75"/>
      <c r="E315" s="79"/>
      <c r="F315" s="79"/>
      <c r="G315" s="184"/>
      <c r="H315" s="80" t="s">
        <v>841</v>
      </c>
      <c r="I315" s="80"/>
      <c r="J315" s="81"/>
      <c r="K315" s="183"/>
      <c r="L315" s="183"/>
      <c r="M315" s="183"/>
      <c r="N315" s="183"/>
      <c r="O315" s="77"/>
    </row>
    <row r="316" spans="1:15">
      <c r="B316" s="832" t="s">
        <v>975</v>
      </c>
      <c r="C316" s="832"/>
      <c r="D316" s="79"/>
      <c r="E316" s="79"/>
      <c r="F316" s="79"/>
      <c r="G316" s="184"/>
      <c r="H316" s="184" t="s">
        <v>400</v>
      </c>
      <c r="I316" s="184"/>
      <c r="J316" s="81"/>
      <c r="K316" s="183"/>
      <c r="L316" s="183"/>
      <c r="M316" s="183"/>
      <c r="N316" s="183"/>
      <c r="O316" s="77"/>
    </row>
    <row r="317" spans="1:15">
      <c r="B317" s="184"/>
      <c r="C317" s="184"/>
      <c r="D317" s="79"/>
      <c r="E317" s="79"/>
      <c r="F317" s="79"/>
      <c r="G317" s="184"/>
      <c r="H317" s="184"/>
      <c r="I317" s="184"/>
      <c r="J317" s="81"/>
      <c r="K317" s="183"/>
      <c r="L317" s="183"/>
      <c r="M317" s="183"/>
      <c r="N317" s="183"/>
      <c r="O317" s="77"/>
    </row>
    <row r="318" spans="1:15">
      <c r="B318" s="184"/>
      <c r="C318" s="184"/>
      <c r="D318" s="79"/>
      <c r="E318" s="79"/>
      <c r="F318" s="79"/>
      <c r="G318" s="184"/>
      <c r="H318" s="184"/>
      <c r="I318" s="184"/>
      <c r="J318" s="81"/>
      <c r="K318" s="183"/>
      <c r="L318" s="183"/>
      <c r="M318" s="183"/>
      <c r="N318" s="183"/>
      <c r="O318" s="77"/>
    </row>
    <row r="319" spans="1:15">
      <c r="B319" s="184"/>
      <c r="C319" s="184"/>
      <c r="D319" s="79"/>
      <c r="E319" s="79"/>
      <c r="F319" s="79"/>
      <c r="G319" s="184"/>
      <c r="H319" s="184"/>
      <c r="I319" s="184"/>
      <c r="J319" s="81"/>
      <c r="K319" s="183"/>
      <c r="L319" s="183"/>
      <c r="M319" s="183"/>
      <c r="N319" s="183"/>
      <c r="O319" s="77"/>
    </row>
    <row r="320" spans="1:15">
      <c r="B320" s="184"/>
      <c r="C320" s="184"/>
      <c r="D320" s="79"/>
      <c r="E320" s="79"/>
      <c r="F320" s="79"/>
      <c r="G320" s="184"/>
      <c r="H320" s="184"/>
      <c r="I320" s="184"/>
      <c r="J320" s="81"/>
      <c r="K320" s="183"/>
      <c r="L320" s="183"/>
      <c r="M320" s="183"/>
      <c r="N320" s="183"/>
      <c r="O320" s="77"/>
    </row>
    <row r="321" spans="2:15">
      <c r="B321" s="184"/>
      <c r="C321" s="184"/>
      <c r="D321" s="79"/>
      <c r="E321" s="79"/>
      <c r="F321" s="79"/>
      <c r="G321" s="184"/>
      <c r="H321" s="184"/>
      <c r="I321" s="184"/>
      <c r="J321" s="81"/>
      <c r="K321" s="183"/>
      <c r="L321" s="183"/>
      <c r="M321" s="183"/>
      <c r="N321" s="183"/>
      <c r="O321" s="77"/>
    </row>
    <row r="322" spans="2:15">
      <c r="B322" s="184"/>
      <c r="C322" s="184"/>
      <c r="D322" s="79"/>
      <c r="E322" s="79"/>
      <c r="F322" s="79"/>
      <c r="G322" s="184"/>
      <c r="H322" s="184"/>
      <c r="I322" s="184"/>
      <c r="J322" s="81"/>
      <c r="K322" s="183"/>
      <c r="L322" s="183"/>
      <c r="M322" s="183"/>
      <c r="N322" s="183"/>
      <c r="O322" s="77"/>
    </row>
    <row r="323" spans="2:15">
      <c r="B323" s="184"/>
      <c r="C323" s="184"/>
      <c r="D323" s="79"/>
      <c r="E323" s="79"/>
      <c r="F323" s="79"/>
      <c r="G323" s="184"/>
      <c r="H323" s="184"/>
      <c r="I323" s="184"/>
      <c r="J323" s="81"/>
      <c r="K323" s="183"/>
      <c r="L323" s="183"/>
      <c r="M323" s="183"/>
      <c r="N323" s="183"/>
      <c r="O323" s="77"/>
    </row>
    <row r="324" spans="2:15">
      <c r="B324" s="184"/>
      <c r="C324" s="184"/>
      <c r="D324" s="79"/>
      <c r="E324" s="79"/>
      <c r="F324" s="79"/>
      <c r="G324" s="184"/>
      <c r="H324" s="184"/>
      <c r="I324" s="184"/>
      <c r="J324" s="81"/>
      <c r="K324" s="183"/>
      <c r="L324" s="183"/>
      <c r="M324" s="183"/>
      <c r="N324" s="183"/>
      <c r="O324" s="77"/>
    </row>
    <row r="325" spans="2:15">
      <c r="B325" s="184"/>
      <c r="C325" s="184"/>
      <c r="D325" s="79"/>
      <c r="E325" s="79"/>
      <c r="F325" s="79"/>
      <c r="G325" s="184"/>
      <c r="H325" s="184"/>
      <c r="I325" s="184"/>
      <c r="J325" s="81"/>
      <c r="K325" s="183"/>
      <c r="L325" s="183"/>
      <c r="M325" s="183"/>
      <c r="N325" s="183"/>
      <c r="O325" s="77"/>
    </row>
    <row r="326" spans="2:15">
      <c r="B326" s="184"/>
      <c r="C326" s="184"/>
      <c r="D326" s="79"/>
      <c r="E326" s="79"/>
      <c r="F326" s="79"/>
      <c r="G326" s="184"/>
      <c r="H326" s="184"/>
      <c r="I326" s="184"/>
      <c r="J326" s="81"/>
      <c r="K326" s="183"/>
      <c r="L326" s="183"/>
      <c r="M326" s="183"/>
      <c r="N326" s="183"/>
      <c r="O326" s="77"/>
    </row>
    <row r="327" spans="2:15">
      <c r="B327" s="184"/>
      <c r="C327" s="184"/>
      <c r="D327" s="79"/>
      <c r="E327" s="79"/>
      <c r="F327" s="79"/>
      <c r="G327" s="184"/>
      <c r="H327" s="184"/>
      <c r="I327" s="184"/>
      <c r="J327" s="81"/>
      <c r="K327" s="183"/>
      <c r="L327" s="183"/>
      <c r="M327" s="183"/>
      <c r="N327" s="183"/>
      <c r="O327" s="77"/>
    </row>
    <row r="328" spans="2:15">
      <c r="B328" s="184"/>
      <c r="C328" s="184"/>
      <c r="D328" s="79"/>
      <c r="E328" s="79"/>
      <c r="F328" s="79"/>
      <c r="G328" s="184"/>
      <c r="H328" s="184"/>
      <c r="I328" s="184"/>
      <c r="J328" s="81"/>
      <c r="K328" s="183"/>
      <c r="L328" s="183"/>
      <c r="M328" s="183"/>
      <c r="N328" s="183"/>
      <c r="O328" s="77"/>
    </row>
    <row r="329" spans="2:15">
      <c r="B329" s="184"/>
      <c r="C329" s="184"/>
      <c r="D329" s="79"/>
      <c r="E329" s="79"/>
      <c r="F329" s="79"/>
      <c r="G329" s="184"/>
      <c r="H329" s="184"/>
      <c r="I329" s="184"/>
      <c r="J329" s="81"/>
      <c r="K329" s="183"/>
      <c r="L329" s="183"/>
      <c r="M329" s="183"/>
      <c r="N329" s="183"/>
      <c r="O329" s="77"/>
    </row>
    <row r="330" spans="2:15">
      <c r="B330" s="184"/>
      <c r="C330" s="184"/>
      <c r="D330" s="79"/>
      <c r="E330" s="79"/>
      <c r="F330" s="79"/>
      <c r="G330" s="184"/>
      <c r="H330" s="184"/>
      <c r="I330" s="184"/>
      <c r="J330" s="81"/>
      <c r="K330" s="183"/>
      <c r="L330" s="183"/>
      <c r="M330" s="183"/>
      <c r="N330" s="183"/>
      <c r="O330" s="77"/>
    </row>
    <row r="331" spans="2:15">
      <c r="B331" s="184"/>
      <c r="C331" s="184"/>
      <c r="D331" s="79"/>
      <c r="E331" s="79"/>
      <c r="F331" s="79"/>
      <c r="G331" s="184"/>
      <c r="H331" s="184"/>
      <c r="I331" s="184"/>
      <c r="J331" s="81"/>
      <c r="K331" s="183"/>
      <c r="L331" s="183"/>
      <c r="M331" s="183"/>
      <c r="N331" s="183"/>
      <c r="O331" s="77"/>
    </row>
    <row r="332" spans="2:15">
      <c r="B332" s="184"/>
      <c r="C332" s="184"/>
      <c r="D332" s="79"/>
      <c r="E332" s="79"/>
      <c r="F332" s="79"/>
      <c r="G332" s="184"/>
      <c r="H332" s="184"/>
      <c r="I332" s="184"/>
      <c r="J332" s="81"/>
      <c r="K332" s="183"/>
      <c r="L332" s="183"/>
      <c r="M332" s="183"/>
      <c r="N332" s="183"/>
      <c r="O332" s="77"/>
    </row>
    <row r="333" spans="2:15">
      <c r="B333" s="184"/>
      <c r="C333" s="184"/>
      <c r="D333" s="79"/>
      <c r="E333" s="79"/>
      <c r="F333" s="79"/>
      <c r="G333" s="184"/>
      <c r="H333" s="184"/>
      <c r="I333" s="184"/>
      <c r="J333" s="81"/>
      <c r="K333" s="183"/>
      <c r="L333" s="183"/>
      <c r="M333" s="183"/>
      <c r="N333" s="183"/>
      <c r="O333" s="77"/>
    </row>
    <row r="334" spans="2:15">
      <c r="B334" s="74"/>
      <c r="C334" s="74"/>
      <c r="D334" s="68"/>
      <c r="E334" s="68"/>
      <c r="F334" s="82"/>
      <c r="H334" s="183" t="s">
        <v>0</v>
      </c>
      <c r="I334" s="74"/>
      <c r="J334" s="70"/>
      <c r="K334" s="70"/>
      <c r="L334" s="70"/>
      <c r="M334" s="70"/>
      <c r="N334" s="84"/>
      <c r="O334" s="77"/>
    </row>
    <row r="335" spans="2:15">
      <c r="B335" s="183"/>
      <c r="C335" s="74"/>
      <c r="D335" s="68"/>
      <c r="E335" s="68"/>
      <c r="F335" s="82"/>
      <c r="H335" s="183" t="s">
        <v>1</v>
      </c>
      <c r="I335" s="183"/>
      <c r="J335" s="70"/>
      <c r="K335" s="70"/>
      <c r="L335" s="70"/>
      <c r="M335" s="70"/>
      <c r="N335" s="84"/>
      <c r="O335" s="77"/>
    </row>
    <row r="336" spans="2:15">
      <c r="B336" s="183"/>
      <c r="C336" s="183"/>
      <c r="D336" s="183"/>
      <c r="E336" s="183"/>
      <c r="F336" s="183"/>
      <c r="H336" s="183" t="s">
        <v>2</v>
      </c>
      <c r="I336" s="183"/>
      <c r="J336" s="183"/>
      <c r="K336" s="183"/>
      <c r="L336" s="183"/>
      <c r="M336" s="183"/>
      <c r="N336" s="183"/>
      <c r="O336" s="77"/>
    </row>
    <row r="337" spans="1:15">
      <c r="B337" s="183"/>
      <c r="C337" s="183"/>
      <c r="D337" s="183"/>
      <c r="E337" s="183"/>
      <c r="F337" s="183"/>
      <c r="H337" s="183" t="s">
        <v>401</v>
      </c>
      <c r="I337" s="183"/>
      <c r="J337" s="183"/>
      <c r="K337" s="183"/>
      <c r="L337" s="183"/>
      <c r="M337" s="183"/>
      <c r="N337" s="183"/>
      <c r="O337" s="77"/>
    </row>
    <row r="338" spans="1:15">
      <c r="B338" s="3" t="s">
        <v>996</v>
      </c>
      <c r="C338" s="3"/>
      <c r="D338" s="3"/>
      <c r="E338" s="3"/>
      <c r="F338" s="70"/>
      <c r="G338" s="70"/>
      <c r="H338" s="70"/>
      <c r="I338" s="123"/>
      <c r="J338" s="123"/>
      <c r="K338" s="123"/>
      <c r="L338" s="123"/>
      <c r="M338" s="123"/>
      <c r="N338" s="123"/>
      <c r="O338" s="77"/>
    </row>
    <row r="339" spans="1:15">
      <c r="B339" s="3" t="s">
        <v>740</v>
      </c>
      <c r="C339" s="3"/>
      <c r="D339" s="124"/>
      <c r="E339" s="125"/>
      <c r="F339" s="126"/>
      <c r="G339" s="126"/>
      <c r="H339" s="126"/>
      <c r="I339" s="91"/>
      <c r="J339" s="91" t="s">
        <v>741</v>
      </c>
      <c r="K339" s="91" t="s">
        <v>15</v>
      </c>
      <c r="L339" s="91" t="s">
        <v>16</v>
      </c>
      <c r="M339" s="5" t="s">
        <v>941</v>
      </c>
      <c r="N339" s="91"/>
      <c r="O339" s="6"/>
    </row>
    <row r="340" spans="1:15" ht="22.5">
      <c r="B340" s="5" t="s">
        <v>6</v>
      </c>
      <c r="C340" s="5" t="s">
        <v>7</v>
      </c>
      <c r="D340" s="5" t="s">
        <v>8</v>
      </c>
      <c r="E340" s="5" t="s">
        <v>9</v>
      </c>
      <c r="F340" s="5" t="s">
        <v>10</v>
      </c>
      <c r="G340" s="5" t="s">
        <v>11</v>
      </c>
      <c r="H340" s="3" t="s">
        <v>12</v>
      </c>
      <c r="I340" s="154" t="s">
        <v>13</v>
      </c>
      <c r="J340" s="154" t="s">
        <v>495</v>
      </c>
      <c r="K340" s="5"/>
      <c r="L340" s="5"/>
      <c r="M340" s="5"/>
      <c r="N340" s="155" t="s">
        <v>17</v>
      </c>
      <c r="O340" s="8" t="s">
        <v>18</v>
      </c>
    </row>
    <row r="341" spans="1:15">
      <c r="A341">
        <v>1</v>
      </c>
      <c r="B341" s="63" t="s">
        <v>742</v>
      </c>
      <c r="C341" s="63" t="s">
        <v>98</v>
      </c>
      <c r="D341" s="61" t="s">
        <v>743</v>
      </c>
      <c r="E341" s="62">
        <v>200012700173872</v>
      </c>
      <c r="F341" s="63" t="s">
        <v>27</v>
      </c>
      <c r="G341" s="111" t="s">
        <v>797</v>
      </c>
      <c r="H341" s="63" t="s">
        <v>744</v>
      </c>
      <c r="I341" s="156">
        <v>5000</v>
      </c>
      <c r="J341" s="156">
        <v>143.5</v>
      </c>
      <c r="K341" s="156">
        <v>152</v>
      </c>
      <c r="L341" s="98"/>
      <c r="M341" s="97"/>
      <c r="N341" s="97">
        <v>4704.5</v>
      </c>
      <c r="O341" s="96">
        <v>39234</v>
      </c>
    </row>
    <row r="342" spans="1:15">
      <c r="A342">
        <f>A341+1</f>
        <v>2</v>
      </c>
      <c r="B342" s="63" t="s">
        <v>745</v>
      </c>
      <c r="C342" s="63" t="s">
        <v>746</v>
      </c>
      <c r="D342" s="61" t="s">
        <v>747</v>
      </c>
      <c r="E342" s="62">
        <v>200012700174004</v>
      </c>
      <c r="F342" s="63" t="s">
        <v>748</v>
      </c>
      <c r="G342" s="111" t="s">
        <v>797</v>
      </c>
      <c r="H342" s="63" t="s">
        <v>749</v>
      </c>
      <c r="I342" s="156">
        <v>5000</v>
      </c>
      <c r="J342" s="156">
        <v>143.5</v>
      </c>
      <c r="K342" s="156">
        <v>152</v>
      </c>
      <c r="L342" s="98"/>
      <c r="M342" s="97"/>
      <c r="N342" s="97">
        <v>4704.5</v>
      </c>
      <c r="O342" s="96">
        <v>39265</v>
      </c>
    </row>
    <row r="343" spans="1:15">
      <c r="A343">
        <f t="shared" ref="A343:A363" si="21">A342+1</f>
        <v>3</v>
      </c>
      <c r="B343" s="63" t="s">
        <v>750</v>
      </c>
      <c r="C343" s="63" t="s">
        <v>751</v>
      </c>
      <c r="D343" s="61" t="s">
        <v>752</v>
      </c>
      <c r="E343" s="62">
        <v>200012700173982</v>
      </c>
      <c r="F343" s="63" t="s">
        <v>150</v>
      </c>
      <c r="G343" s="111" t="s">
        <v>797</v>
      </c>
      <c r="H343" s="63" t="s">
        <v>753</v>
      </c>
      <c r="I343" s="156">
        <v>5000</v>
      </c>
      <c r="J343" s="156">
        <v>143.5</v>
      </c>
      <c r="K343" s="156">
        <v>152</v>
      </c>
      <c r="L343" s="98"/>
      <c r="M343" s="97"/>
      <c r="N343" s="97">
        <v>4704.5</v>
      </c>
      <c r="O343" s="96">
        <v>39279</v>
      </c>
    </row>
    <row r="344" spans="1:15">
      <c r="A344">
        <f t="shared" si="21"/>
        <v>4</v>
      </c>
      <c r="B344" s="63" t="s">
        <v>221</v>
      </c>
      <c r="C344" s="63" t="s">
        <v>754</v>
      </c>
      <c r="D344" s="61" t="s">
        <v>755</v>
      </c>
      <c r="E344" s="62">
        <v>200012700173924</v>
      </c>
      <c r="F344" s="63" t="s">
        <v>27</v>
      </c>
      <c r="G344" s="111" t="s">
        <v>797</v>
      </c>
      <c r="H344" s="63" t="s">
        <v>756</v>
      </c>
      <c r="I344" s="156">
        <v>5000</v>
      </c>
      <c r="J344" s="156">
        <v>143.5</v>
      </c>
      <c r="K344" s="156">
        <v>152</v>
      </c>
      <c r="L344" s="98"/>
      <c r="M344" s="97"/>
      <c r="N344" s="97">
        <v>4704.5</v>
      </c>
      <c r="O344" s="96">
        <v>39295</v>
      </c>
    </row>
    <row r="345" spans="1:15">
      <c r="A345">
        <f t="shared" si="21"/>
        <v>5</v>
      </c>
      <c r="B345" s="63" t="s">
        <v>757</v>
      </c>
      <c r="C345" s="63" t="s">
        <v>758</v>
      </c>
      <c r="D345" s="61" t="s">
        <v>759</v>
      </c>
      <c r="E345" s="62">
        <v>200011101326563</v>
      </c>
      <c r="F345" s="63" t="s">
        <v>219</v>
      </c>
      <c r="G345" s="111" t="s">
        <v>797</v>
      </c>
      <c r="H345" s="63" t="s">
        <v>760</v>
      </c>
      <c r="I345" s="156">
        <v>12000</v>
      </c>
      <c r="J345" s="156">
        <v>344.4</v>
      </c>
      <c r="K345" s="156">
        <v>364.8</v>
      </c>
      <c r="L345" s="98"/>
      <c r="M345" s="97"/>
      <c r="N345" s="97">
        <v>11290.8</v>
      </c>
      <c r="O345" s="96">
        <v>40210</v>
      </c>
    </row>
    <row r="346" spans="1:15">
      <c r="A346">
        <f t="shared" si="21"/>
        <v>6</v>
      </c>
      <c r="B346" s="63" t="s">
        <v>761</v>
      </c>
      <c r="C346" s="63" t="s">
        <v>762</v>
      </c>
      <c r="D346" s="61" t="s">
        <v>763</v>
      </c>
      <c r="E346" s="62">
        <v>200011101420003</v>
      </c>
      <c r="F346" s="63" t="s">
        <v>27</v>
      </c>
      <c r="G346" s="111" t="s">
        <v>797</v>
      </c>
      <c r="H346" s="63" t="s">
        <v>764</v>
      </c>
      <c r="I346" s="156">
        <v>5000</v>
      </c>
      <c r="J346" s="156">
        <v>143.5</v>
      </c>
      <c r="K346" s="156">
        <v>152</v>
      </c>
      <c r="L346" s="98"/>
      <c r="M346" s="97">
        <v>2000</v>
      </c>
      <c r="N346" s="97">
        <f>I346-J346-K346-M346</f>
        <v>2704.5</v>
      </c>
      <c r="O346" s="96">
        <v>40483</v>
      </c>
    </row>
    <row r="347" spans="1:15" s="187" customFormat="1">
      <c r="A347" s="187">
        <f t="shared" si="21"/>
        <v>7</v>
      </c>
      <c r="B347" s="188" t="s">
        <v>765</v>
      </c>
      <c r="C347" s="188" t="s">
        <v>766</v>
      </c>
      <c r="D347" s="189" t="s">
        <v>767</v>
      </c>
      <c r="E347" s="190">
        <v>200011101479643</v>
      </c>
      <c r="F347" s="188" t="s">
        <v>37</v>
      </c>
      <c r="G347" s="191" t="s">
        <v>797</v>
      </c>
      <c r="H347" s="188" t="s">
        <v>768</v>
      </c>
      <c r="I347" s="192">
        <v>5000</v>
      </c>
      <c r="J347" s="192">
        <v>143.5</v>
      </c>
      <c r="K347" s="192">
        <v>152</v>
      </c>
      <c r="L347" s="193"/>
      <c r="M347" s="194"/>
      <c r="N347" s="194">
        <v>4704.5</v>
      </c>
      <c r="O347" s="195">
        <v>41061</v>
      </c>
    </row>
    <row r="348" spans="1:15">
      <c r="A348">
        <f t="shared" si="21"/>
        <v>8</v>
      </c>
      <c r="B348" s="63" t="s">
        <v>769</v>
      </c>
      <c r="C348" s="63" t="s">
        <v>770</v>
      </c>
      <c r="D348" s="61" t="s">
        <v>771</v>
      </c>
      <c r="E348" s="62">
        <v>200011101479614</v>
      </c>
      <c r="F348" s="63" t="s">
        <v>27</v>
      </c>
      <c r="G348" s="111" t="s">
        <v>797</v>
      </c>
      <c r="H348" s="63" t="s">
        <v>772</v>
      </c>
      <c r="I348" s="156">
        <v>5000</v>
      </c>
      <c r="J348" s="156">
        <v>143.5</v>
      </c>
      <c r="K348" s="156">
        <v>152</v>
      </c>
      <c r="L348" s="98"/>
      <c r="M348" s="97"/>
      <c r="N348" s="97">
        <v>4704.5</v>
      </c>
      <c r="O348" s="96">
        <v>41122</v>
      </c>
    </row>
    <row r="349" spans="1:15">
      <c r="A349">
        <f t="shared" si="21"/>
        <v>9</v>
      </c>
      <c r="B349" s="63" t="s">
        <v>773</v>
      </c>
      <c r="C349" s="63" t="s">
        <v>774</v>
      </c>
      <c r="D349" s="61" t="s">
        <v>775</v>
      </c>
      <c r="E349" s="62">
        <v>200011101479591</v>
      </c>
      <c r="F349" s="63" t="s">
        <v>37</v>
      </c>
      <c r="G349" s="111" t="s">
        <v>797</v>
      </c>
      <c r="H349" s="63" t="s">
        <v>772</v>
      </c>
      <c r="I349" s="156">
        <v>5000</v>
      </c>
      <c r="J349" s="156">
        <v>143.5</v>
      </c>
      <c r="K349" s="156">
        <v>152</v>
      </c>
      <c r="L349" s="98"/>
      <c r="M349" s="97"/>
      <c r="N349" s="97">
        <v>4704.5</v>
      </c>
      <c r="O349" s="96">
        <v>41122</v>
      </c>
    </row>
    <row r="350" spans="1:15">
      <c r="A350">
        <f t="shared" si="21"/>
        <v>10</v>
      </c>
      <c r="B350" s="63" t="s">
        <v>776</v>
      </c>
      <c r="C350" s="63" t="s">
        <v>777</v>
      </c>
      <c r="D350" s="61" t="s">
        <v>778</v>
      </c>
      <c r="E350" s="62">
        <v>200011101561276</v>
      </c>
      <c r="F350" s="63" t="s">
        <v>779</v>
      </c>
      <c r="G350" s="111" t="s">
        <v>797</v>
      </c>
      <c r="H350" s="63" t="s">
        <v>498</v>
      </c>
      <c r="I350" s="156">
        <v>6000</v>
      </c>
      <c r="J350" s="156">
        <v>172.2</v>
      </c>
      <c r="K350" s="156">
        <v>182.4</v>
      </c>
      <c r="L350" s="98"/>
      <c r="M350" s="97"/>
      <c r="N350" s="97">
        <v>5645.4000000000005</v>
      </c>
      <c r="O350" s="96">
        <v>40909</v>
      </c>
    </row>
    <row r="351" spans="1:15">
      <c r="A351">
        <f t="shared" si="21"/>
        <v>11</v>
      </c>
      <c r="B351" s="63" t="s">
        <v>780</v>
      </c>
      <c r="C351" s="63" t="s">
        <v>781</v>
      </c>
      <c r="D351" s="61" t="s">
        <v>782</v>
      </c>
      <c r="E351" s="62">
        <v>200011101619571</v>
      </c>
      <c r="F351" s="63" t="s">
        <v>783</v>
      </c>
      <c r="G351" s="111" t="s">
        <v>797</v>
      </c>
      <c r="H351" s="63" t="s">
        <v>498</v>
      </c>
      <c r="I351" s="156">
        <v>18000</v>
      </c>
      <c r="J351" s="156">
        <v>516.6</v>
      </c>
      <c r="K351" s="156">
        <v>547.20000000000005</v>
      </c>
      <c r="L351" s="98"/>
      <c r="M351" s="97"/>
      <c r="N351" s="97">
        <v>16936.2</v>
      </c>
      <c r="O351" s="96">
        <v>41760</v>
      </c>
    </row>
    <row r="352" spans="1:15">
      <c r="A352">
        <f t="shared" si="21"/>
        <v>12</v>
      </c>
      <c r="B352" s="99" t="s">
        <v>784</v>
      </c>
      <c r="C352" s="99" t="s">
        <v>278</v>
      </c>
      <c r="D352" s="116" t="s">
        <v>785</v>
      </c>
      <c r="E352" s="116" t="s">
        <v>786</v>
      </c>
      <c r="F352" s="115" t="s">
        <v>27</v>
      </c>
      <c r="G352" s="111" t="s">
        <v>797</v>
      </c>
      <c r="H352" s="115" t="s">
        <v>787</v>
      </c>
      <c r="I352" s="157">
        <v>5000</v>
      </c>
      <c r="J352" s="158">
        <f>I352*2.87%</f>
        <v>143.5</v>
      </c>
      <c r="K352" s="158">
        <f>I352*3.04%</f>
        <v>152</v>
      </c>
      <c r="L352" s="103"/>
      <c r="M352" s="141"/>
      <c r="N352" s="102">
        <f>I352-J352-K352</f>
        <v>4704.5</v>
      </c>
      <c r="O352" s="116">
        <v>42856</v>
      </c>
    </row>
    <row r="353" spans="1:15">
      <c r="A353">
        <f t="shared" si="21"/>
        <v>13</v>
      </c>
      <c r="B353" s="99" t="s">
        <v>788</v>
      </c>
      <c r="C353" s="99" t="s">
        <v>789</v>
      </c>
      <c r="D353" s="116" t="s">
        <v>790</v>
      </c>
      <c r="E353" s="116" t="s">
        <v>791</v>
      </c>
      <c r="F353" s="115" t="s">
        <v>792</v>
      </c>
      <c r="G353" s="111" t="s">
        <v>797</v>
      </c>
      <c r="H353" s="115" t="s">
        <v>793</v>
      </c>
      <c r="I353" s="157">
        <v>5000</v>
      </c>
      <c r="J353" s="158">
        <f>I353*2.87%</f>
        <v>143.5</v>
      </c>
      <c r="K353" s="158">
        <f>I353*3.04%</f>
        <v>152</v>
      </c>
      <c r="L353" s="103"/>
      <c r="M353" s="141"/>
      <c r="N353" s="102">
        <f>I353-J353-K353</f>
        <v>4704.5</v>
      </c>
      <c r="O353" s="116">
        <v>43191</v>
      </c>
    </row>
    <row r="354" spans="1:15" ht="22.5">
      <c r="A354">
        <f t="shared" si="21"/>
        <v>14</v>
      </c>
      <c r="B354" s="111" t="s">
        <v>688</v>
      </c>
      <c r="C354" s="111" t="s">
        <v>794</v>
      </c>
      <c r="D354" s="112" t="s">
        <v>795</v>
      </c>
      <c r="E354" s="112" t="s">
        <v>796</v>
      </c>
      <c r="F354" s="111" t="s">
        <v>150</v>
      </c>
      <c r="G354" s="111" t="s">
        <v>797</v>
      </c>
      <c r="H354" s="111" t="s">
        <v>798</v>
      </c>
      <c r="I354" s="157">
        <v>5000</v>
      </c>
      <c r="J354" s="158">
        <f t="shared" ref="J354:J363" si="22">I354*2.87%</f>
        <v>143.5</v>
      </c>
      <c r="K354" s="158">
        <f t="shared" ref="K354:K363" si="23">I354*3.04%</f>
        <v>152</v>
      </c>
      <c r="L354" s="103"/>
      <c r="M354" s="141"/>
      <c r="N354" s="102">
        <f>I354-J354-K354</f>
        <v>4704.5</v>
      </c>
      <c r="O354" s="114">
        <v>43497</v>
      </c>
    </row>
    <row r="355" spans="1:15" ht="22.5">
      <c r="A355">
        <f t="shared" si="21"/>
        <v>15</v>
      </c>
      <c r="B355" s="99" t="s">
        <v>288</v>
      </c>
      <c r="C355" s="99" t="s">
        <v>799</v>
      </c>
      <c r="D355" s="116" t="s">
        <v>800</v>
      </c>
      <c r="E355" s="117" t="s">
        <v>801</v>
      </c>
      <c r="F355" s="115" t="s">
        <v>701</v>
      </c>
      <c r="G355" s="115" t="s">
        <v>802</v>
      </c>
      <c r="H355" s="115" t="s">
        <v>803</v>
      </c>
      <c r="I355" s="118">
        <v>5000</v>
      </c>
      <c r="J355" s="118">
        <f t="shared" si="22"/>
        <v>143.5</v>
      </c>
      <c r="K355" s="118">
        <f t="shared" si="23"/>
        <v>152</v>
      </c>
      <c r="L355" s="118"/>
      <c r="M355" s="118"/>
      <c r="N355" s="118">
        <f t="shared" ref="N355:N363" si="24">SUM(I355-J355-K355)</f>
        <v>4704.5</v>
      </c>
      <c r="O355" s="119">
        <v>43221</v>
      </c>
    </row>
    <row r="356" spans="1:15" ht="22.5">
      <c r="A356">
        <f t="shared" si="21"/>
        <v>16</v>
      </c>
      <c r="B356" s="99" t="s">
        <v>804</v>
      </c>
      <c r="C356" s="99" t="s">
        <v>805</v>
      </c>
      <c r="D356" s="116" t="s">
        <v>806</v>
      </c>
      <c r="E356" s="117" t="s">
        <v>807</v>
      </c>
      <c r="F356" s="115" t="s">
        <v>27</v>
      </c>
      <c r="G356" s="115" t="s">
        <v>802</v>
      </c>
      <c r="H356" s="115" t="s">
        <v>808</v>
      </c>
      <c r="I356" s="118">
        <v>5000</v>
      </c>
      <c r="J356" s="118">
        <f t="shared" si="22"/>
        <v>143.5</v>
      </c>
      <c r="K356" s="118">
        <f t="shared" si="23"/>
        <v>152</v>
      </c>
      <c r="L356" s="118"/>
      <c r="M356" s="118"/>
      <c r="N356" s="118">
        <f t="shared" si="24"/>
        <v>4704.5</v>
      </c>
      <c r="O356" s="119">
        <v>43221</v>
      </c>
    </row>
    <row r="357" spans="1:15" ht="22.5">
      <c r="A357">
        <f t="shared" si="21"/>
        <v>17</v>
      </c>
      <c r="B357" s="99" t="s">
        <v>809</v>
      </c>
      <c r="C357" s="99" t="s">
        <v>810</v>
      </c>
      <c r="D357" s="116" t="s">
        <v>811</v>
      </c>
      <c r="E357" s="117" t="s">
        <v>812</v>
      </c>
      <c r="F357" s="115" t="s">
        <v>219</v>
      </c>
      <c r="G357" s="115" t="s">
        <v>802</v>
      </c>
      <c r="H357" s="115" t="s">
        <v>813</v>
      </c>
      <c r="I357" s="118">
        <v>14000</v>
      </c>
      <c r="J357" s="118">
        <f t="shared" si="22"/>
        <v>401.8</v>
      </c>
      <c r="K357" s="118">
        <f t="shared" si="23"/>
        <v>425.6</v>
      </c>
      <c r="L357" s="118"/>
      <c r="M357" s="118"/>
      <c r="N357" s="118">
        <f t="shared" si="24"/>
        <v>13172.6</v>
      </c>
      <c r="O357" s="116">
        <v>43836</v>
      </c>
    </row>
    <row r="358" spans="1:15" ht="22.5">
      <c r="A358">
        <f t="shared" si="21"/>
        <v>18</v>
      </c>
      <c r="B358" s="115" t="s">
        <v>814</v>
      </c>
      <c r="C358" s="115" t="s">
        <v>815</v>
      </c>
      <c r="D358" s="116" t="s">
        <v>816</v>
      </c>
      <c r="E358" s="117" t="s">
        <v>817</v>
      </c>
      <c r="F358" s="115" t="s">
        <v>27</v>
      </c>
      <c r="G358" s="115" t="s">
        <v>802</v>
      </c>
      <c r="H358" s="63" t="s">
        <v>818</v>
      </c>
      <c r="I358" s="118">
        <v>5000</v>
      </c>
      <c r="J358" s="118">
        <f t="shared" si="22"/>
        <v>143.5</v>
      </c>
      <c r="K358" s="118">
        <f t="shared" si="23"/>
        <v>152</v>
      </c>
      <c r="L358" s="118"/>
      <c r="M358" s="118"/>
      <c r="N358" s="118">
        <f t="shared" si="24"/>
        <v>4704.5</v>
      </c>
      <c r="O358" s="116">
        <v>44203</v>
      </c>
    </row>
    <row r="359" spans="1:15" ht="22.5">
      <c r="A359">
        <f t="shared" si="21"/>
        <v>19</v>
      </c>
      <c r="B359" s="115" t="s">
        <v>852</v>
      </c>
      <c r="C359" s="115" t="s">
        <v>853</v>
      </c>
      <c r="D359" s="116" t="s">
        <v>855</v>
      </c>
      <c r="E359" s="117" t="s">
        <v>856</v>
      </c>
      <c r="F359" s="115" t="s">
        <v>150</v>
      </c>
      <c r="G359" s="115" t="s">
        <v>802</v>
      </c>
      <c r="H359" s="115" t="s">
        <v>854</v>
      </c>
      <c r="I359" s="118">
        <v>5000</v>
      </c>
      <c r="J359" s="118">
        <f t="shared" si="22"/>
        <v>143.5</v>
      </c>
      <c r="K359" s="118">
        <f t="shared" si="23"/>
        <v>152</v>
      </c>
      <c r="L359" s="118"/>
      <c r="M359" s="118"/>
      <c r="N359" s="118">
        <f t="shared" si="24"/>
        <v>4704.5</v>
      </c>
      <c r="O359" s="116">
        <v>44805</v>
      </c>
    </row>
    <row r="360" spans="1:15">
      <c r="A360">
        <f t="shared" si="21"/>
        <v>20</v>
      </c>
      <c r="B360" s="115" t="s">
        <v>906</v>
      </c>
      <c r="C360" s="115" t="s">
        <v>907</v>
      </c>
      <c r="D360" s="116" t="s">
        <v>908</v>
      </c>
      <c r="E360" s="117" t="s">
        <v>913</v>
      </c>
      <c r="F360" s="115" t="s">
        <v>737</v>
      </c>
      <c r="G360" s="115" t="s">
        <v>802</v>
      </c>
      <c r="H360" s="115" t="s">
        <v>909</v>
      </c>
      <c r="I360" s="118">
        <v>5000</v>
      </c>
      <c r="J360" s="118">
        <f t="shared" si="22"/>
        <v>143.5</v>
      </c>
      <c r="K360" s="118">
        <f t="shared" si="23"/>
        <v>152</v>
      </c>
      <c r="L360" s="118"/>
      <c r="M360" s="118"/>
      <c r="N360" s="118">
        <f t="shared" si="24"/>
        <v>4704.5</v>
      </c>
      <c r="O360" s="116">
        <v>44866</v>
      </c>
    </row>
    <row r="361" spans="1:15">
      <c r="A361">
        <f t="shared" si="21"/>
        <v>21</v>
      </c>
      <c r="B361" s="115" t="s">
        <v>922</v>
      </c>
      <c r="C361" s="115" t="s">
        <v>923</v>
      </c>
      <c r="D361" s="116" t="s">
        <v>924</v>
      </c>
      <c r="E361" s="117" t="s">
        <v>929</v>
      </c>
      <c r="F361" s="115" t="s">
        <v>737</v>
      </c>
      <c r="G361" s="115" t="s">
        <v>802</v>
      </c>
      <c r="H361" s="115" t="s">
        <v>925</v>
      </c>
      <c r="I361" s="118">
        <v>5000</v>
      </c>
      <c r="J361" s="118">
        <f t="shared" si="22"/>
        <v>143.5</v>
      </c>
      <c r="K361" s="118">
        <f t="shared" si="23"/>
        <v>152</v>
      </c>
      <c r="L361" s="118"/>
      <c r="M361" s="118"/>
      <c r="N361" s="118">
        <f t="shared" si="24"/>
        <v>4704.5</v>
      </c>
      <c r="O361" s="116">
        <v>44928</v>
      </c>
    </row>
    <row r="362" spans="1:15">
      <c r="A362">
        <f t="shared" si="21"/>
        <v>22</v>
      </c>
      <c r="B362" s="115" t="s">
        <v>926</v>
      </c>
      <c r="C362" s="115" t="s">
        <v>210</v>
      </c>
      <c r="D362" s="116" t="s">
        <v>927</v>
      </c>
      <c r="E362" s="117" t="s">
        <v>930</v>
      </c>
      <c r="F362" s="115" t="s">
        <v>150</v>
      </c>
      <c r="G362" s="115" t="s">
        <v>802</v>
      </c>
      <c r="H362" s="115" t="s">
        <v>798</v>
      </c>
      <c r="I362" s="118">
        <v>5000</v>
      </c>
      <c r="J362" s="118">
        <f t="shared" si="22"/>
        <v>143.5</v>
      </c>
      <c r="K362" s="118">
        <f t="shared" si="23"/>
        <v>152</v>
      </c>
      <c r="L362" s="118"/>
      <c r="M362" s="118"/>
      <c r="N362" s="118">
        <f t="shared" si="24"/>
        <v>4704.5</v>
      </c>
      <c r="O362" s="116" t="s">
        <v>928</v>
      </c>
    </row>
    <row r="363" spans="1:15">
      <c r="A363">
        <f t="shared" si="21"/>
        <v>23</v>
      </c>
      <c r="B363" s="136" t="s">
        <v>969</v>
      </c>
      <c r="C363" s="136" t="s">
        <v>970</v>
      </c>
      <c r="D363" s="138" t="s">
        <v>971</v>
      </c>
      <c r="E363" s="146" t="s">
        <v>973</v>
      </c>
      <c r="F363" s="115" t="s">
        <v>27</v>
      </c>
      <c r="G363" s="115" t="s">
        <v>802</v>
      </c>
      <c r="H363" s="115" t="s">
        <v>972</v>
      </c>
      <c r="I363" s="118">
        <v>5000</v>
      </c>
      <c r="J363" s="118">
        <f t="shared" si="22"/>
        <v>143.5</v>
      </c>
      <c r="K363" s="118">
        <f t="shared" si="23"/>
        <v>152</v>
      </c>
      <c r="L363" s="118"/>
      <c r="M363" s="118"/>
      <c r="N363" s="118">
        <f t="shared" si="24"/>
        <v>4704.5</v>
      </c>
      <c r="O363" s="116">
        <v>45047</v>
      </c>
    </row>
    <row r="364" spans="1:15">
      <c r="B364" s="60" t="s">
        <v>819</v>
      </c>
      <c r="C364" s="60"/>
      <c r="D364" s="63"/>
      <c r="E364" s="62"/>
      <c r="F364" s="63"/>
      <c r="G364" s="63"/>
      <c r="H364" s="63"/>
      <c r="I364" s="64">
        <f>SUM(I341:I363)</f>
        <v>145000</v>
      </c>
      <c r="J364" s="64">
        <f>SUM(J341:J363)</f>
        <v>4161.5</v>
      </c>
      <c r="K364" s="64">
        <f>SUM(K341:K363)</f>
        <v>4408</v>
      </c>
      <c r="L364" s="122">
        <f>SUM(L350:L357)</f>
        <v>0</v>
      </c>
      <c r="M364" s="65">
        <f>SUM(M341:M356)</f>
        <v>2000</v>
      </c>
      <c r="N364" s="65">
        <f>SUM(N341:N363)</f>
        <v>134430.5</v>
      </c>
      <c r="O364" s="66"/>
    </row>
    <row r="365" spans="1:15">
      <c r="B365" s="67"/>
      <c r="C365" s="67"/>
      <c r="D365" s="70"/>
      <c r="E365" s="69"/>
      <c r="F365" s="70"/>
      <c r="G365" s="70"/>
      <c r="H365" s="70"/>
      <c r="I365" s="71"/>
      <c r="J365" s="71"/>
      <c r="K365" s="71"/>
      <c r="L365" s="123"/>
      <c r="M365" s="72"/>
      <c r="N365" s="72"/>
      <c r="O365" s="73"/>
    </row>
    <row r="366" spans="1:15">
      <c r="A366">
        <f>A102+A174+A229+A310+A363</f>
        <v>208</v>
      </c>
      <c r="B366" s="67"/>
      <c r="C366" s="67"/>
      <c r="D366" s="70"/>
      <c r="E366" s="69"/>
      <c r="F366" s="70"/>
      <c r="G366" s="70"/>
      <c r="H366" s="70"/>
      <c r="I366" s="71"/>
      <c r="J366" s="71"/>
      <c r="K366" s="71"/>
      <c r="L366" s="123"/>
      <c r="M366" s="72"/>
      <c r="N366" s="72"/>
      <c r="O366" s="73"/>
    </row>
    <row r="367" spans="1:15">
      <c r="B367" s="67" t="s">
        <v>820</v>
      </c>
      <c r="C367" s="67"/>
      <c r="D367" s="70"/>
      <c r="E367" s="69"/>
      <c r="F367" s="70"/>
      <c r="G367" s="70"/>
      <c r="H367" s="70"/>
      <c r="I367" s="71"/>
      <c r="J367" s="71"/>
      <c r="K367" s="71"/>
      <c r="L367" s="123"/>
      <c r="M367" s="72"/>
      <c r="N367" s="72"/>
      <c r="O367" s="73"/>
    </row>
    <row r="368" spans="1:15">
      <c r="B368" s="84"/>
      <c r="C368" s="84"/>
      <c r="D368" s="84"/>
      <c r="E368" s="159"/>
      <c r="F368" s="84"/>
      <c r="G368" s="84"/>
      <c r="H368" s="84"/>
      <c r="I368" s="161">
        <f>I103+I175+I230+I311+I364</f>
        <v>1589326.15</v>
      </c>
      <c r="J368" s="84"/>
      <c r="K368" s="160" t="s">
        <v>821</v>
      </c>
      <c r="L368" s="160"/>
      <c r="M368" s="160"/>
      <c r="N368" s="161">
        <f>N103+N175+N230+N311+N364</f>
        <v>1484676.8745350002</v>
      </c>
    </row>
    <row r="370" spans="2:12" ht="15.75" thickBot="1">
      <c r="B370" s="68"/>
      <c r="C370" s="78" t="s">
        <v>398</v>
      </c>
      <c r="D370" s="75"/>
      <c r="E370" s="79"/>
      <c r="F370" s="79"/>
      <c r="G370" s="184"/>
      <c r="H370" s="80" t="s">
        <v>841</v>
      </c>
      <c r="I370" s="80"/>
      <c r="J370" s="81"/>
      <c r="L370" s="168"/>
    </row>
    <row r="371" spans="2:12">
      <c r="B371" s="832" t="s">
        <v>975</v>
      </c>
      <c r="C371" s="832"/>
      <c r="D371" s="79"/>
      <c r="E371" s="79"/>
      <c r="F371" s="79"/>
      <c r="G371" s="184"/>
      <c r="H371" s="184" t="s">
        <v>400</v>
      </c>
      <c r="I371" s="184"/>
      <c r="J371" s="81"/>
    </row>
  </sheetData>
  <mergeCells count="23">
    <mergeCell ref="B264:N264"/>
    <mergeCell ref="B265:N265"/>
    <mergeCell ref="B266:N266"/>
    <mergeCell ref="B316:C316"/>
    <mergeCell ref="B371:C371"/>
    <mergeCell ref="B263:N263"/>
    <mergeCell ref="B10:H10"/>
    <mergeCell ref="I10:N10"/>
    <mergeCell ref="B111:C111"/>
    <mergeCell ref="B137:N137"/>
    <mergeCell ref="B138:N138"/>
    <mergeCell ref="B139:N139"/>
    <mergeCell ref="B182:C182"/>
    <mergeCell ref="B199:N199"/>
    <mergeCell ref="B200:N200"/>
    <mergeCell ref="B201:N201"/>
    <mergeCell ref="B234:C234"/>
    <mergeCell ref="B7:H7"/>
    <mergeCell ref="I7:N7"/>
    <mergeCell ref="B8:H8"/>
    <mergeCell ref="I8:N8"/>
    <mergeCell ref="B9:H9"/>
    <mergeCell ref="I9:N9"/>
  </mergeCells>
  <pageMargins left="0.25" right="0.25" top="0.75" bottom="0.75" header="0.3" footer="0.3"/>
  <pageSetup paperSize="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327"/>
  <sheetViews>
    <sheetView topLeftCell="A59" zoomScaleNormal="100" zoomScaleSheetLayoutView="53" workbookViewId="0">
      <selection activeCell="Q33" sqref="Q33"/>
    </sheetView>
  </sheetViews>
  <sheetFormatPr baseColWidth="10" defaultRowHeight="15"/>
  <cols>
    <col min="1" max="1" width="8.42578125" customWidth="1"/>
    <col min="2" max="2" width="51.28515625" customWidth="1"/>
    <col min="3" max="3" width="61.42578125" customWidth="1"/>
    <col min="4" max="4" width="30.7109375" customWidth="1"/>
    <col min="5" max="5" width="34" customWidth="1"/>
    <col min="6" max="6" width="26.28515625" customWidth="1"/>
    <col min="7" max="7" width="27.28515625" customWidth="1"/>
    <col min="8" max="8" width="37.140625" customWidth="1"/>
    <col min="9" max="9" width="21.5703125" bestFit="1" customWidth="1"/>
    <col min="10" max="10" width="17.85546875" bestFit="1" customWidth="1"/>
    <col min="11" max="11" width="17.28515625" bestFit="1" customWidth="1"/>
    <col min="12" max="12" width="11.7109375" bestFit="1" customWidth="1"/>
    <col min="13" max="13" width="15.85546875" bestFit="1" customWidth="1"/>
    <col min="14" max="14" width="22.140625" bestFit="1" customWidth="1"/>
    <col min="15" max="15" width="19.5703125" bestFit="1" customWidth="1"/>
  </cols>
  <sheetData>
    <row r="3" spans="1:15" ht="30">
      <c r="B3" s="835" t="s">
        <v>0</v>
      </c>
      <c r="C3" s="835"/>
      <c r="D3" s="835"/>
      <c r="E3" s="835"/>
      <c r="F3" s="835"/>
      <c r="G3" s="835"/>
      <c r="H3" s="835"/>
      <c r="I3" s="829"/>
      <c r="J3" s="829"/>
      <c r="K3" s="829"/>
      <c r="L3" s="829"/>
      <c r="M3" s="829"/>
      <c r="N3" s="829"/>
    </row>
    <row r="4" spans="1:15" ht="30">
      <c r="B4" s="835" t="s">
        <v>1</v>
      </c>
      <c r="C4" s="835"/>
      <c r="D4" s="835"/>
      <c r="E4" s="835"/>
      <c r="F4" s="835"/>
      <c r="G4" s="835"/>
      <c r="H4" s="835"/>
      <c r="I4" s="829"/>
      <c r="J4" s="829"/>
      <c r="K4" s="829"/>
      <c r="L4" s="829"/>
      <c r="M4" s="829"/>
      <c r="N4" s="829"/>
    </row>
    <row r="5" spans="1:15" ht="30">
      <c r="B5" s="835" t="s">
        <v>2</v>
      </c>
      <c r="C5" s="835"/>
      <c r="D5" s="835"/>
      <c r="E5" s="835"/>
      <c r="F5" s="835"/>
      <c r="G5" s="835"/>
      <c r="H5" s="835"/>
      <c r="I5" s="829"/>
      <c r="J5" s="829"/>
      <c r="K5" s="829"/>
      <c r="L5" s="829"/>
      <c r="M5" s="829"/>
      <c r="N5" s="829"/>
    </row>
    <row r="6" spans="1:15" ht="30">
      <c r="B6" s="835" t="s">
        <v>3</v>
      </c>
      <c r="C6" s="835"/>
      <c r="D6" s="835"/>
      <c r="E6" s="835"/>
      <c r="F6" s="835"/>
      <c r="G6" s="835"/>
      <c r="H6" s="835"/>
      <c r="I6" s="829"/>
      <c r="J6" s="829"/>
      <c r="K6" s="829"/>
      <c r="L6" s="829"/>
      <c r="M6" s="829"/>
      <c r="N6" s="829"/>
    </row>
    <row r="7" spans="1:15" ht="30">
      <c r="A7" s="1"/>
      <c r="B7" s="198" t="s">
        <v>4</v>
      </c>
      <c r="C7" s="196"/>
      <c r="D7" s="197"/>
      <c r="E7" s="197"/>
      <c r="F7" s="197"/>
      <c r="G7" s="197"/>
      <c r="H7" s="197"/>
      <c r="I7" s="185"/>
      <c r="J7" s="185"/>
      <c r="K7" s="185"/>
      <c r="L7" s="185"/>
      <c r="M7" s="185"/>
      <c r="N7" s="185"/>
    </row>
    <row r="8" spans="1:15" s="199" customFormat="1" ht="23.25">
      <c r="B8" s="200" t="s">
        <v>997</v>
      </c>
      <c r="C8" s="200"/>
      <c r="D8" s="200"/>
      <c r="E8" s="200"/>
      <c r="F8" s="201"/>
      <c r="G8" s="201"/>
      <c r="H8" s="201"/>
      <c r="I8" s="201"/>
      <c r="J8" s="200"/>
      <c r="K8" s="201"/>
      <c r="L8" s="201"/>
      <c r="M8" s="201"/>
      <c r="N8" s="201"/>
      <c r="O8" s="201"/>
    </row>
    <row r="9" spans="1:15" s="199" customFormat="1" ht="23.25">
      <c r="B9" s="200" t="s">
        <v>5</v>
      </c>
      <c r="C9" s="200"/>
      <c r="D9" s="200"/>
      <c r="E9" s="200"/>
      <c r="F9" s="201"/>
      <c r="G9" s="201"/>
      <c r="H9" s="201"/>
      <c r="I9" s="201"/>
      <c r="J9" s="200"/>
      <c r="K9" s="201"/>
      <c r="L9" s="201"/>
      <c r="M9" s="201"/>
      <c r="N9" s="202"/>
      <c r="O9" s="202"/>
    </row>
    <row r="10" spans="1:15" s="199" customFormat="1" ht="45.75">
      <c r="B10" s="200" t="s">
        <v>6</v>
      </c>
      <c r="C10" s="200" t="s">
        <v>7</v>
      </c>
      <c r="D10" s="200" t="s">
        <v>8</v>
      </c>
      <c r="E10" s="200"/>
      <c r="F10" s="200" t="s">
        <v>10</v>
      </c>
      <c r="G10" s="200" t="s">
        <v>11</v>
      </c>
      <c r="H10" s="203" t="s">
        <v>12</v>
      </c>
      <c r="I10" s="200" t="s">
        <v>13</v>
      </c>
      <c r="J10" s="204" t="s">
        <v>14</v>
      </c>
      <c r="K10" s="204" t="s">
        <v>15</v>
      </c>
      <c r="L10" s="204" t="s">
        <v>16</v>
      </c>
      <c r="M10" s="203" t="s">
        <v>941</v>
      </c>
      <c r="N10" s="205" t="s">
        <v>17</v>
      </c>
      <c r="O10" s="206" t="s">
        <v>18</v>
      </c>
    </row>
    <row r="11" spans="1:15" s="199" customFormat="1" ht="23.25">
      <c r="A11" s="199">
        <v>1</v>
      </c>
      <c r="B11" s="207" t="s">
        <v>19</v>
      </c>
      <c r="C11" s="207" t="s">
        <v>20</v>
      </c>
      <c r="D11" s="208" t="s">
        <v>21</v>
      </c>
      <c r="E11" s="209">
        <v>200011101179105</v>
      </c>
      <c r="F11" s="207" t="s">
        <v>22</v>
      </c>
      <c r="G11" s="210" t="s">
        <v>281</v>
      </c>
      <c r="H11" s="211" t="s">
        <v>23</v>
      </c>
      <c r="I11" s="212">
        <v>5000</v>
      </c>
      <c r="J11" s="212">
        <f>I11*2.87%</f>
        <v>143.5</v>
      </c>
      <c r="K11" s="212">
        <f>I11*3.04%</f>
        <v>152</v>
      </c>
      <c r="L11" s="212"/>
      <c r="M11" s="212"/>
      <c r="N11" s="212">
        <f t="shared" ref="N11:N73" si="0">I11-J11-K11-M11</f>
        <v>4704.5</v>
      </c>
      <c r="O11" s="213">
        <v>39210</v>
      </c>
    </row>
    <row r="12" spans="1:15" s="199" customFormat="1" ht="23.25">
      <c r="A12" s="199">
        <f>A11+1</f>
        <v>2</v>
      </c>
      <c r="B12" s="214" t="s">
        <v>24</v>
      </c>
      <c r="C12" s="214" t="s">
        <v>25</v>
      </c>
      <c r="D12" s="215" t="s">
        <v>26</v>
      </c>
      <c r="E12" s="216">
        <v>200011101178533</v>
      </c>
      <c r="F12" s="214" t="s">
        <v>27</v>
      </c>
      <c r="G12" s="210" t="s">
        <v>281</v>
      </c>
      <c r="H12" s="217" t="s">
        <v>28</v>
      </c>
      <c r="I12" s="218">
        <v>5000</v>
      </c>
      <c r="J12" s="218">
        <v>143.5</v>
      </c>
      <c r="K12" s="218">
        <v>152</v>
      </c>
      <c r="L12" s="218"/>
      <c r="M12" s="218">
        <v>0</v>
      </c>
      <c r="N12" s="212">
        <f t="shared" si="0"/>
        <v>4704.5</v>
      </c>
      <c r="O12" s="219">
        <v>39084</v>
      </c>
    </row>
    <row r="13" spans="1:15" s="199" customFormat="1" ht="23.25">
      <c r="A13" s="199">
        <f t="shared" ref="A13:A77" si="1">A12+1</f>
        <v>3</v>
      </c>
      <c r="B13" s="214" t="s">
        <v>29</v>
      </c>
      <c r="C13" s="214" t="s">
        <v>30</v>
      </c>
      <c r="D13" s="215" t="s">
        <v>31</v>
      </c>
      <c r="E13" s="216">
        <v>200011101179118</v>
      </c>
      <c r="F13" s="214" t="s">
        <v>32</v>
      </c>
      <c r="G13" s="210" t="s">
        <v>281</v>
      </c>
      <c r="H13" s="217" t="s">
        <v>33</v>
      </c>
      <c r="I13" s="220">
        <v>18400</v>
      </c>
      <c r="J13" s="221">
        <f>I13*2.87%</f>
        <v>528.08000000000004</v>
      </c>
      <c r="K13" s="221">
        <f>I13*3.04%</f>
        <v>559.36</v>
      </c>
      <c r="L13" s="221"/>
      <c r="M13" s="221">
        <v>0</v>
      </c>
      <c r="N13" s="212">
        <f t="shared" si="0"/>
        <v>17312.559999999998</v>
      </c>
      <c r="O13" s="219">
        <v>39142</v>
      </c>
    </row>
    <row r="14" spans="1:15" s="199" customFormat="1" ht="23.25">
      <c r="A14" s="199">
        <f t="shared" si="1"/>
        <v>4</v>
      </c>
      <c r="B14" s="207" t="s">
        <v>34</v>
      </c>
      <c r="C14" s="207" t="s">
        <v>35</v>
      </c>
      <c r="D14" s="208" t="s">
        <v>36</v>
      </c>
      <c r="E14" s="222">
        <v>200011101179079</v>
      </c>
      <c r="F14" s="207" t="s">
        <v>37</v>
      </c>
      <c r="G14" s="210" t="s">
        <v>281</v>
      </c>
      <c r="H14" s="211" t="s">
        <v>38</v>
      </c>
      <c r="I14" s="223">
        <v>5000</v>
      </c>
      <c r="J14" s="223">
        <v>143.5</v>
      </c>
      <c r="K14" s="223">
        <v>152</v>
      </c>
      <c r="L14" s="223"/>
      <c r="M14" s="223"/>
      <c r="N14" s="212">
        <f t="shared" si="0"/>
        <v>4704.5</v>
      </c>
      <c r="O14" s="224">
        <v>39258</v>
      </c>
    </row>
    <row r="15" spans="1:15" s="199" customFormat="1" ht="23.25">
      <c r="A15" s="199">
        <f t="shared" si="1"/>
        <v>5</v>
      </c>
      <c r="B15" s="207" t="s">
        <v>39</v>
      </c>
      <c r="C15" s="207" t="s">
        <v>40</v>
      </c>
      <c r="D15" s="208" t="s">
        <v>41</v>
      </c>
      <c r="E15" s="222">
        <v>200011101178630</v>
      </c>
      <c r="F15" s="207" t="s">
        <v>27</v>
      </c>
      <c r="G15" s="210" t="s">
        <v>281</v>
      </c>
      <c r="H15" s="211" t="s">
        <v>42</v>
      </c>
      <c r="I15" s="223">
        <v>5000</v>
      </c>
      <c r="J15" s="223">
        <v>143.5</v>
      </c>
      <c r="K15" s="223">
        <v>152</v>
      </c>
      <c r="L15" s="223"/>
      <c r="M15" s="223"/>
      <c r="N15" s="212">
        <f t="shared" si="0"/>
        <v>4704.5</v>
      </c>
      <c r="O15" s="224">
        <v>39234</v>
      </c>
    </row>
    <row r="16" spans="1:15" s="199" customFormat="1" ht="23.25">
      <c r="A16" s="199">
        <f t="shared" si="1"/>
        <v>6</v>
      </c>
      <c r="B16" s="214" t="s">
        <v>43</v>
      </c>
      <c r="C16" s="214" t="s">
        <v>44</v>
      </c>
      <c r="D16" s="215" t="s">
        <v>45</v>
      </c>
      <c r="E16" s="225">
        <v>200011101179095</v>
      </c>
      <c r="F16" s="214" t="s">
        <v>27</v>
      </c>
      <c r="G16" s="210" t="s">
        <v>281</v>
      </c>
      <c r="H16" s="217" t="s">
        <v>46</v>
      </c>
      <c r="I16" s="221">
        <v>5000</v>
      </c>
      <c r="J16" s="221">
        <f>I16*2.87%</f>
        <v>143.5</v>
      </c>
      <c r="K16" s="221">
        <f>I16*3.04%</f>
        <v>152</v>
      </c>
      <c r="L16" s="221"/>
      <c r="M16" s="221"/>
      <c r="N16" s="212">
        <f t="shared" si="0"/>
        <v>4704.5</v>
      </c>
      <c r="O16" s="213">
        <v>39265</v>
      </c>
    </row>
    <row r="17" spans="1:15" s="199" customFormat="1" ht="23.25">
      <c r="A17" s="199">
        <f t="shared" si="1"/>
        <v>7</v>
      </c>
      <c r="B17" s="207" t="s">
        <v>47</v>
      </c>
      <c r="C17" s="207" t="s">
        <v>48</v>
      </c>
      <c r="D17" s="208" t="s">
        <v>49</v>
      </c>
      <c r="E17" s="222">
        <v>200011101179134</v>
      </c>
      <c r="F17" s="207" t="s">
        <v>27</v>
      </c>
      <c r="G17" s="210" t="s">
        <v>281</v>
      </c>
      <c r="H17" s="211" t="s">
        <v>50</v>
      </c>
      <c r="I17" s="223">
        <v>5000</v>
      </c>
      <c r="J17" s="223">
        <v>143.5</v>
      </c>
      <c r="K17" s="223">
        <v>152</v>
      </c>
      <c r="L17" s="223"/>
      <c r="M17" s="223"/>
      <c r="N17" s="212">
        <f t="shared" si="0"/>
        <v>4704.5</v>
      </c>
      <c r="O17" s="224">
        <v>39265</v>
      </c>
    </row>
    <row r="18" spans="1:15" s="199" customFormat="1" ht="23.25">
      <c r="A18" s="199">
        <f t="shared" si="1"/>
        <v>8</v>
      </c>
      <c r="B18" s="207" t="s">
        <v>56</v>
      </c>
      <c r="C18" s="207" t="s">
        <v>57</v>
      </c>
      <c r="D18" s="208" t="s">
        <v>58</v>
      </c>
      <c r="E18" s="222">
        <v>200011101179150</v>
      </c>
      <c r="F18" s="207" t="s">
        <v>37</v>
      </c>
      <c r="G18" s="210" t="s">
        <v>281</v>
      </c>
      <c r="H18" s="211" t="s">
        <v>59</v>
      </c>
      <c r="I18" s="223">
        <v>5000</v>
      </c>
      <c r="J18" s="223">
        <v>143.5</v>
      </c>
      <c r="K18" s="223">
        <v>152</v>
      </c>
      <c r="L18" s="223"/>
      <c r="M18" s="223"/>
      <c r="N18" s="212">
        <f t="shared" si="0"/>
        <v>4704.5</v>
      </c>
      <c r="O18" s="224">
        <v>39265</v>
      </c>
    </row>
    <row r="19" spans="1:15" s="199" customFormat="1" ht="23.25">
      <c r="A19" s="199">
        <f t="shared" si="1"/>
        <v>9</v>
      </c>
      <c r="B19" s="207" t="s">
        <v>60</v>
      </c>
      <c r="C19" s="207" t="s">
        <v>61</v>
      </c>
      <c r="D19" s="208" t="s">
        <v>62</v>
      </c>
      <c r="E19" s="222">
        <v>200011101179053</v>
      </c>
      <c r="F19" s="207" t="s">
        <v>63</v>
      </c>
      <c r="G19" s="210" t="s">
        <v>281</v>
      </c>
      <c r="H19" s="211" t="s">
        <v>64</v>
      </c>
      <c r="I19" s="223">
        <v>5000</v>
      </c>
      <c r="J19" s="223">
        <v>143.5</v>
      </c>
      <c r="K19" s="223">
        <v>152</v>
      </c>
      <c r="L19" s="223"/>
      <c r="M19" s="223"/>
      <c r="N19" s="212">
        <f t="shared" si="0"/>
        <v>4704.5</v>
      </c>
      <c r="O19" s="224">
        <v>39281</v>
      </c>
    </row>
    <row r="20" spans="1:15" s="199" customFormat="1" ht="23.25">
      <c r="A20" s="199">
        <f t="shared" si="1"/>
        <v>10</v>
      </c>
      <c r="B20" s="214" t="s">
        <v>65</v>
      </c>
      <c r="C20" s="214" t="s">
        <v>66</v>
      </c>
      <c r="D20" s="215" t="s">
        <v>67</v>
      </c>
      <c r="E20" s="216">
        <v>200011101178591</v>
      </c>
      <c r="F20" s="214" t="s">
        <v>37</v>
      </c>
      <c r="G20" s="210" t="s">
        <v>281</v>
      </c>
      <c r="H20" s="217" t="s">
        <v>68</v>
      </c>
      <c r="I20" s="218">
        <v>5000</v>
      </c>
      <c r="J20" s="218">
        <v>143.5</v>
      </c>
      <c r="K20" s="218">
        <v>152</v>
      </c>
      <c r="L20" s="218"/>
      <c r="M20" s="218"/>
      <c r="N20" s="212">
        <f t="shared" si="0"/>
        <v>4704.5</v>
      </c>
      <c r="O20" s="219">
        <v>39286</v>
      </c>
    </row>
    <row r="21" spans="1:15" s="199" customFormat="1" ht="23.25">
      <c r="A21" s="199">
        <f t="shared" si="1"/>
        <v>11</v>
      </c>
      <c r="B21" s="207" t="s">
        <v>69</v>
      </c>
      <c r="C21" s="207" t="s">
        <v>70</v>
      </c>
      <c r="D21" s="208" t="s">
        <v>71</v>
      </c>
      <c r="E21" s="222">
        <v>200011101180686</v>
      </c>
      <c r="F21" s="207" t="s">
        <v>72</v>
      </c>
      <c r="G21" s="210" t="s">
        <v>281</v>
      </c>
      <c r="H21" s="211" t="s">
        <v>73</v>
      </c>
      <c r="I21" s="223">
        <v>7000</v>
      </c>
      <c r="J21" s="223">
        <v>200.9</v>
      </c>
      <c r="K21" s="223">
        <v>212.8</v>
      </c>
      <c r="L21" s="223"/>
      <c r="M21" s="223"/>
      <c r="N21" s="212">
        <f t="shared" si="0"/>
        <v>6586.3</v>
      </c>
      <c r="O21" s="224">
        <v>39295</v>
      </c>
    </row>
    <row r="22" spans="1:15" s="199" customFormat="1" ht="23.25">
      <c r="A22" s="199">
        <f t="shared" si="1"/>
        <v>12</v>
      </c>
      <c r="B22" s="207" t="s">
        <v>74</v>
      </c>
      <c r="C22" s="207" t="s">
        <v>75</v>
      </c>
      <c r="D22" s="208" t="s">
        <v>76</v>
      </c>
      <c r="E22" s="222">
        <v>200011101180709</v>
      </c>
      <c r="F22" s="207" t="s">
        <v>37</v>
      </c>
      <c r="G22" s="210" t="s">
        <v>281</v>
      </c>
      <c r="H22" s="211" t="s">
        <v>77</v>
      </c>
      <c r="I22" s="226">
        <v>8318.0400000000009</v>
      </c>
      <c r="J22" s="212">
        <f>I22*2.87%</f>
        <v>238.72774800000002</v>
      </c>
      <c r="K22" s="212">
        <f>I22*3.04%</f>
        <v>252.86841600000002</v>
      </c>
      <c r="L22" s="212"/>
      <c r="M22" s="212"/>
      <c r="N22" s="212">
        <f t="shared" si="0"/>
        <v>7826.4438360000004</v>
      </c>
      <c r="O22" s="224">
        <v>39338</v>
      </c>
    </row>
    <row r="23" spans="1:15" s="199" customFormat="1" ht="23.25">
      <c r="A23" s="199">
        <f t="shared" si="1"/>
        <v>13</v>
      </c>
      <c r="B23" s="207" t="s">
        <v>78</v>
      </c>
      <c r="C23" s="207" t="s">
        <v>79</v>
      </c>
      <c r="D23" s="208" t="s">
        <v>80</v>
      </c>
      <c r="E23" s="222">
        <v>200011101253636</v>
      </c>
      <c r="F23" s="207" t="s">
        <v>54</v>
      </c>
      <c r="G23" s="210" t="s">
        <v>281</v>
      </c>
      <c r="H23" s="211" t="s">
        <v>81</v>
      </c>
      <c r="I23" s="226">
        <v>18312</v>
      </c>
      <c r="J23" s="212">
        <f>I23*2.87%</f>
        <v>525.55439999999999</v>
      </c>
      <c r="K23" s="212">
        <f>I23*3.04%</f>
        <v>556.6848</v>
      </c>
      <c r="L23" s="227">
        <v>0</v>
      </c>
      <c r="M23" s="227">
        <v>0</v>
      </c>
      <c r="N23" s="212">
        <f t="shared" si="0"/>
        <v>17229.7608</v>
      </c>
      <c r="O23" s="224">
        <v>39702</v>
      </c>
    </row>
    <row r="24" spans="1:15" s="199" customFormat="1" ht="23.25">
      <c r="A24" s="199">
        <f t="shared" si="1"/>
        <v>14</v>
      </c>
      <c r="B24" s="207" t="s">
        <v>82</v>
      </c>
      <c r="C24" s="207" t="s">
        <v>83</v>
      </c>
      <c r="D24" s="208" t="s">
        <v>84</v>
      </c>
      <c r="E24" s="222">
        <v>200012700173856</v>
      </c>
      <c r="F24" s="207" t="s">
        <v>85</v>
      </c>
      <c r="G24" s="210" t="s">
        <v>281</v>
      </c>
      <c r="H24" s="214" t="s">
        <v>86</v>
      </c>
      <c r="I24" s="223">
        <v>28657.01</v>
      </c>
      <c r="J24" s="223">
        <v>822.456187</v>
      </c>
      <c r="K24" s="223">
        <v>871.17310399999997</v>
      </c>
      <c r="L24" s="223"/>
      <c r="M24" s="223">
        <v>0</v>
      </c>
      <c r="N24" s="212">
        <f t="shared" si="0"/>
        <v>26963.380708999997</v>
      </c>
      <c r="O24" s="224">
        <v>39302</v>
      </c>
    </row>
    <row r="25" spans="1:15" s="199" customFormat="1" ht="23.25">
      <c r="A25" s="199">
        <f t="shared" si="1"/>
        <v>15</v>
      </c>
      <c r="B25" s="214" t="s">
        <v>89</v>
      </c>
      <c r="C25" s="214" t="s">
        <v>90</v>
      </c>
      <c r="D25" s="208" t="s">
        <v>91</v>
      </c>
      <c r="E25" s="222">
        <v>200011101209570</v>
      </c>
      <c r="F25" s="207" t="s">
        <v>37</v>
      </c>
      <c r="G25" s="210" t="s">
        <v>281</v>
      </c>
      <c r="H25" s="217" t="s">
        <v>92</v>
      </c>
      <c r="I25" s="223">
        <v>5000</v>
      </c>
      <c r="J25" s="223">
        <v>143.5</v>
      </c>
      <c r="K25" s="223">
        <v>152</v>
      </c>
      <c r="L25" s="223"/>
      <c r="M25" s="223"/>
      <c r="N25" s="212">
        <f t="shared" si="0"/>
        <v>4704.5</v>
      </c>
      <c r="O25" s="224">
        <v>39499</v>
      </c>
    </row>
    <row r="26" spans="1:15" s="199" customFormat="1" ht="23.25">
      <c r="A26" s="199">
        <f t="shared" si="1"/>
        <v>16</v>
      </c>
      <c r="B26" s="214" t="s">
        <v>93</v>
      </c>
      <c r="C26" s="214" t="s">
        <v>94</v>
      </c>
      <c r="D26" s="208" t="s">
        <v>95</v>
      </c>
      <c r="E26" s="209">
        <v>200011101224225</v>
      </c>
      <c r="F26" s="211" t="s">
        <v>87</v>
      </c>
      <c r="G26" s="210" t="s">
        <v>281</v>
      </c>
      <c r="H26" s="217" t="s">
        <v>96</v>
      </c>
      <c r="I26" s="212">
        <v>24000</v>
      </c>
      <c r="J26" s="212">
        <f>I26*2.87%</f>
        <v>688.8</v>
      </c>
      <c r="K26" s="212">
        <f>I26*3.04%</f>
        <v>729.6</v>
      </c>
      <c r="L26" s="212"/>
      <c r="M26" s="212">
        <v>0</v>
      </c>
      <c r="N26" s="212">
        <f t="shared" si="0"/>
        <v>22581.600000000002</v>
      </c>
      <c r="O26" s="213">
        <v>39524</v>
      </c>
    </row>
    <row r="27" spans="1:15" s="199" customFormat="1" ht="23.25">
      <c r="A27" s="199">
        <f t="shared" si="1"/>
        <v>17</v>
      </c>
      <c r="B27" s="214" t="s">
        <v>97</v>
      </c>
      <c r="C27" s="214" t="s">
        <v>98</v>
      </c>
      <c r="D27" s="208" t="s">
        <v>99</v>
      </c>
      <c r="E27" s="209">
        <v>200011101224209</v>
      </c>
      <c r="F27" s="211" t="s">
        <v>100</v>
      </c>
      <c r="G27" s="210" t="s">
        <v>281</v>
      </c>
      <c r="H27" s="214" t="s">
        <v>101</v>
      </c>
      <c r="I27" s="212">
        <v>11596.6</v>
      </c>
      <c r="J27" s="212">
        <f>I27*2.87%</f>
        <v>332.82242000000002</v>
      </c>
      <c r="K27" s="212">
        <f>I27*3.04%</f>
        <v>352.53664000000003</v>
      </c>
      <c r="L27" s="212"/>
      <c r="M27" s="212">
        <v>0</v>
      </c>
      <c r="N27" s="212">
        <f t="shared" si="0"/>
        <v>10911.24094</v>
      </c>
      <c r="O27" s="213">
        <v>39539</v>
      </c>
    </row>
    <row r="28" spans="1:15" s="199" customFormat="1" ht="23.25">
      <c r="A28" s="199">
        <f t="shared" si="1"/>
        <v>18</v>
      </c>
      <c r="B28" s="214" t="s">
        <v>102</v>
      </c>
      <c r="C28" s="214" t="s">
        <v>103</v>
      </c>
      <c r="D28" s="208" t="s">
        <v>104</v>
      </c>
      <c r="E28" s="209">
        <v>200011101231865</v>
      </c>
      <c r="F28" s="211" t="s">
        <v>105</v>
      </c>
      <c r="G28" s="210" t="s">
        <v>281</v>
      </c>
      <c r="H28" s="217" t="s">
        <v>96</v>
      </c>
      <c r="I28" s="212">
        <v>5000</v>
      </c>
      <c r="J28" s="212">
        <f>I28*2.87%</f>
        <v>143.5</v>
      </c>
      <c r="K28" s="212">
        <f>I28*3.04%</f>
        <v>152</v>
      </c>
      <c r="L28" s="212"/>
      <c r="M28" s="212"/>
      <c r="N28" s="212">
        <f t="shared" si="0"/>
        <v>4704.5</v>
      </c>
      <c r="O28" s="213">
        <v>39568</v>
      </c>
    </row>
    <row r="29" spans="1:15" s="199" customFormat="1" ht="23.25">
      <c r="A29" s="199">
        <f t="shared" si="1"/>
        <v>19</v>
      </c>
      <c r="B29" s="228" t="s">
        <v>106</v>
      </c>
      <c r="C29" s="228" t="s">
        <v>107</v>
      </c>
      <c r="D29" s="229" t="s">
        <v>108</v>
      </c>
      <c r="E29" s="230">
        <v>200011101245945</v>
      </c>
      <c r="F29" s="210" t="s">
        <v>109</v>
      </c>
      <c r="G29" s="210" t="s">
        <v>281</v>
      </c>
      <c r="H29" s="228" t="s">
        <v>110</v>
      </c>
      <c r="I29" s="231">
        <v>9600</v>
      </c>
      <c r="J29" s="232">
        <f>I29*2.87%</f>
        <v>275.52</v>
      </c>
      <c r="K29" s="232">
        <f>I29*3.04%</f>
        <v>291.83999999999997</v>
      </c>
      <c r="L29" s="232"/>
      <c r="M29" s="232"/>
      <c r="N29" s="212">
        <f t="shared" si="0"/>
        <v>9032.64</v>
      </c>
      <c r="O29" s="233">
        <v>39661</v>
      </c>
    </row>
    <row r="30" spans="1:15" s="199" customFormat="1" ht="23.25">
      <c r="A30" s="199">
        <f t="shared" si="1"/>
        <v>20</v>
      </c>
      <c r="B30" s="228" t="s">
        <v>111</v>
      </c>
      <c r="C30" s="228" t="s">
        <v>112</v>
      </c>
      <c r="D30" s="229" t="s">
        <v>113</v>
      </c>
      <c r="E30" s="230">
        <v>200011101253597</v>
      </c>
      <c r="F30" s="210" t="s">
        <v>114</v>
      </c>
      <c r="G30" s="210" t="s">
        <v>281</v>
      </c>
      <c r="H30" s="228" t="s">
        <v>115</v>
      </c>
      <c r="I30" s="231">
        <v>22000</v>
      </c>
      <c r="J30" s="232">
        <f>I30*2.87%</f>
        <v>631.4</v>
      </c>
      <c r="K30" s="232">
        <f>I30*3.04%</f>
        <v>668.8</v>
      </c>
      <c r="L30" s="232"/>
      <c r="M30" s="232">
        <v>3024.9</v>
      </c>
      <c r="N30" s="212">
        <f t="shared" si="0"/>
        <v>17674.899999999998</v>
      </c>
      <c r="O30" s="233">
        <v>39692</v>
      </c>
    </row>
    <row r="31" spans="1:15" s="199" customFormat="1" ht="23.25">
      <c r="A31" s="199">
        <f t="shared" si="1"/>
        <v>21</v>
      </c>
      <c r="B31" s="228" t="s">
        <v>116</v>
      </c>
      <c r="C31" s="228" t="s">
        <v>117</v>
      </c>
      <c r="D31" s="229" t="s">
        <v>118</v>
      </c>
      <c r="E31" s="230">
        <v>200011101253733</v>
      </c>
      <c r="F31" s="210" t="s">
        <v>119</v>
      </c>
      <c r="G31" s="210" t="s">
        <v>281</v>
      </c>
      <c r="H31" s="228" t="s">
        <v>120</v>
      </c>
      <c r="I31" s="234">
        <v>5000</v>
      </c>
      <c r="J31" s="234">
        <v>143.5</v>
      </c>
      <c r="K31" s="234">
        <v>152</v>
      </c>
      <c r="L31" s="234"/>
      <c r="M31" s="234"/>
      <c r="N31" s="212">
        <f t="shared" si="0"/>
        <v>4704.5</v>
      </c>
      <c r="O31" s="233">
        <v>39692</v>
      </c>
    </row>
    <row r="32" spans="1:15" s="199" customFormat="1" ht="23.25">
      <c r="A32" s="199">
        <f t="shared" si="1"/>
        <v>22</v>
      </c>
      <c r="B32" s="228" t="s">
        <v>121</v>
      </c>
      <c r="C32" s="228" t="s">
        <v>122</v>
      </c>
      <c r="D32" s="229" t="s">
        <v>123</v>
      </c>
      <c r="E32" s="230">
        <v>200011101253568</v>
      </c>
      <c r="F32" s="210" t="s">
        <v>124</v>
      </c>
      <c r="G32" s="210" t="s">
        <v>281</v>
      </c>
      <c r="H32" s="217" t="s">
        <v>125</v>
      </c>
      <c r="I32" s="226">
        <v>13000</v>
      </c>
      <c r="J32" s="212">
        <f>I32*2.87%</f>
        <v>373.1</v>
      </c>
      <c r="K32" s="212">
        <f>I32*3.04%</f>
        <v>395.2</v>
      </c>
      <c r="L32" s="227">
        <v>0</v>
      </c>
      <c r="M32" s="227">
        <v>0</v>
      </c>
      <c r="N32" s="212">
        <f t="shared" si="0"/>
        <v>12231.699999999999</v>
      </c>
      <c r="O32" s="233">
        <v>39729</v>
      </c>
    </row>
    <row r="33" spans="1:15" s="199" customFormat="1" ht="23.25">
      <c r="A33" s="199">
        <f t="shared" si="1"/>
        <v>23</v>
      </c>
      <c r="B33" s="228" t="s">
        <v>126</v>
      </c>
      <c r="C33" s="228" t="s">
        <v>127</v>
      </c>
      <c r="D33" s="235" t="s">
        <v>128</v>
      </c>
      <c r="E33" s="236">
        <v>200011101278064</v>
      </c>
      <c r="F33" s="210" t="s">
        <v>27</v>
      </c>
      <c r="G33" s="210" t="s">
        <v>129</v>
      </c>
      <c r="H33" s="210" t="s">
        <v>130</v>
      </c>
      <c r="I33" s="226">
        <v>8050</v>
      </c>
      <c r="J33" s="212">
        <f>I33*2.87%</f>
        <v>231.035</v>
      </c>
      <c r="K33" s="212">
        <f>I33*3.04%</f>
        <v>244.72</v>
      </c>
      <c r="L33" s="227">
        <v>0</v>
      </c>
      <c r="M33" s="223">
        <v>1512.45</v>
      </c>
      <c r="N33" s="212">
        <f t="shared" si="0"/>
        <v>6061.7950000000001</v>
      </c>
      <c r="O33" s="233">
        <v>39832</v>
      </c>
    </row>
    <row r="34" spans="1:15" s="199" customFormat="1" ht="23.25">
      <c r="A34" s="199">
        <f t="shared" si="1"/>
        <v>24</v>
      </c>
      <c r="B34" s="207" t="s">
        <v>132</v>
      </c>
      <c r="C34" s="207" t="s">
        <v>133</v>
      </c>
      <c r="D34" s="208" t="s">
        <v>134</v>
      </c>
      <c r="E34" s="222">
        <v>200011101272633</v>
      </c>
      <c r="F34" s="207" t="s">
        <v>37</v>
      </c>
      <c r="G34" s="210" t="s">
        <v>281</v>
      </c>
      <c r="H34" s="207" t="s">
        <v>131</v>
      </c>
      <c r="I34" s="223">
        <v>5000</v>
      </c>
      <c r="J34" s="223">
        <v>143.5</v>
      </c>
      <c r="K34" s="223">
        <v>152</v>
      </c>
      <c r="L34" s="223"/>
      <c r="M34" s="223"/>
      <c r="N34" s="212">
        <f t="shared" si="0"/>
        <v>4704.5</v>
      </c>
      <c r="O34" s="224">
        <v>39845</v>
      </c>
    </row>
    <row r="35" spans="1:15" s="199" customFormat="1" ht="23.25">
      <c r="A35" s="199">
        <f t="shared" si="1"/>
        <v>25</v>
      </c>
      <c r="B35" s="207" t="s">
        <v>135</v>
      </c>
      <c r="C35" s="207" t="s">
        <v>136</v>
      </c>
      <c r="D35" s="208" t="s">
        <v>137</v>
      </c>
      <c r="E35" s="222">
        <v>200011101272688</v>
      </c>
      <c r="F35" s="207" t="s">
        <v>109</v>
      </c>
      <c r="G35" s="210" t="s">
        <v>129</v>
      </c>
      <c r="H35" s="207" t="s">
        <v>110</v>
      </c>
      <c r="I35" s="226">
        <v>9600</v>
      </c>
      <c r="J35" s="212">
        <f>I35*2.87%</f>
        <v>275.52</v>
      </c>
      <c r="K35" s="212">
        <f>I35*3.04%</f>
        <v>291.83999999999997</v>
      </c>
      <c r="L35" s="212"/>
      <c r="M35" s="212"/>
      <c r="N35" s="212">
        <f t="shared" si="0"/>
        <v>9032.64</v>
      </c>
      <c r="O35" s="224">
        <v>39845</v>
      </c>
    </row>
    <row r="36" spans="1:15" s="199" customFormat="1" ht="23.25">
      <c r="A36" s="199">
        <f t="shared" si="1"/>
        <v>26</v>
      </c>
      <c r="B36" s="237" t="s">
        <v>138</v>
      </c>
      <c r="C36" s="207" t="s">
        <v>139</v>
      </c>
      <c r="D36" s="208" t="s">
        <v>140</v>
      </c>
      <c r="E36" s="222">
        <v>200011101294556</v>
      </c>
      <c r="F36" s="207" t="s">
        <v>141</v>
      </c>
      <c r="G36" s="210" t="s">
        <v>281</v>
      </c>
      <c r="H36" s="207" t="s">
        <v>142</v>
      </c>
      <c r="I36" s="223">
        <v>8000</v>
      </c>
      <c r="J36" s="223">
        <v>229.6</v>
      </c>
      <c r="K36" s="223">
        <v>243.2</v>
      </c>
      <c r="L36" s="223"/>
      <c r="M36" s="223"/>
      <c r="N36" s="212">
        <f t="shared" si="0"/>
        <v>7527.2</v>
      </c>
      <c r="O36" s="224">
        <v>40028</v>
      </c>
    </row>
    <row r="37" spans="1:15" s="199" customFormat="1" ht="23.25">
      <c r="A37" s="199">
        <f t="shared" si="1"/>
        <v>27</v>
      </c>
      <c r="B37" s="207" t="s">
        <v>143</v>
      </c>
      <c r="C37" s="207" t="s">
        <v>144</v>
      </c>
      <c r="D37" s="208" t="s">
        <v>145</v>
      </c>
      <c r="E37" s="222">
        <v>200011101310155</v>
      </c>
      <c r="F37" s="207" t="s">
        <v>63</v>
      </c>
      <c r="G37" s="210" t="s">
        <v>281</v>
      </c>
      <c r="H37" s="211" t="s">
        <v>146</v>
      </c>
      <c r="I37" s="223">
        <v>5000</v>
      </c>
      <c r="J37" s="223">
        <v>143.5</v>
      </c>
      <c r="K37" s="223">
        <v>152</v>
      </c>
      <c r="L37" s="223"/>
      <c r="M37" s="223"/>
      <c r="N37" s="212">
        <f t="shared" si="0"/>
        <v>4704.5</v>
      </c>
      <c r="O37" s="224">
        <v>40148</v>
      </c>
    </row>
    <row r="38" spans="1:15" s="199" customFormat="1" ht="23.25">
      <c r="A38" s="199">
        <f t="shared" si="1"/>
        <v>28</v>
      </c>
      <c r="B38" s="214" t="s">
        <v>147</v>
      </c>
      <c r="C38" s="214" t="s">
        <v>148</v>
      </c>
      <c r="D38" s="208" t="s">
        <v>149</v>
      </c>
      <c r="E38" s="222">
        <v>200011101318759</v>
      </c>
      <c r="F38" s="207" t="s">
        <v>150</v>
      </c>
      <c r="G38" s="210" t="s">
        <v>281</v>
      </c>
      <c r="H38" s="214" t="s">
        <v>73</v>
      </c>
      <c r="I38" s="223">
        <v>8000</v>
      </c>
      <c r="J38" s="223">
        <v>229.6</v>
      </c>
      <c r="K38" s="223">
        <v>243.2</v>
      </c>
      <c r="L38" s="223"/>
      <c r="M38" s="223"/>
      <c r="N38" s="212">
        <f t="shared" si="0"/>
        <v>7527.2</v>
      </c>
      <c r="O38" s="224">
        <v>40210</v>
      </c>
    </row>
    <row r="39" spans="1:15" s="199" customFormat="1" ht="23.25">
      <c r="A39" s="199">
        <f t="shared" si="1"/>
        <v>29</v>
      </c>
      <c r="B39" s="207" t="s">
        <v>156</v>
      </c>
      <c r="C39" s="207" t="s">
        <v>157</v>
      </c>
      <c r="D39" s="208" t="s">
        <v>158</v>
      </c>
      <c r="E39" s="222">
        <v>200011101358201</v>
      </c>
      <c r="F39" s="207" t="s">
        <v>159</v>
      </c>
      <c r="G39" s="211" t="s">
        <v>129</v>
      </c>
      <c r="H39" s="207" t="s">
        <v>160</v>
      </c>
      <c r="I39" s="223">
        <v>6000</v>
      </c>
      <c r="J39" s="223">
        <v>172.2</v>
      </c>
      <c r="K39" s="223">
        <v>182.4</v>
      </c>
      <c r="L39" s="223"/>
      <c r="M39" s="223">
        <v>0</v>
      </c>
      <c r="N39" s="212">
        <f t="shared" si="0"/>
        <v>5645.4000000000005</v>
      </c>
      <c r="O39" s="224">
        <v>40422</v>
      </c>
    </row>
    <row r="40" spans="1:15" s="199" customFormat="1" ht="23.25">
      <c r="A40" s="199">
        <f t="shared" si="1"/>
        <v>30</v>
      </c>
      <c r="B40" s="207" t="s">
        <v>161</v>
      </c>
      <c r="C40" s="207" t="s">
        <v>162</v>
      </c>
      <c r="D40" s="208" t="s">
        <v>163</v>
      </c>
      <c r="E40" s="222">
        <v>200011101393460</v>
      </c>
      <c r="F40" s="207" t="s">
        <v>63</v>
      </c>
      <c r="G40" s="210" t="s">
        <v>281</v>
      </c>
      <c r="H40" s="207" t="s">
        <v>164</v>
      </c>
      <c r="I40" s="223">
        <v>5000</v>
      </c>
      <c r="J40" s="223">
        <v>143.5</v>
      </c>
      <c r="K40" s="223">
        <v>152</v>
      </c>
      <c r="L40" s="223"/>
      <c r="M40" s="223"/>
      <c r="N40" s="212">
        <f t="shared" si="0"/>
        <v>4704.5</v>
      </c>
      <c r="O40" s="224">
        <v>40603</v>
      </c>
    </row>
    <row r="41" spans="1:15" s="199" customFormat="1" ht="23.25">
      <c r="A41" s="199">
        <f t="shared" si="1"/>
        <v>31</v>
      </c>
      <c r="B41" s="214" t="s">
        <v>166</v>
      </c>
      <c r="C41" s="214" t="s">
        <v>167</v>
      </c>
      <c r="D41" s="208" t="s">
        <v>168</v>
      </c>
      <c r="E41" s="222">
        <v>200011101420074</v>
      </c>
      <c r="F41" s="207" t="s">
        <v>169</v>
      </c>
      <c r="G41" s="210" t="s">
        <v>281</v>
      </c>
      <c r="H41" s="207" t="s">
        <v>165</v>
      </c>
      <c r="I41" s="223">
        <v>15187.5</v>
      </c>
      <c r="J41" s="223">
        <v>435.88125000000002</v>
      </c>
      <c r="K41" s="223">
        <v>461.7</v>
      </c>
      <c r="L41" s="223"/>
      <c r="M41" s="223"/>
      <c r="N41" s="212">
        <f t="shared" si="0"/>
        <v>14289.918749999999</v>
      </c>
      <c r="O41" s="224">
        <v>41194</v>
      </c>
    </row>
    <row r="42" spans="1:15" s="199" customFormat="1" ht="23.25">
      <c r="A42" s="199">
        <f t="shared" si="1"/>
        <v>32</v>
      </c>
      <c r="B42" s="207" t="s">
        <v>170</v>
      </c>
      <c r="C42" s="207" t="s">
        <v>171</v>
      </c>
      <c r="D42" s="208" t="s">
        <v>172</v>
      </c>
      <c r="E42" s="222">
        <v>200011101419959</v>
      </c>
      <c r="F42" s="207" t="s">
        <v>173</v>
      </c>
      <c r="G42" s="210" t="s">
        <v>281</v>
      </c>
      <c r="H42" s="207" t="s">
        <v>174</v>
      </c>
      <c r="I42" s="223">
        <v>13312</v>
      </c>
      <c r="J42" s="223">
        <v>382.05439999999999</v>
      </c>
      <c r="K42" s="223">
        <v>404.6848</v>
      </c>
      <c r="L42" s="223"/>
      <c r="M42" s="223"/>
      <c r="N42" s="212">
        <f t="shared" si="0"/>
        <v>12525.2608</v>
      </c>
      <c r="O42" s="224">
        <v>41187</v>
      </c>
    </row>
    <row r="43" spans="1:15" s="199" customFormat="1" ht="23.25">
      <c r="A43" s="199">
        <f t="shared" si="1"/>
        <v>33</v>
      </c>
      <c r="B43" s="207" t="s">
        <v>175</v>
      </c>
      <c r="C43" s="207" t="s">
        <v>176</v>
      </c>
      <c r="D43" s="208" t="s">
        <v>177</v>
      </c>
      <c r="E43" s="222">
        <v>200011101479562</v>
      </c>
      <c r="F43" s="207" t="s">
        <v>27</v>
      </c>
      <c r="G43" s="210" t="s">
        <v>281</v>
      </c>
      <c r="H43" s="207" t="s">
        <v>101</v>
      </c>
      <c r="I43" s="223">
        <v>5000</v>
      </c>
      <c r="J43" s="223">
        <v>143.5</v>
      </c>
      <c r="K43" s="223">
        <v>152</v>
      </c>
      <c r="L43" s="223"/>
      <c r="M43" s="223"/>
      <c r="N43" s="212">
        <f t="shared" si="0"/>
        <v>4704.5</v>
      </c>
      <c r="O43" s="224">
        <v>41000</v>
      </c>
    </row>
    <row r="44" spans="1:15" s="199" customFormat="1" ht="23.25">
      <c r="A44" s="199">
        <f>A43+1</f>
        <v>34</v>
      </c>
      <c r="B44" s="207" t="s">
        <v>178</v>
      </c>
      <c r="C44" s="207" t="s">
        <v>179</v>
      </c>
      <c r="D44" s="208" t="s">
        <v>180</v>
      </c>
      <c r="E44" s="222">
        <v>200011101571020</v>
      </c>
      <c r="F44" s="207" t="s">
        <v>181</v>
      </c>
      <c r="G44" s="210" t="s">
        <v>281</v>
      </c>
      <c r="H44" s="207" t="s">
        <v>151</v>
      </c>
      <c r="I44" s="223">
        <v>30000</v>
      </c>
      <c r="J44" s="223">
        <v>861</v>
      </c>
      <c r="K44" s="223">
        <v>912</v>
      </c>
      <c r="L44" s="223"/>
      <c r="M44" s="223"/>
      <c r="N44" s="212">
        <f t="shared" si="0"/>
        <v>28227</v>
      </c>
      <c r="O44" s="224">
        <v>41276</v>
      </c>
    </row>
    <row r="45" spans="1:15" s="199" customFormat="1" ht="23.25">
      <c r="A45" s="199">
        <f t="shared" si="1"/>
        <v>35</v>
      </c>
      <c r="B45" s="207" t="s">
        <v>185</v>
      </c>
      <c r="C45" s="207" t="s">
        <v>186</v>
      </c>
      <c r="D45" s="208" t="s">
        <v>187</v>
      </c>
      <c r="E45" s="222">
        <v>200011101632914</v>
      </c>
      <c r="F45" s="207" t="s">
        <v>188</v>
      </c>
      <c r="G45" s="210" t="s">
        <v>281</v>
      </c>
      <c r="H45" s="207" t="s">
        <v>189</v>
      </c>
      <c r="I45" s="223">
        <v>8000</v>
      </c>
      <c r="J45" s="223">
        <v>229.6</v>
      </c>
      <c r="K45" s="223">
        <v>243.2</v>
      </c>
      <c r="L45" s="223"/>
      <c r="M45" s="223"/>
      <c r="N45" s="212">
        <f t="shared" si="0"/>
        <v>7527.2</v>
      </c>
      <c r="O45" s="224">
        <v>42095</v>
      </c>
    </row>
    <row r="46" spans="1:15" s="381" customFormat="1" ht="23.25">
      <c r="A46" s="381">
        <f t="shared" si="1"/>
        <v>36</v>
      </c>
      <c r="B46" s="382" t="s">
        <v>89</v>
      </c>
      <c r="C46" s="382" t="s">
        <v>182</v>
      </c>
      <c r="D46" s="383" t="s">
        <v>183</v>
      </c>
      <c r="E46" s="384">
        <v>200011101619623</v>
      </c>
      <c r="F46" s="382" t="s">
        <v>37</v>
      </c>
      <c r="G46" s="385" t="s">
        <v>281</v>
      </c>
      <c r="H46" s="382" t="s">
        <v>184</v>
      </c>
      <c r="I46" s="386">
        <v>5000</v>
      </c>
      <c r="J46" s="386">
        <v>143.5</v>
      </c>
      <c r="K46" s="386">
        <v>152</v>
      </c>
      <c r="L46" s="386"/>
      <c r="M46" s="386"/>
      <c r="N46" s="387">
        <f t="shared" si="0"/>
        <v>4704.5</v>
      </c>
      <c r="O46" s="388">
        <v>41883</v>
      </c>
    </row>
    <row r="47" spans="1:15" s="199" customFormat="1" ht="23.25">
      <c r="A47" s="199">
        <f t="shared" si="1"/>
        <v>37</v>
      </c>
      <c r="B47" s="214" t="s">
        <v>190</v>
      </c>
      <c r="C47" s="214" t="s">
        <v>191</v>
      </c>
      <c r="D47" s="208" t="s">
        <v>192</v>
      </c>
      <c r="E47" s="222">
        <v>200011101711644</v>
      </c>
      <c r="F47" s="207" t="s">
        <v>37</v>
      </c>
      <c r="G47" s="210" t="s">
        <v>281</v>
      </c>
      <c r="H47" s="207" t="s">
        <v>193</v>
      </c>
      <c r="I47" s="223">
        <v>6000</v>
      </c>
      <c r="J47" s="223">
        <v>172.2</v>
      </c>
      <c r="K47" s="223">
        <v>182.4</v>
      </c>
      <c r="L47" s="223"/>
      <c r="M47" s="223"/>
      <c r="N47" s="212">
        <f t="shared" si="0"/>
        <v>5645.4000000000005</v>
      </c>
      <c r="O47" s="224">
        <v>41640</v>
      </c>
    </row>
    <row r="48" spans="1:15" s="199" customFormat="1" ht="23.25">
      <c r="A48" s="199">
        <f t="shared" si="1"/>
        <v>38</v>
      </c>
      <c r="B48" s="207" t="s">
        <v>194</v>
      </c>
      <c r="C48" s="207" t="s">
        <v>195</v>
      </c>
      <c r="D48" s="208" t="s">
        <v>196</v>
      </c>
      <c r="E48" s="222">
        <v>200011101711592</v>
      </c>
      <c r="F48" s="207" t="s">
        <v>27</v>
      </c>
      <c r="G48" s="210" t="s">
        <v>281</v>
      </c>
      <c r="H48" s="207" t="s">
        <v>197</v>
      </c>
      <c r="I48" s="223">
        <v>5000</v>
      </c>
      <c r="J48" s="223">
        <v>143.5</v>
      </c>
      <c r="K48" s="223">
        <v>152</v>
      </c>
      <c r="L48" s="223"/>
      <c r="M48" s="223"/>
      <c r="N48" s="212">
        <f t="shared" si="0"/>
        <v>4704.5</v>
      </c>
      <c r="O48" s="224">
        <v>41883</v>
      </c>
    </row>
    <row r="49" spans="1:15" s="199" customFormat="1" ht="23.25">
      <c r="A49" s="199">
        <f t="shared" si="1"/>
        <v>39</v>
      </c>
      <c r="B49" s="207" t="s">
        <v>198</v>
      </c>
      <c r="C49" s="207" t="s">
        <v>199</v>
      </c>
      <c r="D49" s="208" t="s">
        <v>200</v>
      </c>
      <c r="E49" s="222">
        <v>200011101711903</v>
      </c>
      <c r="F49" s="207" t="s">
        <v>27</v>
      </c>
      <c r="G49" s="210" t="s">
        <v>281</v>
      </c>
      <c r="H49" s="207" t="s">
        <v>201</v>
      </c>
      <c r="I49" s="223">
        <v>5000</v>
      </c>
      <c r="J49" s="223">
        <v>143.5</v>
      </c>
      <c r="K49" s="223">
        <v>152</v>
      </c>
      <c r="L49" s="223"/>
      <c r="M49" s="223"/>
      <c r="N49" s="212">
        <f t="shared" si="0"/>
        <v>4704.5</v>
      </c>
      <c r="O49" s="224">
        <v>41944</v>
      </c>
    </row>
    <row r="50" spans="1:15" s="199" customFormat="1" ht="23.25">
      <c r="A50" s="199">
        <f t="shared" si="1"/>
        <v>40</v>
      </c>
      <c r="B50" s="207" t="s">
        <v>202</v>
      </c>
      <c r="C50" s="207" t="s">
        <v>203</v>
      </c>
      <c r="D50" s="208" t="s">
        <v>204</v>
      </c>
      <c r="E50" s="222">
        <v>200011101711628</v>
      </c>
      <c r="F50" s="207" t="s">
        <v>27</v>
      </c>
      <c r="G50" s="210" t="s">
        <v>281</v>
      </c>
      <c r="H50" s="207" t="s">
        <v>205</v>
      </c>
      <c r="I50" s="223">
        <v>5000</v>
      </c>
      <c r="J50" s="223">
        <v>143.5</v>
      </c>
      <c r="K50" s="223">
        <v>152</v>
      </c>
      <c r="L50" s="223"/>
      <c r="M50" s="223"/>
      <c r="N50" s="212">
        <f t="shared" si="0"/>
        <v>4704.5</v>
      </c>
      <c r="O50" s="224">
        <v>42125</v>
      </c>
    </row>
    <row r="51" spans="1:15" s="199" customFormat="1" ht="23.25">
      <c r="A51" s="199">
        <f t="shared" si="1"/>
        <v>41</v>
      </c>
      <c r="B51" s="207" t="s">
        <v>206</v>
      </c>
      <c r="C51" s="207" t="s">
        <v>207</v>
      </c>
      <c r="D51" s="208" t="s">
        <v>208</v>
      </c>
      <c r="E51" s="222">
        <v>200011101711796</v>
      </c>
      <c r="F51" s="207" t="s">
        <v>27</v>
      </c>
      <c r="G51" s="210" t="s">
        <v>281</v>
      </c>
      <c r="H51" s="207" t="s">
        <v>209</v>
      </c>
      <c r="I51" s="223">
        <v>5000</v>
      </c>
      <c r="J51" s="223">
        <v>143.5</v>
      </c>
      <c r="K51" s="223">
        <v>152</v>
      </c>
      <c r="L51" s="223"/>
      <c r="M51" s="223"/>
      <c r="N51" s="212">
        <f t="shared" si="0"/>
        <v>4704.5</v>
      </c>
      <c r="O51" s="224">
        <v>42156</v>
      </c>
    </row>
    <row r="52" spans="1:15" s="199" customFormat="1" ht="23.25">
      <c r="A52" s="199">
        <f t="shared" si="1"/>
        <v>42</v>
      </c>
      <c r="B52" s="207" t="s">
        <v>212</v>
      </c>
      <c r="C52" s="207" t="s">
        <v>213</v>
      </c>
      <c r="D52" s="208" t="s">
        <v>214</v>
      </c>
      <c r="E52" s="222">
        <v>200011101711631</v>
      </c>
      <c r="F52" s="207" t="s">
        <v>37</v>
      </c>
      <c r="G52" s="210" t="s">
        <v>281</v>
      </c>
      <c r="H52" s="207" t="s">
        <v>88</v>
      </c>
      <c r="I52" s="223">
        <v>5000</v>
      </c>
      <c r="J52" s="223">
        <v>143.5</v>
      </c>
      <c r="K52" s="223">
        <v>152</v>
      </c>
      <c r="L52" s="223"/>
      <c r="M52" s="223"/>
      <c r="N52" s="212">
        <f t="shared" si="0"/>
        <v>4704.5</v>
      </c>
      <c r="O52" s="224">
        <v>42402</v>
      </c>
    </row>
    <row r="53" spans="1:15" s="199" customFormat="1" ht="23.25">
      <c r="A53" s="199">
        <f t="shared" si="1"/>
        <v>43</v>
      </c>
      <c r="B53" s="207" t="s">
        <v>216</v>
      </c>
      <c r="C53" s="207" t="s">
        <v>217</v>
      </c>
      <c r="D53" s="208" t="s">
        <v>218</v>
      </c>
      <c r="E53" s="222">
        <v>200011101711851</v>
      </c>
      <c r="F53" s="207" t="s">
        <v>219</v>
      </c>
      <c r="G53" s="210" t="s">
        <v>281</v>
      </c>
      <c r="H53" s="207" t="s">
        <v>220</v>
      </c>
      <c r="I53" s="223">
        <v>8000</v>
      </c>
      <c r="J53" s="223">
        <v>229.6</v>
      </c>
      <c r="K53" s="223">
        <v>243.2</v>
      </c>
      <c r="L53" s="223"/>
      <c r="M53" s="223"/>
      <c r="N53" s="212">
        <f t="shared" si="0"/>
        <v>7527.2</v>
      </c>
      <c r="O53" s="224">
        <v>42370</v>
      </c>
    </row>
    <row r="54" spans="1:15" s="199" customFormat="1" ht="23.25">
      <c r="A54" s="199">
        <f t="shared" si="1"/>
        <v>44</v>
      </c>
      <c r="B54" s="207" t="s">
        <v>221</v>
      </c>
      <c r="C54" s="207" t="s">
        <v>222</v>
      </c>
      <c r="D54" s="208" t="s">
        <v>938</v>
      </c>
      <c r="E54" s="222">
        <v>200011101711848</v>
      </c>
      <c r="F54" s="207" t="s">
        <v>27</v>
      </c>
      <c r="G54" s="210" t="s">
        <v>281</v>
      </c>
      <c r="H54" s="207" t="s">
        <v>223</v>
      </c>
      <c r="I54" s="223">
        <v>5000</v>
      </c>
      <c r="J54" s="223">
        <v>143.5</v>
      </c>
      <c r="K54" s="223">
        <v>152</v>
      </c>
      <c r="L54" s="223"/>
      <c r="M54" s="223"/>
      <c r="N54" s="212">
        <f t="shared" si="0"/>
        <v>4704.5</v>
      </c>
      <c r="O54" s="224">
        <v>41730</v>
      </c>
    </row>
    <row r="55" spans="1:15" s="199" customFormat="1" ht="23.25">
      <c r="A55" s="199">
        <f t="shared" si="1"/>
        <v>45</v>
      </c>
      <c r="B55" s="207" t="s">
        <v>224</v>
      </c>
      <c r="C55" s="207" t="s">
        <v>225</v>
      </c>
      <c r="D55" s="208" t="s">
        <v>226</v>
      </c>
      <c r="E55" s="222" t="s">
        <v>227</v>
      </c>
      <c r="F55" s="207" t="s">
        <v>27</v>
      </c>
      <c r="G55" s="210" t="s">
        <v>281</v>
      </c>
      <c r="H55" s="207" t="s">
        <v>228</v>
      </c>
      <c r="I55" s="226">
        <v>5000</v>
      </c>
      <c r="J55" s="212">
        <f t="shared" ref="J55:J62" si="2">I55*2.87%</f>
        <v>143.5</v>
      </c>
      <c r="K55" s="212">
        <f t="shared" ref="K55:K62" si="3">I55*3.04%</f>
        <v>152</v>
      </c>
      <c r="L55" s="212"/>
      <c r="M55" s="212">
        <v>0</v>
      </c>
      <c r="N55" s="212">
        <f t="shared" si="0"/>
        <v>4704.5</v>
      </c>
      <c r="O55" s="224">
        <v>41791</v>
      </c>
    </row>
    <row r="56" spans="1:15" s="199" customFormat="1" ht="23.25">
      <c r="A56" s="199">
        <f t="shared" si="1"/>
        <v>46</v>
      </c>
      <c r="B56" s="207" t="s">
        <v>229</v>
      </c>
      <c r="C56" s="207" t="s">
        <v>230</v>
      </c>
      <c r="D56" s="208" t="s">
        <v>231</v>
      </c>
      <c r="E56" s="209" t="s">
        <v>232</v>
      </c>
      <c r="F56" s="207" t="s">
        <v>37</v>
      </c>
      <c r="G56" s="210" t="s">
        <v>281</v>
      </c>
      <c r="H56" s="207" t="s">
        <v>233</v>
      </c>
      <c r="I56" s="226">
        <v>5000</v>
      </c>
      <c r="J56" s="212">
        <f t="shared" si="2"/>
        <v>143.5</v>
      </c>
      <c r="K56" s="212">
        <f t="shared" si="3"/>
        <v>152</v>
      </c>
      <c r="L56" s="212"/>
      <c r="M56" s="212"/>
      <c r="N56" s="212">
        <f t="shared" si="0"/>
        <v>4704.5</v>
      </c>
      <c r="O56" s="224">
        <v>42552</v>
      </c>
    </row>
    <row r="57" spans="1:15" s="199" customFormat="1" ht="23.25">
      <c r="A57" s="199">
        <f t="shared" si="1"/>
        <v>47</v>
      </c>
      <c r="B57" s="207" t="s">
        <v>234</v>
      </c>
      <c r="C57" s="207" t="s">
        <v>235</v>
      </c>
      <c r="D57" s="208" t="s">
        <v>236</v>
      </c>
      <c r="E57" s="209" t="s">
        <v>237</v>
      </c>
      <c r="F57" s="207" t="s">
        <v>27</v>
      </c>
      <c r="G57" s="210" t="s">
        <v>281</v>
      </c>
      <c r="H57" s="207" t="s">
        <v>233</v>
      </c>
      <c r="I57" s="226">
        <v>5000</v>
      </c>
      <c r="J57" s="212">
        <f t="shared" si="2"/>
        <v>143.5</v>
      </c>
      <c r="K57" s="212">
        <f t="shared" si="3"/>
        <v>152</v>
      </c>
      <c r="L57" s="212"/>
      <c r="M57" s="212"/>
      <c r="N57" s="212">
        <f t="shared" si="0"/>
        <v>4704.5</v>
      </c>
      <c r="O57" s="224">
        <v>42552</v>
      </c>
    </row>
    <row r="58" spans="1:15" s="199" customFormat="1" ht="23.25">
      <c r="A58" s="199">
        <f t="shared" si="1"/>
        <v>48</v>
      </c>
      <c r="B58" s="207" t="s">
        <v>238</v>
      </c>
      <c r="C58" s="207" t="s">
        <v>239</v>
      </c>
      <c r="D58" s="208" t="s">
        <v>240</v>
      </c>
      <c r="E58" s="209" t="s">
        <v>241</v>
      </c>
      <c r="F58" s="207" t="s">
        <v>27</v>
      </c>
      <c r="G58" s="210" t="s">
        <v>281</v>
      </c>
      <c r="H58" s="207" t="s">
        <v>242</v>
      </c>
      <c r="I58" s="226">
        <v>5000</v>
      </c>
      <c r="J58" s="212">
        <f t="shared" si="2"/>
        <v>143.5</v>
      </c>
      <c r="K58" s="212">
        <f t="shared" si="3"/>
        <v>152</v>
      </c>
      <c r="L58" s="212"/>
      <c r="M58" s="212"/>
      <c r="N58" s="212">
        <f t="shared" si="0"/>
        <v>4704.5</v>
      </c>
      <c r="O58" s="224">
        <v>42736</v>
      </c>
    </row>
    <row r="59" spans="1:15" s="199" customFormat="1" ht="23.25">
      <c r="A59" s="199">
        <f t="shared" si="1"/>
        <v>49</v>
      </c>
      <c r="B59" s="211" t="s">
        <v>243</v>
      </c>
      <c r="C59" s="211" t="s">
        <v>244</v>
      </c>
      <c r="D59" s="238" t="s">
        <v>245</v>
      </c>
      <c r="E59" s="238" t="s">
        <v>246</v>
      </c>
      <c r="F59" s="239" t="s">
        <v>37</v>
      </c>
      <c r="G59" s="210" t="s">
        <v>281</v>
      </c>
      <c r="H59" s="239" t="s">
        <v>247</v>
      </c>
      <c r="I59" s="226">
        <v>5000</v>
      </c>
      <c r="J59" s="212">
        <f t="shared" si="2"/>
        <v>143.5</v>
      </c>
      <c r="K59" s="212">
        <f t="shared" si="3"/>
        <v>152</v>
      </c>
      <c r="L59" s="212"/>
      <c r="M59" s="212"/>
      <c r="N59" s="212">
        <f t="shared" si="0"/>
        <v>4704.5</v>
      </c>
      <c r="O59" s="238">
        <v>42917</v>
      </c>
    </row>
    <row r="60" spans="1:15" s="199" customFormat="1" ht="23.25">
      <c r="A60" s="199">
        <f t="shared" si="1"/>
        <v>50</v>
      </c>
      <c r="B60" s="240" t="s">
        <v>248</v>
      </c>
      <c r="C60" s="240" t="s">
        <v>249</v>
      </c>
      <c r="D60" s="241" t="s">
        <v>250</v>
      </c>
      <c r="E60" s="241" t="s">
        <v>251</v>
      </c>
      <c r="F60" s="242" t="s">
        <v>252</v>
      </c>
      <c r="G60" s="210" t="s">
        <v>281</v>
      </c>
      <c r="H60" s="242" t="s">
        <v>253</v>
      </c>
      <c r="I60" s="231">
        <v>6000</v>
      </c>
      <c r="J60" s="232">
        <f t="shared" si="2"/>
        <v>172.2</v>
      </c>
      <c r="K60" s="232">
        <f t="shared" si="3"/>
        <v>182.4</v>
      </c>
      <c r="L60" s="232"/>
      <c r="M60" s="232"/>
      <c r="N60" s="212">
        <f t="shared" si="0"/>
        <v>5645.4000000000005</v>
      </c>
      <c r="O60" s="241">
        <v>43191</v>
      </c>
    </row>
    <row r="61" spans="1:15" s="199" customFormat="1" ht="23.25">
      <c r="A61" s="199">
        <f t="shared" si="1"/>
        <v>51</v>
      </c>
      <c r="B61" s="240" t="s">
        <v>254</v>
      </c>
      <c r="C61" s="240" t="s">
        <v>255</v>
      </c>
      <c r="D61" s="241" t="s">
        <v>256</v>
      </c>
      <c r="E61" s="241" t="s">
        <v>257</v>
      </c>
      <c r="F61" s="242" t="s">
        <v>258</v>
      </c>
      <c r="G61" s="210" t="s">
        <v>281</v>
      </c>
      <c r="H61" s="242" t="s">
        <v>259</v>
      </c>
      <c r="I61" s="231">
        <v>5000</v>
      </c>
      <c r="J61" s="232">
        <f t="shared" si="2"/>
        <v>143.5</v>
      </c>
      <c r="K61" s="232">
        <f t="shared" si="3"/>
        <v>152</v>
      </c>
      <c r="L61" s="232"/>
      <c r="M61" s="232"/>
      <c r="N61" s="212">
        <f t="shared" si="0"/>
        <v>4704.5</v>
      </c>
      <c r="O61" s="241">
        <v>43191</v>
      </c>
    </row>
    <row r="62" spans="1:15" s="199" customFormat="1" ht="23.25">
      <c r="A62" s="199">
        <f t="shared" si="1"/>
        <v>52</v>
      </c>
      <c r="B62" s="211" t="s">
        <v>260</v>
      </c>
      <c r="C62" s="211" t="s">
        <v>261</v>
      </c>
      <c r="D62" s="238" t="s">
        <v>262</v>
      </c>
      <c r="E62" s="241" t="s">
        <v>263</v>
      </c>
      <c r="F62" s="217" t="s">
        <v>264</v>
      </c>
      <c r="G62" s="210" t="s">
        <v>281</v>
      </c>
      <c r="H62" s="217" t="s">
        <v>265</v>
      </c>
      <c r="I62" s="231">
        <v>24000</v>
      </c>
      <c r="J62" s="232">
        <f t="shared" si="2"/>
        <v>688.8</v>
      </c>
      <c r="K62" s="232">
        <f t="shared" si="3"/>
        <v>729.6</v>
      </c>
      <c r="L62" s="232"/>
      <c r="M62" s="227">
        <v>1512.45</v>
      </c>
      <c r="N62" s="212">
        <f t="shared" si="0"/>
        <v>21069.15</v>
      </c>
      <c r="O62" s="241">
        <v>43191</v>
      </c>
    </row>
    <row r="63" spans="1:15" s="199" customFormat="1" ht="23.25">
      <c r="A63" s="199">
        <f t="shared" si="1"/>
        <v>53</v>
      </c>
      <c r="B63" s="243" t="s">
        <v>266</v>
      </c>
      <c r="C63" s="243" t="s">
        <v>267</v>
      </c>
      <c r="D63" s="244" t="s">
        <v>268</v>
      </c>
      <c r="E63" s="244" t="s">
        <v>269</v>
      </c>
      <c r="F63" s="217" t="s">
        <v>270</v>
      </c>
      <c r="G63" s="210" t="s">
        <v>281</v>
      </c>
      <c r="H63" s="243" t="s">
        <v>271</v>
      </c>
      <c r="I63" s="223">
        <v>30000</v>
      </c>
      <c r="J63" s="223">
        <v>861</v>
      </c>
      <c r="K63" s="223">
        <v>912</v>
      </c>
      <c r="L63" s="245"/>
      <c r="M63" s="223"/>
      <c r="N63" s="212">
        <f t="shared" si="0"/>
        <v>28227</v>
      </c>
      <c r="O63" s="238">
        <v>43239</v>
      </c>
    </row>
    <row r="64" spans="1:15" s="199" customFormat="1" ht="23.25">
      <c r="A64" s="199">
        <f t="shared" si="1"/>
        <v>54</v>
      </c>
      <c r="B64" s="243" t="s">
        <v>272</v>
      </c>
      <c r="C64" s="243" t="s">
        <v>273</v>
      </c>
      <c r="D64" s="244" t="s">
        <v>274</v>
      </c>
      <c r="E64" s="244" t="s">
        <v>275</v>
      </c>
      <c r="F64" s="243" t="s">
        <v>150</v>
      </c>
      <c r="G64" s="210" t="s">
        <v>281</v>
      </c>
      <c r="H64" s="243" t="s">
        <v>276</v>
      </c>
      <c r="I64" s="231">
        <v>5000</v>
      </c>
      <c r="J64" s="232">
        <f>I64*2.87%</f>
        <v>143.5</v>
      </c>
      <c r="K64" s="232">
        <f>I64*3.04%</f>
        <v>152</v>
      </c>
      <c r="L64" s="246"/>
      <c r="M64" s="232"/>
      <c r="N64" s="212">
        <f t="shared" si="0"/>
        <v>4704.5</v>
      </c>
      <c r="O64" s="213">
        <v>43282</v>
      </c>
    </row>
    <row r="65" spans="1:15" s="199" customFormat="1" ht="23.25">
      <c r="A65" s="199">
        <f t="shared" si="1"/>
        <v>55</v>
      </c>
      <c r="B65" s="247" t="s">
        <v>277</v>
      </c>
      <c r="C65" s="217" t="s">
        <v>278</v>
      </c>
      <c r="D65" s="215" t="s">
        <v>279</v>
      </c>
      <c r="E65" s="248" t="s">
        <v>280</v>
      </c>
      <c r="F65" s="249" t="s">
        <v>270</v>
      </c>
      <c r="G65" s="250" t="s">
        <v>281</v>
      </c>
      <c r="H65" s="250" t="s">
        <v>282</v>
      </c>
      <c r="I65" s="218">
        <v>30000</v>
      </c>
      <c r="J65" s="218">
        <v>861</v>
      </c>
      <c r="K65" s="218">
        <v>912</v>
      </c>
      <c r="L65" s="251"/>
      <c r="M65" s="218"/>
      <c r="N65" s="221">
        <f t="shared" si="0"/>
        <v>28227</v>
      </c>
      <c r="O65" s="238">
        <v>43556</v>
      </c>
    </row>
    <row r="66" spans="1:15" s="199" customFormat="1" ht="23.25">
      <c r="A66" s="199">
        <f t="shared" si="1"/>
        <v>56</v>
      </c>
      <c r="B66" s="239" t="s">
        <v>283</v>
      </c>
      <c r="C66" s="217" t="s">
        <v>284</v>
      </c>
      <c r="D66" s="252" t="s">
        <v>285</v>
      </c>
      <c r="E66" s="253" t="s">
        <v>286</v>
      </c>
      <c r="F66" s="254" t="s">
        <v>287</v>
      </c>
      <c r="G66" s="210" t="s">
        <v>281</v>
      </c>
      <c r="H66" s="217" t="s">
        <v>151</v>
      </c>
      <c r="I66" s="255">
        <v>8000</v>
      </c>
      <c r="J66" s="255">
        <f>I66*2.87%</f>
        <v>229.6</v>
      </c>
      <c r="K66" s="255">
        <f>I66*3.04%</f>
        <v>243.2</v>
      </c>
      <c r="L66" s="255"/>
      <c r="M66" s="255"/>
      <c r="N66" s="212">
        <f t="shared" si="0"/>
        <v>7527.2</v>
      </c>
      <c r="O66" s="219">
        <v>43647</v>
      </c>
    </row>
    <row r="67" spans="1:15" s="199" customFormat="1" ht="23.25">
      <c r="A67" s="199">
        <f t="shared" si="1"/>
        <v>57</v>
      </c>
      <c r="B67" s="239" t="s">
        <v>288</v>
      </c>
      <c r="C67" s="217" t="s">
        <v>289</v>
      </c>
      <c r="D67" s="252" t="s">
        <v>290</v>
      </c>
      <c r="E67" s="253" t="s">
        <v>291</v>
      </c>
      <c r="F67" s="254" t="s">
        <v>292</v>
      </c>
      <c r="G67" s="210" t="s">
        <v>281</v>
      </c>
      <c r="H67" s="217" t="s">
        <v>293</v>
      </c>
      <c r="I67" s="255">
        <v>5000</v>
      </c>
      <c r="J67" s="255">
        <f>I67*2.87%</f>
        <v>143.5</v>
      </c>
      <c r="K67" s="255">
        <f>I67*3.04%</f>
        <v>152</v>
      </c>
      <c r="L67" s="255"/>
      <c r="M67" s="255"/>
      <c r="N67" s="212">
        <f t="shared" si="0"/>
        <v>4704.5</v>
      </c>
      <c r="O67" s="219">
        <v>43556</v>
      </c>
    </row>
    <row r="68" spans="1:15" s="199" customFormat="1" ht="23.25">
      <c r="A68" s="199">
        <f t="shared" si="1"/>
        <v>58</v>
      </c>
      <c r="B68" s="239" t="s">
        <v>294</v>
      </c>
      <c r="C68" s="217" t="s">
        <v>295</v>
      </c>
      <c r="D68" s="252" t="s">
        <v>296</v>
      </c>
      <c r="E68" s="253" t="s">
        <v>297</v>
      </c>
      <c r="F68" s="254" t="s">
        <v>37</v>
      </c>
      <c r="G68" s="210" t="s">
        <v>281</v>
      </c>
      <c r="H68" s="217" t="s">
        <v>298</v>
      </c>
      <c r="I68" s="255">
        <v>6500</v>
      </c>
      <c r="J68" s="255">
        <f>I68*2.87%</f>
        <v>186.55</v>
      </c>
      <c r="K68" s="255">
        <f>I68*3.04%</f>
        <v>197.6</v>
      </c>
      <c r="L68" s="255"/>
      <c r="M68" s="255"/>
      <c r="N68" s="212">
        <f t="shared" si="0"/>
        <v>6115.8499999999995</v>
      </c>
      <c r="O68" s="219">
        <v>43708</v>
      </c>
    </row>
    <row r="69" spans="1:15" s="199" customFormat="1" ht="23.25">
      <c r="A69" s="199">
        <f t="shared" si="1"/>
        <v>59</v>
      </c>
      <c r="B69" s="239" t="s">
        <v>299</v>
      </c>
      <c r="C69" s="217" t="s">
        <v>300</v>
      </c>
      <c r="D69" s="252" t="s">
        <v>301</v>
      </c>
      <c r="E69" s="253" t="s">
        <v>302</v>
      </c>
      <c r="F69" s="254" t="s">
        <v>303</v>
      </c>
      <c r="G69" s="210" t="s">
        <v>281</v>
      </c>
      <c r="H69" s="217" t="s">
        <v>304</v>
      </c>
      <c r="I69" s="255">
        <v>4000</v>
      </c>
      <c r="J69" s="255"/>
      <c r="K69" s="255"/>
      <c r="L69" s="255"/>
      <c r="M69" s="255"/>
      <c r="N69" s="212">
        <f t="shared" si="0"/>
        <v>4000</v>
      </c>
      <c r="O69" s="219">
        <v>43739</v>
      </c>
    </row>
    <row r="70" spans="1:15" s="199" customFormat="1" ht="23.25">
      <c r="A70" s="199">
        <f t="shared" si="1"/>
        <v>60</v>
      </c>
      <c r="B70" s="256" t="s">
        <v>305</v>
      </c>
      <c r="C70" s="228" t="s">
        <v>306</v>
      </c>
      <c r="D70" s="257" t="s">
        <v>307</v>
      </c>
      <c r="E70" s="253" t="s">
        <v>308</v>
      </c>
      <c r="F70" s="258" t="s">
        <v>27</v>
      </c>
      <c r="G70" s="210" t="s">
        <v>281</v>
      </c>
      <c r="H70" s="240" t="s">
        <v>309</v>
      </c>
      <c r="I70" s="255">
        <v>5000</v>
      </c>
      <c r="J70" s="255">
        <f t="shared" ref="J70:J98" si="4">I70*2.87%</f>
        <v>143.5</v>
      </c>
      <c r="K70" s="255">
        <f t="shared" ref="K70:K98" si="5">I70*3.04%</f>
        <v>152</v>
      </c>
      <c r="L70" s="255">
        <v>0</v>
      </c>
      <c r="M70" s="255"/>
      <c r="N70" s="212">
        <f t="shared" si="0"/>
        <v>4704.5</v>
      </c>
      <c r="O70" s="224">
        <v>43832</v>
      </c>
    </row>
    <row r="71" spans="1:15" s="199" customFormat="1" ht="23.25">
      <c r="A71" s="199">
        <f t="shared" si="1"/>
        <v>61</v>
      </c>
      <c r="B71" s="256" t="s">
        <v>310</v>
      </c>
      <c r="C71" s="228" t="s">
        <v>311</v>
      </c>
      <c r="D71" s="259" t="s">
        <v>312</v>
      </c>
      <c r="E71" s="253" t="s">
        <v>313</v>
      </c>
      <c r="F71" s="258" t="s">
        <v>150</v>
      </c>
      <c r="G71" s="210" t="s">
        <v>281</v>
      </c>
      <c r="H71" s="240" t="s">
        <v>314</v>
      </c>
      <c r="I71" s="255">
        <v>8000</v>
      </c>
      <c r="J71" s="255">
        <f t="shared" si="4"/>
        <v>229.6</v>
      </c>
      <c r="K71" s="255">
        <f t="shared" si="5"/>
        <v>243.2</v>
      </c>
      <c r="L71" s="255"/>
      <c r="M71" s="255"/>
      <c r="N71" s="212">
        <f t="shared" si="0"/>
        <v>7527.2</v>
      </c>
      <c r="O71" s="224">
        <v>43834</v>
      </c>
    </row>
    <row r="72" spans="1:15" s="199" customFormat="1" ht="23.25">
      <c r="A72" s="199">
        <f t="shared" si="1"/>
        <v>62</v>
      </c>
      <c r="B72" s="242" t="s">
        <v>316</v>
      </c>
      <c r="C72" s="240" t="s">
        <v>317</v>
      </c>
      <c r="D72" s="241" t="s">
        <v>318</v>
      </c>
      <c r="E72" s="244" t="s">
        <v>319</v>
      </c>
      <c r="F72" s="260" t="s">
        <v>63</v>
      </c>
      <c r="G72" s="240" t="s">
        <v>129</v>
      </c>
      <c r="H72" s="261" t="s">
        <v>320</v>
      </c>
      <c r="I72" s="255">
        <v>5000</v>
      </c>
      <c r="J72" s="255">
        <f t="shared" si="4"/>
        <v>143.5</v>
      </c>
      <c r="K72" s="255">
        <f t="shared" si="5"/>
        <v>152</v>
      </c>
      <c r="L72" s="255"/>
      <c r="M72" s="255"/>
      <c r="N72" s="212">
        <f t="shared" si="0"/>
        <v>4704.5</v>
      </c>
      <c r="O72" s="262" t="s">
        <v>321</v>
      </c>
    </row>
    <row r="73" spans="1:15" s="199" customFormat="1" ht="23.25">
      <c r="A73" s="199">
        <f t="shared" si="1"/>
        <v>63</v>
      </c>
      <c r="B73" s="242" t="s">
        <v>322</v>
      </c>
      <c r="C73" s="242" t="s">
        <v>323</v>
      </c>
      <c r="D73" s="241" t="s">
        <v>324</v>
      </c>
      <c r="E73" s="244" t="s">
        <v>325</v>
      </c>
      <c r="F73" s="260" t="s">
        <v>169</v>
      </c>
      <c r="G73" s="210" t="s">
        <v>281</v>
      </c>
      <c r="H73" s="261" t="s">
        <v>326</v>
      </c>
      <c r="I73" s="255">
        <v>12000</v>
      </c>
      <c r="J73" s="255">
        <f t="shared" si="4"/>
        <v>344.4</v>
      </c>
      <c r="K73" s="255">
        <f t="shared" si="5"/>
        <v>364.8</v>
      </c>
      <c r="L73" s="255"/>
      <c r="M73" s="255"/>
      <c r="N73" s="212">
        <f t="shared" si="0"/>
        <v>11290.800000000001</v>
      </c>
      <c r="O73" s="262">
        <v>44136</v>
      </c>
    </row>
    <row r="74" spans="1:15" s="199" customFormat="1" ht="23.25">
      <c r="A74" s="199">
        <f t="shared" si="1"/>
        <v>64</v>
      </c>
      <c r="B74" s="242" t="s">
        <v>327</v>
      </c>
      <c r="C74" s="242" t="s">
        <v>328</v>
      </c>
      <c r="D74" s="241" t="s">
        <v>329</v>
      </c>
      <c r="E74" s="244" t="s">
        <v>330</v>
      </c>
      <c r="F74" s="260" t="s">
        <v>150</v>
      </c>
      <c r="G74" s="210" t="s">
        <v>281</v>
      </c>
      <c r="H74" s="261" t="s">
        <v>331</v>
      </c>
      <c r="I74" s="255">
        <v>5000</v>
      </c>
      <c r="J74" s="255">
        <f t="shared" si="4"/>
        <v>143.5</v>
      </c>
      <c r="K74" s="255">
        <f t="shared" si="5"/>
        <v>152</v>
      </c>
      <c r="L74" s="255"/>
      <c r="M74" s="255"/>
      <c r="N74" s="212">
        <f t="shared" ref="N74:N94" si="6">I74-J74-K74-M74</f>
        <v>4704.5</v>
      </c>
      <c r="O74" s="262" t="s">
        <v>332</v>
      </c>
    </row>
    <row r="75" spans="1:15" s="199" customFormat="1" ht="23.25">
      <c r="A75" s="199">
        <f t="shared" si="1"/>
        <v>65</v>
      </c>
      <c r="B75" s="242" t="s">
        <v>333</v>
      </c>
      <c r="C75" s="242" t="s">
        <v>103</v>
      </c>
      <c r="D75" s="241" t="s">
        <v>334</v>
      </c>
      <c r="E75" s="244" t="s">
        <v>335</v>
      </c>
      <c r="F75" s="260" t="s">
        <v>63</v>
      </c>
      <c r="G75" s="210" t="s">
        <v>315</v>
      </c>
      <c r="H75" s="217" t="s">
        <v>130</v>
      </c>
      <c r="I75" s="255">
        <v>10000</v>
      </c>
      <c r="J75" s="255">
        <f t="shared" si="4"/>
        <v>287</v>
      </c>
      <c r="K75" s="255">
        <f t="shared" si="5"/>
        <v>304</v>
      </c>
      <c r="L75" s="255"/>
      <c r="M75" s="255"/>
      <c r="N75" s="212">
        <f t="shared" si="6"/>
        <v>9409</v>
      </c>
      <c r="O75" s="262" t="s">
        <v>332</v>
      </c>
    </row>
    <row r="76" spans="1:15" s="199" customFormat="1" ht="23.25">
      <c r="A76" s="199">
        <f t="shared" si="1"/>
        <v>66</v>
      </c>
      <c r="B76" s="242" t="s">
        <v>336</v>
      </c>
      <c r="C76" s="242" t="s">
        <v>337</v>
      </c>
      <c r="D76" s="241" t="s">
        <v>338</v>
      </c>
      <c r="E76" s="244" t="s">
        <v>339</v>
      </c>
      <c r="F76" s="260" t="s">
        <v>150</v>
      </c>
      <c r="G76" s="210" t="s">
        <v>281</v>
      </c>
      <c r="H76" s="217" t="s">
        <v>340</v>
      </c>
      <c r="I76" s="255">
        <v>5000</v>
      </c>
      <c r="J76" s="255">
        <f t="shared" si="4"/>
        <v>143.5</v>
      </c>
      <c r="K76" s="255">
        <f t="shared" si="5"/>
        <v>152</v>
      </c>
      <c r="L76" s="255"/>
      <c r="M76" s="255"/>
      <c r="N76" s="212">
        <f t="shared" si="6"/>
        <v>4704.5</v>
      </c>
      <c r="O76" s="262" t="s">
        <v>332</v>
      </c>
    </row>
    <row r="77" spans="1:15" s="199" customFormat="1" ht="23.25">
      <c r="A77" s="199">
        <f t="shared" si="1"/>
        <v>67</v>
      </c>
      <c r="B77" s="242" t="s">
        <v>342</v>
      </c>
      <c r="C77" s="242" t="s">
        <v>343</v>
      </c>
      <c r="D77" s="236" t="s">
        <v>344</v>
      </c>
      <c r="E77" s="244" t="s">
        <v>345</v>
      </c>
      <c r="F77" s="260" t="s">
        <v>150</v>
      </c>
      <c r="G77" s="210" t="s">
        <v>281</v>
      </c>
      <c r="H77" s="217" t="s">
        <v>68</v>
      </c>
      <c r="I77" s="255">
        <v>5000</v>
      </c>
      <c r="J77" s="255">
        <f t="shared" si="4"/>
        <v>143.5</v>
      </c>
      <c r="K77" s="255">
        <f t="shared" si="5"/>
        <v>152</v>
      </c>
      <c r="L77" s="255"/>
      <c r="M77" s="255"/>
      <c r="N77" s="212">
        <f t="shared" si="6"/>
        <v>4704.5</v>
      </c>
      <c r="O77" s="238">
        <v>44200</v>
      </c>
    </row>
    <row r="78" spans="1:15" s="199" customFormat="1" ht="23.25">
      <c r="A78" s="199">
        <f t="shared" ref="A78:A97" si="7">A77+1</f>
        <v>68</v>
      </c>
      <c r="B78" s="242" t="s">
        <v>346</v>
      </c>
      <c r="C78" s="242" t="s">
        <v>347</v>
      </c>
      <c r="D78" s="236" t="s">
        <v>348</v>
      </c>
      <c r="E78" s="244" t="s">
        <v>349</v>
      </c>
      <c r="F78" s="261" t="s">
        <v>63</v>
      </c>
      <c r="G78" s="210" t="s">
        <v>281</v>
      </c>
      <c r="H78" s="217" t="s">
        <v>101</v>
      </c>
      <c r="I78" s="255">
        <v>5000</v>
      </c>
      <c r="J78" s="255">
        <f t="shared" si="4"/>
        <v>143.5</v>
      </c>
      <c r="K78" s="255">
        <f t="shared" si="5"/>
        <v>152</v>
      </c>
      <c r="L78" s="255"/>
      <c r="M78" s="255"/>
      <c r="N78" s="212">
        <f t="shared" si="6"/>
        <v>4704.5</v>
      </c>
      <c r="O78" s="238">
        <v>44200</v>
      </c>
    </row>
    <row r="79" spans="1:15" s="199" customFormat="1" ht="23.25">
      <c r="A79" s="199">
        <f t="shared" si="7"/>
        <v>69</v>
      </c>
      <c r="B79" s="242" t="s">
        <v>353</v>
      </c>
      <c r="C79" s="242" t="s">
        <v>354</v>
      </c>
      <c r="D79" s="236" t="s">
        <v>355</v>
      </c>
      <c r="E79" s="244" t="s">
        <v>356</v>
      </c>
      <c r="F79" s="261" t="s">
        <v>63</v>
      </c>
      <c r="G79" s="210" t="s">
        <v>281</v>
      </c>
      <c r="H79" s="210" t="s">
        <v>357</v>
      </c>
      <c r="I79" s="255">
        <v>5000</v>
      </c>
      <c r="J79" s="255">
        <f t="shared" si="4"/>
        <v>143.5</v>
      </c>
      <c r="K79" s="255">
        <f t="shared" si="5"/>
        <v>152</v>
      </c>
      <c r="L79" s="255"/>
      <c r="M79" s="255"/>
      <c r="N79" s="212">
        <f t="shared" si="6"/>
        <v>4704.5</v>
      </c>
      <c r="O79" s="238">
        <v>44201</v>
      </c>
    </row>
    <row r="80" spans="1:15" s="199" customFormat="1" ht="23.25">
      <c r="A80" s="199">
        <f t="shared" si="7"/>
        <v>70</v>
      </c>
      <c r="B80" s="242" t="s">
        <v>358</v>
      </c>
      <c r="C80" s="242" t="s">
        <v>359</v>
      </c>
      <c r="D80" s="236" t="s">
        <v>360</v>
      </c>
      <c r="E80" s="244" t="s">
        <v>361</v>
      </c>
      <c r="F80" s="261" t="s">
        <v>63</v>
      </c>
      <c r="G80" s="210" t="s">
        <v>281</v>
      </c>
      <c r="H80" s="210" t="s">
        <v>362</v>
      </c>
      <c r="I80" s="255">
        <v>5000</v>
      </c>
      <c r="J80" s="255">
        <f t="shared" si="4"/>
        <v>143.5</v>
      </c>
      <c r="K80" s="255">
        <f t="shared" si="5"/>
        <v>152</v>
      </c>
      <c r="L80" s="255"/>
      <c r="M80" s="255"/>
      <c r="N80" s="212">
        <f t="shared" si="6"/>
        <v>4704.5</v>
      </c>
      <c r="O80" s="238">
        <v>44201</v>
      </c>
    </row>
    <row r="81" spans="1:15" s="199" customFormat="1" ht="23.25">
      <c r="A81" s="199">
        <f t="shared" si="7"/>
        <v>71</v>
      </c>
      <c r="B81" s="242" t="s">
        <v>363</v>
      </c>
      <c r="C81" s="242" t="s">
        <v>364</v>
      </c>
      <c r="D81" s="236" t="s">
        <v>365</v>
      </c>
      <c r="E81" s="244" t="s">
        <v>366</v>
      </c>
      <c r="F81" s="261" t="s">
        <v>367</v>
      </c>
      <c r="G81" s="210" t="s">
        <v>281</v>
      </c>
      <c r="H81" s="210" t="s">
        <v>368</v>
      </c>
      <c r="I81" s="255">
        <v>8000</v>
      </c>
      <c r="J81" s="255">
        <f t="shared" si="4"/>
        <v>229.6</v>
      </c>
      <c r="K81" s="255">
        <f t="shared" si="5"/>
        <v>243.2</v>
      </c>
      <c r="L81" s="255"/>
      <c r="M81" s="255"/>
      <c r="N81" s="212">
        <f t="shared" si="6"/>
        <v>7527.2</v>
      </c>
      <c r="O81" s="238">
        <v>44202</v>
      </c>
    </row>
    <row r="82" spans="1:15" s="199" customFormat="1" ht="23.25">
      <c r="A82" s="199">
        <f t="shared" si="7"/>
        <v>72</v>
      </c>
      <c r="B82" s="242" t="s">
        <v>369</v>
      </c>
      <c r="C82" s="242" t="s">
        <v>370</v>
      </c>
      <c r="D82" s="236" t="s">
        <v>371</v>
      </c>
      <c r="E82" s="244" t="s">
        <v>372</v>
      </c>
      <c r="F82" s="261" t="s">
        <v>63</v>
      </c>
      <c r="G82" s="210" t="s">
        <v>281</v>
      </c>
      <c r="H82" s="210" t="s">
        <v>341</v>
      </c>
      <c r="I82" s="255">
        <v>7000</v>
      </c>
      <c r="J82" s="255">
        <f t="shared" si="4"/>
        <v>200.9</v>
      </c>
      <c r="K82" s="255">
        <f t="shared" si="5"/>
        <v>212.8</v>
      </c>
      <c r="L82" s="255"/>
      <c r="M82" s="255"/>
      <c r="N82" s="212">
        <f t="shared" si="6"/>
        <v>6586.3</v>
      </c>
      <c r="O82" s="238">
        <v>44202</v>
      </c>
    </row>
    <row r="83" spans="1:15" s="199" customFormat="1" ht="23.25">
      <c r="A83" s="199">
        <f t="shared" si="7"/>
        <v>73</v>
      </c>
      <c r="B83" s="242" t="s">
        <v>373</v>
      </c>
      <c r="C83" s="242" t="s">
        <v>40</v>
      </c>
      <c r="D83" s="236" t="s">
        <v>374</v>
      </c>
      <c r="E83" s="244" t="s">
        <v>375</v>
      </c>
      <c r="F83" s="261" t="s">
        <v>376</v>
      </c>
      <c r="G83" s="210" t="s">
        <v>315</v>
      </c>
      <c r="H83" s="210" t="s">
        <v>377</v>
      </c>
      <c r="I83" s="255">
        <v>18000</v>
      </c>
      <c r="J83" s="255">
        <f t="shared" si="4"/>
        <v>516.6</v>
      </c>
      <c r="K83" s="255">
        <f t="shared" si="5"/>
        <v>547.20000000000005</v>
      </c>
      <c r="L83" s="255"/>
      <c r="M83" s="255"/>
      <c r="N83" s="212">
        <f t="shared" si="6"/>
        <v>16936.2</v>
      </c>
      <c r="O83" s="238">
        <v>44470</v>
      </c>
    </row>
    <row r="84" spans="1:15" s="199" customFormat="1" ht="23.25">
      <c r="A84" s="199">
        <f t="shared" si="7"/>
        <v>74</v>
      </c>
      <c r="B84" s="242" t="s">
        <v>378</v>
      </c>
      <c r="C84" s="242" t="s">
        <v>379</v>
      </c>
      <c r="D84" s="236" t="s">
        <v>380</v>
      </c>
      <c r="E84" s="244" t="s">
        <v>381</v>
      </c>
      <c r="F84" s="261" t="s">
        <v>252</v>
      </c>
      <c r="G84" s="210" t="s">
        <v>281</v>
      </c>
      <c r="H84" s="210" t="s">
        <v>362</v>
      </c>
      <c r="I84" s="255">
        <v>7000</v>
      </c>
      <c r="J84" s="255">
        <f t="shared" si="4"/>
        <v>200.9</v>
      </c>
      <c r="K84" s="255">
        <f t="shared" si="5"/>
        <v>212.8</v>
      </c>
      <c r="L84" s="255"/>
      <c r="M84" s="255"/>
      <c r="N84" s="212">
        <f t="shared" si="6"/>
        <v>6586.3</v>
      </c>
      <c r="O84" s="238">
        <v>44470</v>
      </c>
    </row>
    <row r="85" spans="1:15" s="199" customFormat="1" ht="23.25">
      <c r="A85" s="199">
        <f t="shared" si="7"/>
        <v>75</v>
      </c>
      <c r="B85" s="242" t="s">
        <v>382</v>
      </c>
      <c r="C85" s="242" t="s">
        <v>383</v>
      </c>
      <c r="D85" s="236" t="s">
        <v>384</v>
      </c>
      <c r="E85" s="244" t="s">
        <v>385</v>
      </c>
      <c r="F85" s="261" t="s">
        <v>252</v>
      </c>
      <c r="G85" s="210" t="s">
        <v>281</v>
      </c>
      <c r="H85" s="217" t="s">
        <v>165</v>
      </c>
      <c r="I85" s="255">
        <v>5000</v>
      </c>
      <c r="J85" s="255">
        <f t="shared" si="4"/>
        <v>143.5</v>
      </c>
      <c r="K85" s="255">
        <f t="shared" si="5"/>
        <v>152</v>
      </c>
      <c r="L85" s="255"/>
      <c r="M85" s="255"/>
      <c r="N85" s="212">
        <f t="shared" si="6"/>
        <v>4704.5</v>
      </c>
      <c r="O85" s="238">
        <v>44440</v>
      </c>
    </row>
    <row r="86" spans="1:15" s="199" customFormat="1" ht="23.25">
      <c r="A86" s="199">
        <f t="shared" si="7"/>
        <v>76</v>
      </c>
      <c r="B86" s="242" t="s">
        <v>386</v>
      </c>
      <c r="C86" s="242" t="s">
        <v>387</v>
      </c>
      <c r="D86" s="236" t="s">
        <v>388</v>
      </c>
      <c r="E86" s="244" t="s">
        <v>822</v>
      </c>
      <c r="F86" s="261" t="s">
        <v>252</v>
      </c>
      <c r="G86" s="210" t="s">
        <v>281</v>
      </c>
      <c r="H86" s="217" t="s">
        <v>389</v>
      </c>
      <c r="I86" s="255">
        <v>5000</v>
      </c>
      <c r="J86" s="255">
        <f t="shared" si="4"/>
        <v>143.5</v>
      </c>
      <c r="K86" s="255">
        <f t="shared" si="5"/>
        <v>152</v>
      </c>
      <c r="L86" s="255"/>
      <c r="M86" s="255"/>
      <c r="N86" s="212">
        <f t="shared" si="6"/>
        <v>4704.5</v>
      </c>
      <c r="O86" s="238">
        <v>44531</v>
      </c>
    </row>
    <row r="87" spans="1:15" s="199" customFormat="1" ht="23.25">
      <c r="A87" s="199">
        <f t="shared" si="7"/>
        <v>77</v>
      </c>
      <c r="B87" s="242" t="s">
        <v>390</v>
      </c>
      <c r="C87" s="242" t="s">
        <v>391</v>
      </c>
      <c r="D87" s="236" t="s">
        <v>392</v>
      </c>
      <c r="E87" s="244" t="s">
        <v>823</v>
      </c>
      <c r="F87" s="261" t="s">
        <v>252</v>
      </c>
      <c r="G87" s="210" t="s">
        <v>315</v>
      </c>
      <c r="H87" s="217" t="s">
        <v>130</v>
      </c>
      <c r="I87" s="255">
        <v>7000</v>
      </c>
      <c r="J87" s="255">
        <f t="shared" si="4"/>
        <v>200.9</v>
      </c>
      <c r="K87" s="255">
        <f t="shared" si="5"/>
        <v>212.8</v>
      </c>
      <c r="L87" s="255"/>
      <c r="M87" s="255"/>
      <c r="N87" s="212">
        <f t="shared" si="6"/>
        <v>6586.3</v>
      </c>
      <c r="O87" s="238">
        <v>44531</v>
      </c>
    </row>
    <row r="88" spans="1:15" s="199" customFormat="1" ht="23.25">
      <c r="A88" s="199">
        <f t="shared" si="7"/>
        <v>78</v>
      </c>
      <c r="B88" s="242" t="s">
        <v>393</v>
      </c>
      <c r="C88" s="242" t="s">
        <v>244</v>
      </c>
      <c r="D88" s="236" t="s">
        <v>394</v>
      </c>
      <c r="E88" s="263" t="s">
        <v>395</v>
      </c>
      <c r="F88" s="261" t="s">
        <v>252</v>
      </c>
      <c r="G88" s="228" t="s">
        <v>315</v>
      </c>
      <c r="H88" s="217" t="s">
        <v>396</v>
      </c>
      <c r="I88" s="255">
        <v>5000</v>
      </c>
      <c r="J88" s="255">
        <f t="shared" si="4"/>
        <v>143.5</v>
      </c>
      <c r="K88" s="255">
        <f t="shared" si="5"/>
        <v>152</v>
      </c>
      <c r="L88" s="255"/>
      <c r="M88" s="255"/>
      <c r="N88" s="221">
        <f t="shared" si="6"/>
        <v>4704.5</v>
      </c>
      <c r="O88" s="264">
        <v>42552</v>
      </c>
    </row>
    <row r="89" spans="1:15" s="199" customFormat="1" ht="23.25">
      <c r="A89" s="199">
        <f t="shared" si="7"/>
        <v>79</v>
      </c>
      <c r="B89" s="242" t="s">
        <v>829</v>
      </c>
      <c r="C89" s="242" t="s">
        <v>830</v>
      </c>
      <c r="D89" s="236" t="s">
        <v>831</v>
      </c>
      <c r="E89" s="263" t="s">
        <v>832</v>
      </c>
      <c r="F89" s="261" t="s">
        <v>252</v>
      </c>
      <c r="G89" s="228" t="s">
        <v>281</v>
      </c>
      <c r="H89" s="228" t="s">
        <v>165</v>
      </c>
      <c r="I89" s="255">
        <v>5000</v>
      </c>
      <c r="J89" s="255">
        <f t="shared" si="4"/>
        <v>143.5</v>
      </c>
      <c r="K89" s="255">
        <f t="shared" si="5"/>
        <v>152</v>
      </c>
      <c r="L89" s="255"/>
      <c r="M89" s="255"/>
      <c r="N89" s="212">
        <f t="shared" si="6"/>
        <v>4704.5</v>
      </c>
      <c r="O89" s="238">
        <v>44600</v>
      </c>
    </row>
    <row r="90" spans="1:15" s="199" customFormat="1" ht="23.25">
      <c r="A90" s="199">
        <f t="shared" si="7"/>
        <v>80</v>
      </c>
      <c r="B90" s="242" t="s">
        <v>858</v>
      </c>
      <c r="C90" s="242" t="s">
        <v>859</v>
      </c>
      <c r="D90" s="236" t="s">
        <v>860</v>
      </c>
      <c r="E90" s="263" t="s">
        <v>861</v>
      </c>
      <c r="F90" s="261" t="s">
        <v>252</v>
      </c>
      <c r="G90" s="210" t="s">
        <v>281</v>
      </c>
      <c r="H90" s="214" t="s">
        <v>211</v>
      </c>
      <c r="I90" s="255">
        <v>5000</v>
      </c>
      <c r="J90" s="255">
        <f t="shared" si="4"/>
        <v>143.5</v>
      </c>
      <c r="K90" s="255">
        <f t="shared" si="5"/>
        <v>152</v>
      </c>
      <c r="L90" s="255"/>
      <c r="M90" s="255"/>
      <c r="N90" s="212">
        <f t="shared" si="6"/>
        <v>4704.5</v>
      </c>
      <c r="O90" s="238">
        <v>44805</v>
      </c>
    </row>
    <row r="91" spans="1:15" s="199" customFormat="1" ht="23.25">
      <c r="A91" s="199">
        <f t="shared" si="7"/>
        <v>81</v>
      </c>
      <c r="B91" s="242" t="s">
        <v>862</v>
      </c>
      <c r="C91" s="242" t="s">
        <v>863</v>
      </c>
      <c r="D91" s="236" t="s">
        <v>864</v>
      </c>
      <c r="E91" s="263" t="s">
        <v>892</v>
      </c>
      <c r="F91" s="261" t="s">
        <v>150</v>
      </c>
      <c r="G91" s="210" t="s">
        <v>281</v>
      </c>
      <c r="H91" s="214" t="s">
        <v>895</v>
      </c>
      <c r="I91" s="255">
        <v>5000</v>
      </c>
      <c r="J91" s="255">
        <f t="shared" si="4"/>
        <v>143.5</v>
      </c>
      <c r="K91" s="255">
        <f t="shared" si="5"/>
        <v>152</v>
      </c>
      <c r="L91" s="255"/>
      <c r="M91" s="255"/>
      <c r="N91" s="212">
        <f t="shared" si="6"/>
        <v>4704.5</v>
      </c>
      <c r="O91" s="238">
        <v>44835</v>
      </c>
    </row>
    <row r="92" spans="1:15" s="199" customFormat="1" ht="23.25">
      <c r="A92" s="199">
        <f t="shared" si="7"/>
        <v>82</v>
      </c>
      <c r="B92" s="242" t="s">
        <v>901</v>
      </c>
      <c r="C92" s="242" t="s">
        <v>902</v>
      </c>
      <c r="D92" s="236" t="s">
        <v>903</v>
      </c>
      <c r="E92" s="263" t="s">
        <v>905</v>
      </c>
      <c r="F92" s="261" t="s">
        <v>252</v>
      </c>
      <c r="G92" s="210" t="s">
        <v>315</v>
      </c>
      <c r="H92" s="217" t="s">
        <v>130</v>
      </c>
      <c r="I92" s="255">
        <v>7000</v>
      </c>
      <c r="J92" s="255">
        <f t="shared" si="4"/>
        <v>200.9</v>
      </c>
      <c r="K92" s="255">
        <f t="shared" si="5"/>
        <v>212.8</v>
      </c>
      <c r="L92" s="255"/>
      <c r="M92" s="255"/>
      <c r="N92" s="212">
        <f t="shared" si="6"/>
        <v>6586.3</v>
      </c>
      <c r="O92" s="238">
        <v>44866</v>
      </c>
    </row>
    <row r="93" spans="1:15" s="199" customFormat="1" ht="23.25">
      <c r="A93" s="199">
        <f t="shared" si="7"/>
        <v>83</v>
      </c>
      <c r="B93" s="242" t="s">
        <v>916</v>
      </c>
      <c r="C93" s="242" t="s">
        <v>915</v>
      </c>
      <c r="D93" s="235" t="s">
        <v>914</v>
      </c>
      <c r="E93" s="263" t="s">
        <v>951</v>
      </c>
      <c r="F93" s="261" t="s">
        <v>150</v>
      </c>
      <c r="G93" s="228" t="s">
        <v>281</v>
      </c>
      <c r="H93" s="217" t="s">
        <v>917</v>
      </c>
      <c r="I93" s="255">
        <v>5000</v>
      </c>
      <c r="J93" s="255">
        <f t="shared" si="4"/>
        <v>143.5</v>
      </c>
      <c r="K93" s="255">
        <f t="shared" si="5"/>
        <v>152</v>
      </c>
      <c r="L93" s="255"/>
      <c r="M93" s="255"/>
      <c r="N93" s="212">
        <f t="shared" si="6"/>
        <v>4704.5</v>
      </c>
      <c r="O93" s="238">
        <v>44896</v>
      </c>
    </row>
    <row r="94" spans="1:15" s="199" customFormat="1" ht="23.25">
      <c r="A94" s="199">
        <f t="shared" si="7"/>
        <v>84</v>
      </c>
      <c r="B94" s="242" t="s">
        <v>948</v>
      </c>
      <c r="C94" s="242" t="s">
        <v>947</v>
      </c>
      <c r="D94" s="236" t="s">
        <v>949</v>
      </c>
      <c r="E94" s="263" t="s">
        <v>953</v>
      </c>
      <c r="F94" s="261" t="s">
        <v>150</v>
      </c>
      <c r="G94" s="228" t="s">
        <v>281</v>
      </c>
      <c r="H94" s="217" t="s">
        <v>952</v>
      </c>
      <c r="I94" s="255">
        <v>5000</v>
      </c>
      <c r="J94" s="255">
        <f t="shared" si="4"/>
        <v>143.5</v>
      </c>
      <c r="K94" s="255">
        <f t="shared" si="5"/>
        <v>152</v>
      </c>
      <c r="L94" s="255"/>
      <c r="M94" s="255"/>
      <c r="N94" s="212">
        <f t="shared" si="6"/>
        <v>4704.5</v>
      </c>
      <c r="O94" s="238">
        <v>44986</v>
      </c>
    </row>
    <row r="95" spans="1:15" s="199" customFormat="1" ht="23.25">
      <c r="A95" s="199">
        <f t="shared" si="7"/>
        <v>85</v>
      </c>
      <c r="B95" s="242" t="s">
        <v>954</v>
      </c>
      <c r="C95" s="242" t="s">
        <v>955</v>
      </c>
      <c r="D95" s="236" t="s">
        <v>956</v>
      </c>
      <c r="E95" s="263">
        <v>9605815583</v>
      </c>
      <c r="F95" s="261" t="s">
        <v>150</v>
      </c>
      <c r="G95" s="228" t="s">
        <v>281</v>
      </c>
      <c r="H95" s="217" t="s">
        <v>957</v>
      </c>
      <c r="I95" s="255">
        <v>5000</v>
      </c>
      <c r="J95" s="255">
        <f t="shared" si="4"/>
        <v>143.5</v>
      </c>
      <c r="K95" s="255">
        <f t="shared" si="5"/>
        <v>152</v>
      </c>
      <c r="L95" s="255"/>
      <c r="M95" s="255"/>
      <c r="N95" s="212">
        <f>I95-J95-K95-M95</f>
        <v>4704.5</v>
      </c>
      <c r="O95" s="238">
        <v>45017</v>
      </c>
    </row>
    <row r="96" spans="1:15" s="199" customFormat="1" ht="23.25">
      <c r="A96" s="199">
        <f t="shared" si="7"/>
        <v>86</v>
      </c>
      <c r="B96" s="242" t="s">
        <v>965</v>
      </c>
      <c r="C96" s="242" t="s">
        <v>966</v>
      </c>
      <c r="D96" s="236" t="s">
        <v>967</v>
      </c>
      <c r="E96" s="263">
        <v>9606189132</v>
      </c>
      <c r="F96" s="261" t="s">
        <v>63</v>
      </c>
      <c r="G96" s="228" t="s">
        <v>281</v>
      </c>
      <c r="H96" s="217" t="s">
        <v>968</v>
      </c>
      <c r="I96" s="255">
        <v>5000</v>
      </c>
      <c r="J96" s="255">
        <f t="shared" si="4"/>
        <v>143.5</v>
      </c>
      <c r="K96" s="255">
        <f t="shared" si="5"/>
        <v>152</v>
      </c>
      <c r="L96" s="255"/>
      <c r="M96" s="255"/>
      <c r="N96" s="212">
        <f>I96-J96-K96-M96</f>
        <v>4704.5</v>
      </c>
      <c r="O96" s="238">
        <v>45047</v>
      </c>
    </row>
    <row r="97" spans="1:15" s="199" customFormat="1" ht="23.25">
      <c r="A97" s="199">
        <f t="shared" si="7"/>
        <v>87</v>
      </c>
      <c r="B97" s="242" t="s">
        <v>978</v>
      </c>
      <c r="C97" s="242" t="s">
        <v>943</v>
      </c>
      <c r="D97" s="236" t="s">
        <v>979</v>
      </c>
      <c r="E97" s="263">
        <v>9606377959</v>
      </c>
      <c r="F97" s="261" t="s">
        <v>150</v>
      </c>
      <c r="G97" s="228" t="s">
        <v>281</v>
      </c>
      <c r="H97" s="217" t="s">
        <v>980</v>
      </c>
      <c r="I97" s="255">
        <v>5000</v>
      </c>
      <c r="J97" s="255">
        <f t="shared" si="4"/>
        <v>143.5</v>
      </c>
      <c r="K97" s="255">
        <f t="shared" si="5"/>
        <v>152</v>
      </c>
      <c r="L97" s="255"/>
      <c r="M97" s="255"/>
      <c r="N97" s="212">
        <f>I97-J97-K97-M97</f>
        <v>4704.5</v>
      </c>
      <c r="O97" s="238" t="s">
        <v>981</v>
      </c>
    </row>
    <row r="98" spans="1:15" s="199" customFormat="1" ht="23.25">
      <c r="A98" s="199">
        <f>A97+1</f>
        <v>88</v>
      </c>
      <c r="B98" s="242" t="s">
        <v>1001</v>
      </c>
      <c r="C98" s="242" t="s">
        <v>1002</v>
      </c>
      <c r="D98" s="236" t="s">
        <v>1003</v>
      </c>
      <c r="E98" s="263"/>
      <c r="F98" s="261" t="s">
        <v>150</v>
      </c>
      <c r="G98" s="228" t="s">
        <v>281</v>
      </c>
      <c r="H98" s="217" t="s">
        <v>1004</v>
      </c>
      <c r="I98" s="255">
        <v>6000</v>
      </c>
      <c r="J98" s="255">
        <f t="shared" si="4"/>
        <v>172.2</v>
      </c>
      <c r="K98" s="255">
        <f t="shared" si="5"/>
        <v>182.4</v>
      </c>
      <c r="L98" s="255"/>
      <c r="M98" s="255"/>
      <c r="N98" s="212">
        <f>I98-J98-K98-M98</f>
        <v>5645.4000000000005</v>
      </c>
      <c r="O98" s="238">
        <v>45004</v>
      </c>
    </row>
    <row r="99" spans="1:15" s="199" customFormat="1" ht="23.25">
      <c r="A99" s="265"/>
      <c r="B99" s="266" t="s">
        <v>4</v>
      </c>
      <c r="C99" s="266"/>
      <c r="D99" s="267"/>
      <c r="E99" s="268"/>
      <c r="F99" s="269" t="s">
        <v>397</v>
      </c>
      <c r="G99" s="269"/>
      <c r="H99" s="269"/>
      <c r="I99" s="270">
        <f>SUM(I11:I98)</f>
        <v>729533.15</v>
      </c>
      <c r="J99" s="270">
        <f>SUM(J11:J98)</f>
        <v>20822.801405000002</v>
      </c>
      <c r="K99" s="270">
        <f>SUM(K11:K98)</f>
        <v>22056.207760000005</v>
      </c>
      <c r="L99" s="270">
        <f>SUM(L11:L94)</f>
        <v>0</v>
      </c>
      <c r="M99" s="270">
        <f>SUM(M11:M94)</f>
        <v>6049.8</v>
      </c>
      <c r="N99" s="270">
        <f>SUM(N11:N98)</f>
        <v>680604.34083500027</v>
      </c>
      <c r="O99" s="271"/>
    </row>
    <row r="100" spans="1:15" s="199" customFormat="1" ht="23.25">
      <c r="B100" s="272"/>
      <c r="C100" s="272"/>
      <c r="D100" s="273"/>
      <c r="E100" s="274"/>
      <c r="F100" s="275"/>
      <c r="G100" s="275"/>
      <c r="H100" s="275"/>
      <c r="I100" s="276"/>
      <c r="J100" s="277"/>
      <c r="K100" s="277"/>
      <c r="L100" s="277"/>
      <c r="M100" s="277"/>
      <c r="N100" s="277"/>
      <c r="O100" s="278"/>
    </row>
    <row r="101" spans="1:15" s="199" customFormat="1" ht="23.25">
      <c r="B101" s="279"/>
      <c r="C101" s="279"/>
      <c r="D101" s="273"/>
      <c r="E101" s="273"/>
      <c r="F101" s="280"/>
      <c r="G101" s="280"/>
      <c r="H101" s="280"/>
      <c r="I101" s="281"/>
      <c r="J101" s="279"/>
      <c r="K101" s="279"/>
      <c r="L101" s="279"/>
      <c r="M101" s="275"/>
      <c r="N101" s="275"/>
      <c r="O101" s="282"/>
    </row>
    <row r="102" spans="1:15" s="199" customFormat="1" ht="23.25">
      <c r="B102" s="279"/>
      <c r="C102" s="279"/>
      <c r="D102" s="273"/>
      <c r="E102" s="273"/>
      <c r="F102" s="280"/>
      <c r="G102" s="280"/>
      <c r="H102" s="280"/>
      <c r="I102" s="281"/>
      <c r="J102" s="279"/>
      <c r="K102" s="279"/>
      <c r="L102" s="279"/>
      <c r="M102" s="275"/>
      <c r="N102" s="275"/>
      <c r="O102" s="282"/>
    </row>
    <row r="103" spans="1:15" s="199" customFormat="1" ht="24" thickBot="1">
      <c r="B103" s="273"/>
      <c r="C103" s="283" t="s">
        <v>398</v>
      </c>
      <c r="D103" s="280"/>
      <c r="E103" s="284"/>
      <c r="F103" s="284"/>
      <c r="G103" s="285"/>
      <c r="H103" s="286" t="s">
        <v>841</v>
      </c>
      <c r="I103" s="286"/>
      <c r="J103" s="287"/>
      <c r="K103" s="275"/>
      <c r="L103" s="275"/>
      <c r="M103" s="275"/>
      <c r="N103" s="275"/>
      <c r="O103" s="282"/>
    </row>
    <row r="104" spans="1:15" s="199" customFormat="1" ht="23.25">
      <c r="B104" s="836" t="s">
        <v>1005</v>
      </c>
      <c r="C104" s="836"/>
      <c r="D104" s="284"/>
      <c r="E104" s="284"/>
      <c r="F104" s="284"/>
      <c r="G104" s="285"/>
      <c r="H104" s="285" t="s">
        <v>400</v>
      </c>
      <c r="I104" s="285"/>
      <c r="J104" s="287"/>
      <c r="K104" s="275"/>
      <c r="L104" s="275"/>
      <c r="M104" s="275"/>
      <c r="N104" s="275"/>
      <c r="O104" s="282"/>
    </row>
    <row r="105" spans="1:15" s="199" customFormat="1" ht="23.25">
      <c r="B105" s="285"/>
      <c r="C105" s="285"/>
      <c r="D105" s="284"/>
      <c r="E105" s="284"/>
      <c r="F105" s="284"/>
      <c r="G105" s="285"/>
      <c r="H105" s="285"/>
      <c r="I105" s="285"/>
      <c r="J105" s="287"/>
      <c r="K105" s="275"/>
      <c r="L105" s="275"/>
      <c r="M105" s="275"/>
      <c r="N105" s="275"/>
      <c r="O105" s="282"/>
    </row>
    <row r="106" spans="1:15" s="199" customFormat="1" ht="23.25">
      <c r="B106" s="285"/>
      <c r="C106" s="285"/>
      <c r="D106" s="284"/>
      <c r="E106" s="284"/>
      <c r="F106" s="284"/>
      <c r="G106" s="285"/>
      <c r="H106" s="285"/>
      <c r="I106" s="285"/>
      <c r="J106" s="287"/>
      <c r="K106" s="275"/>
      <c r="L106" s="275"/>
      <c r="M106" s="275"/>
      <c r="N106" s="275"/>
      <c r="O106" s="282"/>
    </row>
    <row r="107" spans="1:15" s="199" customFormat="1" ht="23.25">
      <c r="B107" s="285"/>
      <c r="C107" s="285"/>
      <c r="D107" s="284"/>
      <c r="E107" s="284"/>
      <c r="F107" s="284"/>
      <c r="G107" s="285"/>
      <c r="H107" s="285"/>
      <c r="I107" s="285"/>
      <c r="J107" s="287"/>
      <c r="K107" s="275"/>
      <c r="L107" s="275"/>
      <c r="M107" s="275"/>
      <c r="N107" s="275"/>
      <c r="O107" s="282"/>
    </row>
    <row r="108" spans="1:15" s="199" customFormat="1" ht="23.25">
      <c r="B108" s="285"/>
      <c r="C108" s="285"/>
      <c r="D108" s="284"/>
      <c r="E108" s="284"/>
      <c r="F108" s="284"/>
      <c r="G108" s="285"/>
      <c r="H108" s="285"/>
      <c r="I108" s="285"/>
      <c r="J108" s="287"/>
      <c r="K108" s="275"/>
      <c r="L108" s="275"/>
      <c r="M108" s="275"/>
      <c r="N108" s="275"/>
      <c r="O108" s="282"/>
    </row>
    <row r="109" spans="1:15" s="199" customFormat="1" ht="23.25">
      <c r="B109" s="285"/>
      <c r="C109" s="285"/>
      <c r="D109" s="284"/>
      <c r="E109" s="284"/>
      <c r="F109" s="284"/>
      <c r="G109" s="285"/>
      <c r="H109" s="285"/>
      <c r="I109" s="285"/>
      <c r="J109" s="287"/>
      <c r="K109" s="275"/>
      <c r="L109" s="275"/>
      <c r="M109" s="275"/>
      <c r="N109" s="275"/>
      <c r="O109" s="282"/>
    </row>
    <row r="110" spans="1:15" s="199" customFormat="1" ht="23.25">
      <c r="B110" s="285"/>
      <c r="C110" s="285"/>
      <c r="D110" s="284"/>
      <c r="E110" s="284"/>
      <c r="F110" s="284"/>
      <c r="G110" s="285"/>
      <c r="H110" s="285"/>
      <c r="I110" s="285"/>
      <c r="J110" s="287"/>
      <c r="K110" s="275"/>
      <c r="L110" s="275"/>
      <c r="M110" s="275"/>
      <c r="N110" s="275"/>
      <c r="O110" s="282"/>
    </row>
    <row r="111" spans="1:15" s="199" customFormat="1" ht="23.25">
      <c r="B111" s="285"/>
      <c r="C111" s="285"/>
      <c r="D111" s="284"/>
      <c r="E111" s="284"/>
      <c r="F111" s="284"/>
      <c r="G111" s="285"/>
      <c r="H111" s="285"/>
      <c r="I111" s="285"/>
      <c r="J111" s="287"/>
      <c r="K111" s="275"/>
      <c r="L111" s="275"/>
      <c r="M111" s="275"/>
      <c r="N111" s="275"/>
      <c r="O111" s="282"/>
    </row>
    <row r="112" spans="1:15" s="199" customFormat="1" ht="23.25">
      <c r="B112" s="285"/>
      <c r="C112" s="285"/>
      <c r="D112" s="284"/>
      <c r="E112" s="284"/>
      <c r="F112" s="284"/>
      <c r="G112" s="285"/>
      <c r="H112" s="285"/>
      <c r="I112" s="285"/>
      <c r="J112" s="287"/>
      <c r="K112" s="275"/>
      <c r="L112" s="275"/>
      <c r="M112" s="275"/>
      <c r="N112" s="275"/>
      <c r="O112" s="282"/>
    </row>
    <row r="113" spans="1:15" s="199" customFormat="1" ht="23.25">
      <c r="B113" s="285"/>
      <c r="C113" s="285"/>
      <c r="D113" s="284"/>
      <c r="E113" s="284"/>
      <c r="F113" s="284"/>
      <c r="G113" s="285"/>
      <c r="H113" s="285"/>
      <c r="I113" s="285"/>
      <c r="J113" s="287"/>
      <c r="K113" s="275"/>
      <c r="L113" s="275"/>
      <c r="M113" s="275"/>
      <c r="N113" s="275"/>
      <c r="O113" s="282"/>
    </row>
    <row r="114" spans="1:15" s="199" customFormat="1" ht="23.25">
      <c r="B114" s="285"/>
      <c r="C114" s="285"/>
      <c r="D114" s="284"/>
      <c r="E114" s="284"/>
      <c r="F114" s="284"/>
      <c r="G114" s="285"/>
      <c r="H114" s="285"/>
      <c r="I114" s="285"/>
      <c r="J114" s="287"/>
      <c r="K114" s="275"/>
      <c r="L114" s="275"/>
      <c r="M114" s="275"/>
      <c r="N114" s="275"/>
      <c r="O114" s="282"/>
    </row>
    <row r="115" spans="1:15" s="199" customFormat="1" ht="23.25">
      <c r="B115" s="285"/>
      <c r="C115" s="285"/>
      <c r="D115" s="284"/>
      <c r="E115" s="284"/>
      <c r="F115" s="284"/>
      <c r="G115" s="285"/>
      <c r="H115" s="285"/>
      <c r="I115" s="285"/>
      <c r="J115" s="287"/>
      <c r="K115" s="275"/>
      <c r="L115" s="275"/>
      <c r="M115" s="275"/>
      <c r="N115" s="275"/>
      <c r="O115" s="282"/>
    </row>
    <row r="116" spans="1:15" s="199" customFormat="1" ht="23.25">
      <c r="B116" s="833" t="s">
        <v>1</v>
      </c>
      <c r="C116" s="833"/>
      <c r="D116" s="833"/>
      <c r="E116" s="833"/>
      <c r="F116" s="833"/>
      <c r="G116" s="833"/>
      <c r="H116" s="833"/>
      <c r="I116" s="833"/>
      <c r="J116" s="833"/>
      <c r="K116" s="833"/>
      <c r="L116" s="833"/>
      <c r="M116" s="833"/>
      <c r="N116" s="833"/>
      <c r="O116" s="282"/>
    </row>
    <row r="117" spans="1:15" s="199" customFormat="1" ht="23.25">
      <c r="B117" s="833" t="s">
        <v>2</v>
      </c>
      <c r="C117" s="833"/>
      <c r="D117" s="833"/>
      <c r="E117" s="833"/>
      <c r="F117" s="833"/>
      <c r="G117" s="833"/>
      <c r="H117" s="833"/>
      <c r="I117" s="833"/>
      <c r="J117" s="833"/>
      <c r="K117" s="833"/>
      <c r="L117" s="833"/>
      <c r="M117" s="833"/>
      <c r="N117" s="833"/>
      <c r="O117" s="282"/>
    </row>
    <row r="118" spans="1:15" s="199" customFormat="1" ht="23.25">
      <c r="B118" s="833" t="s">
        <v>401</v>
      </c>
      <c r="C118" s="833"/>
      <c r="D118" s="833"/>
      <c r="E118" s="833"/>
      <c r="F118" s="833"/>
      <c r="G118" s="833"/>
      <c r="H118" s="833"/>
      <c r="I118" s="833"/>
      <c r="J118" s="833"/>
      <c r="K118" s="833"/>
      <c r="L118" s="833"/>
      <c r="M118" s="833"/>
      <c r="N118" s="833"/>
      <c r="O118" s="282"/>
    </row>
    <row r="119" spans="1:15" s="199" customFormat="1" ht="23.25">
      <c r="B119" s="200" t="s">
        <v>997</v>
      </c>
      <c r="C119" s="200"/>
      <c r="D119" s="200"/>
      <c r="E119" s="200"/>
      <c r="F119" s="288"/>
      <c r="G119" s="288"/>
      <c r="H119" s="288"/>
      <c r="I119" s="289"/>
      <c r="J119" s="275"/>
      <c r="K119" s="275"/>
      <c r="L119" s="275"/>
      <c r="M119" s="275"/>
      <c r="N119" s="290"/>
      <c r="O119" s="282"/>
    </row>
    <row r="120" spans="1:15" s="199" customFormat="1" ht="23.25">
      <c r="B120" s="291" t="s">
        <v>402</v>
      </c>
      <c r="C120" s="292"/>
      <c r="D120" s="293"/>
      <c r="E120" s="294"/>
      <c r="F120" s="295"/>
      <c r="G120" s="295"/>
      <c r="H120" s="295"/>
      <c r="I120" s="296"/>
      <c r="J120" s="296"/>
      <c r="K120" s="296"/>
      <c r="L120" s="296"/>
      <c r="M120" s="296"/>
      <c r="N120" s="296"/>
      <c r="O120" s="202"/>
    </row>
    <row r="121" spans="1:15" s="199" customFormat="1" ht="23.25">
      <c r="B121" s="200" t="s">
        <v>6</v>
      </c>
      <c r="C121" s="200" t="s">
        <v>7</v>
      </c>
      <c r="D121" s="200" t="s">
        <v>8</v>
      </c>
      <c r="E121" s="200" t="s">
        <v>9</v>
      </c>
      <c r="F121" s="200" t="s">
        <v>10</v>
      </c>
      <c r="G121" s="200" t="s">
        <v>11</v>
      </c>
      <c r="H121" s="200" t="s">
        <v>12</v>
      </c>
      <c r="I121" s="200" t="s">
        <v>13</v>
      </c>
      <c r="J121" s="297" t="s">
        <v>14</v>
      </c>
      <c r="K121" s="297" t="s">
        <v>15</v>
      </c>
      <c r="L121" s="297" t="s">
        <v>16</v>
      </c>
      <c r="M121" s="203" t="s">
        <v>941</v>
      </c>
      <c r="N121" s="298" t="s">
        <v>17</v>
      </c>
      <c r="O121" s="206" t="s">
        <v>18</v>
      </c>
    </row>
    <row r="122" spans="1:15" s="199" customFormat="1" ht="23.25">
      <c r="A122" s="199">
        <v>1</v>
      </c>
      <c r="B122" s="269" t="s">
        <v>403</v>
      </c>
      <c r="C122" s="269" t="s">
        <v>404</v>
      </c>
      <c r="D122" s="267" t="s">
        <v>405</v>
      </c>
      <c r="E122" s="268">
        <v>200011120165796</v>
      </c>
      <c r="F122" s="269" t="s">
        <v>406</v>
      </c>
      <c r="G122" s="299" t="s">
        <v>484</v>
      </c>
      <c r="H122" s="269" t="s">
        <v>407</v>
      </c>
      <c r="I122" s="300">
        <v>11786</v>
      </c>
      <c r="J122" s="301">
        <f>I122*2.87%</f>
        <v>338.25819999999999</v>
      </c>
      <c r="K122" s="301">
        <f>I122*3.04%</f>
        <v>358.2944</v>
      </c>
      <c r="L122" s="302"/>
      <c r="M122" s="301">
        <v>0</v>
      </c>
      <c r="N122" s="301">
        <f>I122-J122-K122-M122</f>
        <v>11089.447399999999</v>
      </c>
      <c r="O122" s="303">
        <v>38971</v>
      </c>
    </row>
    <row r="123" spans="1:15" s="199" customFormat="1" ht="23.25">
      <c r="A123" s="199">
        <f>A122+1</f>
        <v>2</v>
      </c>
      <c r="B123" s="269" t="s">
        <v>408</v>
      </c>
      <c r="C123" s="269" t="s">
        <v>409</v>
      </c>
      <c r="D123" s="268" t="s">
        <v>410</v>
      </c>
      <c r="E123" s="268">
        <v>200011120165880</v>
      </c>
      <c r="F123" s="269" t="s">
        <v>27</v>
      </c>
      <c r="G123" s="299" t="s">
        <v>484</v>
      </c>
      <c r="H123" s="269" t="s">
        <v>411</v>
      </c>
      <c r="I123" s="304">
        <v>5000</v>
      </c>
      <c r="J123" s="304">
        <v>143.5</v>
      </c>
      <c r="K123" s="304">
        <v>152</v>
      </c>
      <c r="L123" s="305"/>
      <c r="M123" s="304"/>
      <c r="N123" s="304">
        <v>4704.5</v>
      </c>
      <c r="O123" s="303">
        <v>39084</v>
      </c>
    </row>
    <row r="124" spans="1:15" s="199" customFormat="1" ht="23.25">
      <c r="A124" s="199">
        <f t="shared" ref="A124:A153" si="8">A123+1</f>
        <v>3</v>
      </c>
      <c r="B124" s="269" t="s">
        <v>412</v>
      </c>
      <c r="C124" s="269" t="s">
        <v>413</v>
      </c>
      <c r="D124" s="268" t="s">
        <v>414</v>
      </c>
      <c r="E124" s="268">
        <v>200011120165864</v>
      </c>
      <c r="F124" s="269" t="s">
        <v>415</v>
      </c>
      <c r="G124" s="299" t="s">
        <v>484</v>
      </c>
      <c r="H124" s="269" t="s">
        <v>411</v>
      </c>
      <c r="I124" s="304">
        <v>5000</v>
      </c>
      <c r="J124" s="304">
        <v>143.5</v>
      </c>
      <c r="K124" s="304">
        <v>152</v>
      </c>
      <c r="L124" s="305"/>
      <c r="M124" s="304"/>
      <c r="N124" s="304">
        <v>4704.5</v>
      </c>
      <c r="O124" s="303">
        <v>39174</v>
      </c>
    </row>
    <row r="125" spans="1:15" s="199" customFormat="1" ht="23.25">
      <c r="A125" s="199">
        <f t="shared" si="8"/>
        <v>4</v>
      </c>
      <c r="B125" s="269" t="s">
        <v>221</v>
      </c>
      <c r="C125" s="269" t="s">
        <v>416</v>
      </c>
      <c r="D125" s="268" t="s">
        <v>417</v>
      </c>
      <c r="E125" s="268">
        <v>200011120166148</v>
      </c>
      <c r="F125" s="269" t="s">
        <v>150</v>
      </c>
      <c r="G125" s="299" t="s">
        <v>484</v>
      </c>
      <c r="H125" s="306" t="s">
        <v>418</v>
      </c>
      <c r="I125" s="304">
        <v>7000</v>
      </c>
      <c r="J125" s="304">
        <v>143.5</v>
      </c>
      <c r="K125" s="304">
        <v>152</v>
      </c>
      <c r="L125" s="305"/>
      <c r="M125" s="304"/>
      <c r="N125" s="304">
        <v>6704.5</v>
      </c>
      <c r="O125" s="303">
        <v>39114</v>
      </c>
    </row>
    <row r="126" spans="1:15" s="199" customFormat="1" ht="23.25">
      <c r="A126" s="199">
        <f t="shared" si="8"/>
        <v>5</v>
      </c>
      <c r="B126" s="269" t="s">
        <v>419</v>
      </c>
      <c r="C126" s="269" t="s">
        <v>420</v>
      </c>
      <c r="D126" s="268" t="s">
        <v>421</v>
      </c>
      <c r="E126" s="268">
        <v>200011120165848</v>
      </c>
      <c r="F126" s="269" t="s">
        <v>422</v>
      </c>
      <c r="G126" s="299" t="s">
        <v>484</v>
      </c>
      <c r="H126" s="269" t="s">
        <v>423</v>
      </c>
      <c r="I126" s="300">
        <v>11786</v>
      </c>
      <c r="J126" s="301">
        <f>I126*2.87%</f>
        <v>338.25819999999999</v>
      </c>
      <c r="K126" s="301">
        <f>I126*3.04%</f>
        <v>358.2944</v>
      </c>
      <c r="L126" s="302"/>
      <c r="M126" s="301">
        <v>0</v>
      </c>
      <c r="N126" s="301">
        <f>I126-J126-K126-M126</f>
        <v>11089.447399999999</v>
      </c>
      <c r="O126" s="303">
        <v>39295</v>
      </c>
    </row>
    <row r="127" spans="1:15" s="199" customFormat="1" ht="23.25">
      <c r="A127" s="199">
        <f t="shared" si="8"/>
        <v>6</v>
      </c>
      <c r="B127" s="269" t="s">
        <v>424</v>
      </c>
      <c r="C127" s="269" t="s">
        <v>425</v>
      </c>
      <c r="D127" s="267" t="s">
        <v>426</v>
      </c>
      <c r="E127" s="268">
        <v>200011120165738</v>
      </c>
      <c r="F127" s="269" t="s">
        <v>27</v>
      </c>
      <c r="G127" s="299" t="s">
        <v>484</v>
      </c>
      <c r="H127" s="269" t="s">
        <v>427</v>
      </c>
      <c r="I127" s="304">
        <v>5000</v>
      </c>
      <c r="J127" s="304">
        <v>143.5</v>
      </c>
      <c r="K127" s="304">
        <v>152</v>
      </c>
      <c r="L127" s="305"/>
      <c r="M127" s="304"/>
      <c r="N127" s="304">
        <v>4704.5</v>
      </c>
      <c r="O127" s="303">
        <v>39302</v>
      </c>
    </row>
    <row r="128" spans="1:15" s="199" customFormat="1" ht="23.25">
      <c r="A128" s="199">
        <f t="shared" si="8"/>
        <v>7</v>
      </c>
      <c r="B128" s="269" t="s">
        <v>428</v>
      </c>
      <c r="C128" s="269" t="s">
        <v>429</v>
      </c>
      <c r="D128" s="267" t="s">
        <v>430</v>
      </c>
      <c r="E128" s="268">
        <v>200011120143844</v>
      </c>
      <c r="F128" s="269" t="s">
        <v>376</v>
      </c>
      <c r="G128" s="299" t="s">
        <v>484</v>
      </c>
      <c r="H128" s="307" t="s">
        <v>431</v>
      </c>
      <c r="I128" s="304">
        <v>8000</v>
      </c>
      <c r="J128" s="304">
        <v>229.6</v>
      </c>
      <c r="K128" s="304">
        <v>243.2</v>
      </c>
      <c r="L128" s="305"/>
      <c r="M128" s="304"/>
      <c r="N128" s="304">
        <v>7527.2</v>
      </c>
      <c r="O128" s="303">
        <v>40210</v>
      </c>
    </row>
    <row r="129" spans="1:15" s="199" customFormat="1" ht="23.25">
      <c r="A129" s="199">
        <f t="shared" si="8"/>
        <v>8</v>
      </c>
      <c r="B129" s="308" t="s">
        <v>342</v>
      </c>
      <c r="C129" s="308" t="s">
        <v>432</v>
      </c>
      <c r="D129" s="309" t="s">
        <v>433</v>
      </c>
      <c r="E129" s="310">
        <v>200011101333637</v>
      </c>
      <c r="F129" s="308" t="s">
        <v>27</v>
      </c>
      <c r="G129" s="311" t="s">
        <v>484</v>
      </c>
      <c r="H129" s="308" t="s">
        <v>434</v>
      </c>
      <c r="I129" s="304">
        <v>5000</v>
      </c>
      <c r="J129" s="304">
        <v>143.5</v>
      </c>
      <c r="K129" s="304">
        <v>152</v>
      </c>
      <c r="L129" s="305"/>
      <c r="M129" s="304"/>
      <c r="N129" s="304">
        <v>4704.5</v>
      </c>
      <c r="O129" s="303">
        <v>40330</v>
      </c>
    </row>
    <row r="130" spans="1:15" s="199" customFormat="1" ht="23.25">
      <c r="A130" s="199">
        <f t="shared" si="8"/>
        <v>9</v>
      </c>
      <c r="B130" s="269" t="s">
        <v>435</v>
      </c>
      <c r="C130" s="269" t="s">
        <v>436</v>
      </c>
      <c r="D130" s="267" t="s">
        <v>437</v>
      </c>
      <c r="E130" s="268">
        <v>200011101393509</v>
      </c>
      <c r="F130" s="269" t="s">
        <v>37</v>
      </c>
      <c r="G130" s="299" t="s">
        <v>484</v>
      </c>
      <c r="H130" s="269" t="s">
        <v>438</v>
      </c>
      <c r="I130" s="312">
        <v>5000</v>
      </c>
      <c r="J130" s="313">
        <f>I130*2.87%</f>
        <v>143.5</v>
      </c>
      <c r="K130" s="313">
        <f>I130*3.04%</f>
        <v>152</v>
      </c>
      <c r="L130" s="314"/>
      <c r="M130" s="313"/>
      <c r="N130" s="313">
        <f>I130-J130-K130</f>
        <v>4704.5</v>
      </c>
      <c r="O130" s="303">
        <v>40603</v>
      </c>
    </row>
    <row r="131" spans="1:15" s="199" customFormat="1" ht="23.25">
      <c r="A131" s="199">
        <f t="shared" si="8"/>
        <v>10</v>
      </c>
      <c r="B131" s="269" t="s">
        <v>439</v>
      </c>
      <c r="C131" s="269" t="s">
        <v>103</v>
      </c>
      <c r="D131" s="267" t="s">
        <v>440</v>
      </c>
      <c r="E131" s="268">
        <v>200011101479559</v>
      </c>
      <c r="F131" s="269" t="s">
        <v>27</v>
      </c>
      <c r="G131" s="299" t="s">
        <v>484</v>
      </c>
      <c r="H131" s="269" t="s">
        <v>441</v>
      </c>
      <c r="I131" s="304">
        <v>5000</v>
      </c>
      <c r="J131" s="304">
        <v>143.5</v>
      </c>
      <c r="K131" s="304">
        <v>152</v>
      </c>
      <c r="L131" s="305"/>
      <c r="M131" s="304"/>
      <c r="N131" s="304">
        <v>4704.5</v>
      </c>
      <c r="O131" s="303">
        <v>41061</v>
      </c>
    </row>
    <row r="132" spans="1:15" s="199" customFormat="1" ht="23.25">
      <c r="A132" s="199">
        <f t="shared" si="8"/>
        <v>11</v>
      </c>
      <c r="B132" s="269" t="s">
        <v>442</v>
      </c>
      <c r="C132" s="269" t="s">
        <v>443</v>
      </c>
      <c r="D132" s="267" t="s">
        <v>444</v>
      </c>
      <c r="E132" s="268">
        <v>200011101479546</v>
      </c>
      <c r="F132" s="269" t="s">
        <v>27</v>
      </c>
      <c r="G132" s="299" t="s">
        <v>484</v>
      </c>
      <c r="H132" s="269" t="s">
        <v>445</v>
      </c>
      <c r="I132" s="304">
        <v>5000</v>
      </c>
      <c r="J132" s="304">
        <v>143.5</v>
      </c>
      <c r="K132" s="304">
        <v>152</v>
      </c>
      <c r="L132" s="305"/>
      <c r="M132" s="304"/>
      <c r="N132" s="304">
        <v>4704.5</v>
      </c>
      <c r="O132" s="303">
        <v>41214</v>
      </c>
    </row>
    <row r="133" spans="1:15" s="199" customFormat="1" ht="23.25">
      <c r="A133" s="199">
        <f t="shared" si="8"/>
        <v>12</v>
      </c>
      <c r="B133" s="269" t="s">
        <v>447</v>
      </c>
      <c r="C133" s="269" t="s">
        <v>448</v>
      </c>
      <c r="D133" s="267" t="s">
        <v>449</v>
      </c>
      <c r="E133" s="268">
        <v>200011120292627</v>
      </c>
      <c r="F133" s="269" t="s">
        <v>27</v>
      </c>
      <c r="G133" s="299" t="s">
        <v>484</v>
      </c>
      <c r="H133" s="269" t="s">
        <v>450</v>
      </c>
      <c r="I133" s="304">
        <v>5000</v>
      </c>
      <c r="J133" s="304">
        <v>143.5</v>
      </c>
      <c r="K133" s="304">
        <v>152</v>
      </c>
      <c r="L133" s="305"/>
      <c r="M133" s="304"/>
      <c r="N133" s="304">
        <v>4704.5</v>
      </c>
      <c r="O133" s="303">
        <v>41821</v>
      </c>
    </row>
    <row r="134" spans="1:15" s="199" customFormat="1" ht="23.25">
      <c r="A134" s="199">
        <f t="shared" si="8"/>
        <v>13</v>
      </c>
      <c r="B134" s="269" t="s">
        <v>451</v>
      </c>
      <c r="C134" s="269" t="s">
        <v>452</v>
      </c>
      <c r="D134" s="267" t="s">
        <v>453</v>
      </c>
      <c r="E134" s="268">
        <v>200011120292588</v>
      </c>
      <c r="F134" s="269" t="s">
        <v>150</v>
      </c>
      <c r="G134" s="299" t="s">
        <v>484</v>
      </c>
      <c r="H134" s="269" t="s">
        <v>454</v>
      </c>
      <c r="I134" s="304">
        <v>5000</v>
      </c>
      <c r="J134" s="304">
        <v>143.5</v>
      </c>
      <c r="K134" s="304">
        <v>152</v>
      </c>
      <c r="L134" s="305"/>
      <c r="M134" s="304"/>
      <c r="N134" s="304">
        <v>4704.5</v>
      </c>
      <c r="O134" s="303">
        <v>41913</v>
      </c>
    </row>
    <row r="135" spans="1:15" s="199" customFormat="1" ht="23.25">
      <c r="A135" s="199">
        <f t="shared" si="8"/>
        <v>14</v>
      </c>
      <c r="B135" s="269" t="s">
        <v>455</v>
      </c>
      <c r="C135" s="269" t="s">
        <v>456</v>
      </c>
      <c r="D135" s="267" t="s">
        <v>457</v>
      </c>
      <c r="E135" s="268">
        <v>200011120292601</v>
      </c>
      <c r="F135" s="269" t="s">
        <v>458</v>
      </c>
      <c r="G135" s="299" t="s">
        <v>484</v>
      </c>
      <c r="H135" s="269" t="s">
        <v>454</v>
      </c>
      <c r="I135" s="304">
        <v>20000</v>
      </c>
      <c r="J135" s="304">
        <v>574</v>
      </c>
      <c r="K135" s="304">
        <v>608</v>
      </c>
      <c r="L135" s="305"/>
      <c r="M135" s="304"/>
      <c r="N135" s="304">
        <v>18818</v>
      </c>
      <c r="O135" s="303">
        <v>41913</v>
      </c>
    </row>
    <row r="136" spans="1:15" s="199" customFormat="1" ht="23.25">
      <c r="A136" s="199">
        <f t="shared" si="8"/>
        <v>15</v>
      </c>
      <c r="B136" s="269" t="s">
        <v>459</v>
      </c>
      <c r="C136" s="269" t="s">
        <v>460</v>
      </c>
      <c r="D136" s="267" t="s">
        <v>461</v>
      </c>
      <c r="E136" s="268">
        <v>200011120292591</v>
      </c>
      <c r="F136" s="269" t="s">
        <v>188</v>
      </c>
      <c r="G136" s="299" t="s">
        <v>484</v>
      </c>
      <c r="H136" s="269" t="s">
        <v>454</v>
      </c>
      <c r="I136" s="304">
        <v>7000</v>
      </c>
      <c r="J136" s="304">
        <v>200.9</v>
      </c>
      <c r="K136" s="304">
        <v>212.8</v>
      </c>
      <c r="L136" s="305"/>
      <c r="M136" s="304"/>
      <c r="N136" s="304">
        <v>6586.3</v>
      </c>
      <c r="O136" s="303">
        <v>41913</v>
      </c>
    </row>
    <row r="137" spans="1:15" s="199" customFormat="1" ht="23.25">
      <c r="A137" s="199">
        <f t="shared" si="8"/>
        <v>16</v>
      </c>
      <c r="B137" s="269" t="s">
        <v>462</v>
      </c>
      <c r="C137" s="269" t="s">
        <v>463</v>
      </c>
      <c r="D137" s="267" t="s">
        <v>464</v>
      </c>
      <c r="E137" s="268">
        <v>200011101717211</v>
      </c>
      <c r="F137" s="269" t="s">
        <v>37</v>
      </c>
      <c r="G137" s="299" t="s">
        <v>484</v>
      </c>
      <c r="H137" s="269" t="s">
        <v>465</v>
      </c>
      <c r="I137" s="304">
        <v>5000</v>
      </c>
      <c r="J137" s="304">
        <v>143.5</v>
      </c>
      <c r="K137" s="304">
        <v>152</v>
      </c>
      <c r="L137" s="305"/>
      <c r="M137" s="304"/>
      <c r="N137" s="304">
        <v>4704.5</v>
      </c>
      <c r="O137" s="303">
        <v>42217</v>
      </c>
    </row>
    <row r="138" spans="1:15" s="199" customFormat="1" ht="23.25">
      <c r="A138" s="199">
        <f t="shared" si="8"/>
        <v>17</v>
      </c>
      <c r="B138" s="306" t="s">
        <v>466</v>
      </c>
      <c r="C138" s="315" t="s">
        <v>467</v>
      </c>
      <c r="D138" s="316" t="s">
        <v>468</v>
      </c>
      <c r="E138" s="316" t="s">
        <v>469</v>
      </c>
      <c r="F138" s="317" t="s">
        <v>470</v>
      </c>
      <c r="G138" s="299" t="s">
        <v>484</v>
      </c>
      <c r="H138" s="307" t="s">
        <v>431</v>
      </c>
      <c r="I138" s="300">
        <v>6900</v>
      </c>
      <c r="J138" s="301">
        <f t="shared" ref="J138:J153" si="9">I138*2.87%</f>
        <v>198.03</v>
      </c>
      <c r="K138" s="301">
        <f t="shared" ref="K138:K153" si="10">I138*3.04%</f>
        <v>209.76</v>
      </c>
      <c r="L138" s="302"/>
      <c r="M138" s="301">
        <v>0</v>
      </c>
      <c r="N138" s="301">
        <f>I138-J138-K138-M138</f>
        <v>6492.21</v>
      </c>
      <c r="O138" s="316">
        <v>43009</v>
      </c>
    </row>
    <row r="139" spans="1:15" s="199" customFormat="1" ht="23.25">
      <c r="A139" s="199">
        <f t="shared" si="8"/>
        <v>18</v>
      </c>
      <c r="B139" s="315" t="s">
        <v>471</v>
      </c>
      <c r="C139" s="315" t="s">
        <v>472</v>
      </c>
      <c r="D139" s="316" t="s">
        <v>473</v>
      </c>
      <c r="E139" s="316" t="s">
        <v>474</v>
      </c>
      <c r="F139" s="317" t="s">
        <v>406</v>
      </c>
      <c r="G139" s="299" t="s">
        <v>484</v>
      </c>
      <c r="H139" s="317"/>
      <c r="I139" s="300">
        <v>9000</v>
      </c>
      <c r="J139" s="301">
        <f t="shared" si="9"/>
        <v>258.3</v>
      </c>
      <c r="K139" s="301">
        <f t="shared" si="10"/>
        <v>273.60000000000002</v>
      </c>
      <c r="L139" s="302"/>
      <c r="M139" s="301"/>
      <c r="N139" s="301">
        <f>I139-J139-K139</f>
        <v>8468.1</v>
      </c>
      <c r="O139" s="316">
        <v>43221</v>
      </c>
    </row>
    <row r="140" spans="1:15" s="199" customFormat="1" ht="23.25">
      <c r="A140" s="199">
        <f t="shared" si="8"/>
        <v>19</v>
      </c>
      <c r="B140" s="315" t="s">
        <v>475</v>
      </c>
      <c r="C140" s="315" t="s">
        <v>463</v>
      </c>
      <c r="D140" s="316" t="s">
        <v>476</v>
      </c>
      <c r="E140" s="316" t="s">
        <v>477</v>
      </c>
      <c r="F140" s="317" t="s">
        <v>478</v>
      </c>
      <c r="G140" s="299" t="s">
        <v>484</v>
      </c>
      <c r="H140" s="317" t="s">
        <v>479</v>
      </c>
      <c r="I140" s="300">
        <v>18400</v>
      </c>
      <c r="J140" s="301">
        <f t="shared" si="9"/>
        <v>528.08000000000004</v>
      </c>
      <c r="K140" s="301">
        <f t="shared" si="10"/>
        <v>559.36</v>
      </c>
      <c r="L140" s="302"/>
      <c r="M140" s="301"/>
      <c r="N140" s="301">
        <f>I140-J140-K140</f>
        <v>17312.559999999998</v>
      </c>
      <c r="O140" s="316">
        <v>43282</v>
      </c>
    </row>
    <row r="141" spans="1:15" s="199" customFormat="1" ht="23.25">
      <c r="A141" s="199">
        <f t="shared" si="8"/>
        <v>20</v>
      </c>
      <c r="B141" s="299" t="s">
        <v>480</v>
      </c>
      <c r="C141" s="299" t="s">
        <v>481</v>
      </c>
      <c r="D141" s="318" t="s">
        <v>482</v>
      </c>
      <c r="E141" s="319" t="s">
        <v>483</v>
      </c>
      <c r="F141" s="299" t="s">
        <v>37</v>
      </c>
      <c r="G141" s="299" t="s">
        <v>484</v>
      </c>
      <c r="H141" s="299" t="s">
        <v>485</v>
      </c>
      <c r="I141" s="320">
        <v>5000</v>
      </c>
      <c r="J141" s="320">
        <f t="shared" si="9"/>
        <v>143.5</v>
      </c>
      <c r="K141" s="320">
        <f t="shared" si="10"/>
        <v>152</v>
      </c>
      <c r="L141" s="320"/>
      <c r="M141" s="320"/>
      <c r="N141" s="320">
        <f>SUM(I141-J141-K141)</f>
        <v>4704.5</v>
      </c>
      <c r="O141" s="321">
        <v>43647</v>
      </c>
    </row>
    <row r="142" spans="1:15" s="199" customFormat="1" ht="23.25">
      <c r="A142" s="199">
        <f t="shared" si="8"/>
        <v>21</v>
      </c>
      <c r="B142" s="299" t="s">
        <v>487</v>
      </c>
      <c r="C142" s="299" t="s">
        <v>488</v>
      </c>
      <c r="D142" s="318" t="s">
        <v>489</v>
      </c>
      <c r="E142" s="319" t="s">
        <v>490</v>
      </c>
      <c r="F142" s="299" t="s">
        <v>491</v>
      </c>
      <c r="G142" s="299" t="s">
        <v>484</v>
      </c>
      <c r="H142" s="299" t="s">
        <v>492</v>
      </c>
      <c r="I142" s="320">
        <v>5000</v>
      </c>
      <c r="J142" s="320">
        <f t="shared" si="9"/>
        <v>143.5</v>
      </c>
      <c r="K142" s="320">
        <f t="shared" si="10"/>
        <v>152</v>
      </c>
      <c r="L142" s="320"/>
      <c r="M142" s="320"/>
      <c r="N142" s="320">
        <f>SUM(I142-J142-K142)</f>
        <v>4704.5</v>
      </c>
      <c r="O142" s="321">
        <v>44470</v>
      </c>
    </row>
    <row r="143" spans="1:15" s="199" customFormat="1" ht="23.25">
      <c r="A143" s="199">
        <f t="shared" si="8"/>
        <v>22</v>
      </c>
      <c r="B143" s="299" t="s">
        <v>825</v>
      </c>
      <c r="C143" s="299" t="s">
        <v>826</v>
      </c>
      <c r="D143" s="318" t="s">
        <v>904</v>
      </c>
      <c r="E143" s="319" t="s">
        <v>828</v>
      </c>
      <c r="F143" s="299" t="s">
        <v>827</v>
      </c>
      <c r="G143" s="299" t="s">
        <v>484</v>
      </c>
      <c r="H143" s="269" t="s">
        <v>485</v>
      </c>
      <c r="I143" s="320">
        <v>30000</v>
      </c>
      <c r="J143" s="320">
        <f t="shared" si="9"/>
        <v>861</v>
      </c>
      <c r="K143" s="320">
        <f t="shared" si="10"/>
        <v>912</v>
      </c>
      <c r="L143" s="320"/>
      <c r="M143" s="320">
        <v>1512.45</v>
      </c>
      <c r="N143" s="320">
        <f>SUM(I143-J143-K143-M143)</f>
        <v>26714.55</v>
      </c>
      <c r="O143" s="316">
        <v>44568</v>
      </c>
    </row>
    <row r="144" spans="1:15" s="199" customFormat="1" ht="23.25">
      <c r="A144" s="199">
        <f t="shared" si="8"/>
        <v>23</v>
      </c>
      <c r="B144" s="299" t="s">
        <v>837</v>
      </c>
      <c r="C144" s="299" t="s">
        <v>838</v>
      </c>
      <c r="D144" s="318" t="s">
        <v>839</v>
      </c>
      <c r="E144" s="319" t="s">
        <v>840</v>
      </c>
      <c r="F144" s="299" t="s">
        <v>729</v>
      </c>
      <c r="G144" s="299" t="s">
        <v>484</v>
      </c>
      <c r="H144" s="269" t="s">
        <v>485</v>
      </c>
      <c r="I144" s="320">
        <v>7000</v>
      </c>
      <c r="J144" s="320">
        <f t="shared" si="9"/>
        <v>200.9</v>
      </c>
      <c r="K144" s="320">
        <f t="shared" si="10"/>
        <v>212.8</v>
      </c>
      <c r="L144" s="320"/>
      <c r="M144" s="320"/>
      <c r="N144" s="320">
        <f>SUM(I144-J144-K144)</f>
        <v>6586.3</v>
      </c>
      <c r="O144" s="316">
        <v>44652</v>
      </c>
    </row>
    <row r="145" spans="1:15" s="199" customFormat="1" ht="23.25">
      <c r="A145" s="199">
        <f t="shared" si="8"/>
        <v>24</v>
      </c>
      <c r="B145" s="299" t="s">
        <v>872</v>
      </c>
      <c r="C145" s="299" t="s">
        <v>873</v>
      </c>
      <c r="D145" s="318" t="s">
        <v>891</v>
      </c>
      <c r="E145" s="319" t="s">
        <v>900</v>
      </c>
      <c r="F145" s="299" t="s">
        <v>63</v>
      </c>
      <c r="G145" s="299" t="s">
        <v>484</v>
      </c>
      <c r="H145" s="269" t="s">
        <v>878</v>
      </c>
      <c r="I145" s="320">
        <v>5000</v>
      </c>
      <c r="J145" s="320">
        <f t="shared" si="9"/>
        <v>143.5</v>
      </c>
      <c r="K145" s="320">
        <f t="shared" si="10"/>
        <v>152</v>
      </c>
      <c r="L145" s="320"/>
      <c r="M145" s="320"/>
      <c r="N145" s="320">
        <f t="shared" ref="N145:N153" si="11">SUM(I145-J145-K145)</f>
        <v>4704.5</v>
      </c>
      <c r="O145" s="316">
        <v>44835</v>
      </c>
    </row>
    <row r="146" spans="1:15" s="199" customFormat="1" ht="23.25">
      <c r="A146" s="199">
        <f t="shared" si="8"/>
        <v>25</v>
      </c>
      <c r="B146" s="299" t="s">
        <v>874</v>
      </c>
      <c r="C146" s="299" t="s">
        <v>875</v>
      </c>
      <c r="D146" s="318" t="s">
        <v>876</v>
      </c>
      <c r="E146" s="319" t="s">
        <v>897</v>
      </c>
      <c r="F146" s="299" t="s">
        <v>150</v>
      </c>
      <c r="G146" s="299" t="s">
        <v>484</v>
      </c>
      <c r="H146" s="269" t="s">
        <v>877</v>
      </c>
      <c r="I146" s="320">
        <v>5000</v>
      </c>
      <c r="J146" s="320">
        <f t="shared" si="9"/>
        <v>143.5</v>
      </c>
      <c r="K146" s="320">
        <f t="shared" si="10"/>
        <v>152</v>
      </c>
      <c r="L146" s="320"/>
      <c r="M146" s="320"/>
      <c r="N146" s="320">
        <f t="shared" si="11"/>
        <v>4704.5</v>
      </c>
      <c r="O146" s="316">
        <v>44835</v>
      </c>
    </row>
    <row r="147" spans="1:15" s="199" customFormat="1" ht="23.25">
      <c r="A147" s="199">
        <f t="shared" si="8"/>
        <v>26</v>
      </c>
      <c r="B147" s="299" t="s">
        <v>879</v>
      </c>
      <c r="C147" s="299" t="s">
        <v>880</v>
      </c>
      <c r="D147" s="318" t="s">
        <v>881</v>
      </c>
      <c r="E147" s="319" t="s">
        <v>898</v>
      </c>
      <c r="F147" s="299" t="s">
        <v>150</v>
      </c>
      <c r="G147" s="299" t="s">
        <v>484</v>
      </c>
      <c r="H147" s="269" t="s">
        <v>882</v>
      </c>
      <c r="I147" s="320">
        <v>5000</v>
      </c>
      <c r="J147" s="320">
        <f t="shared" si="9"/>
        <v>143.5</v>
      </c>
      <c r="K147" s="320">
        <f t="shared" si="10"/>
        <v>152</v>
      </c>
      <c r="L147" s="320"/>
      <c r="M147" s="320"/>
      <c r="N147" s="320">
        <f t="shared" si="11"/>
        <v>4704.5</v>
      </c>
      <c r="O147" s="316">
        <v>44835</v>
      </c>
    </row>
    <row r="148" spans="1:15" s="199" customFormat="1" ht="23.25">
      <c r="A148" s="199">
        <f t="shared" si="8"/>
        <v>27</v>
      </c>
      <c r="B148" s="299" t="s">
        <v>883</v>
      </c>
      <c r="C148" s="299" t="s">
        <v>884</v>
      </c>
      <c r="D148" s="318" t="s">
        <v>885</v>
      </c>
      <c r="E148" s="319" t="s">
        <v>899</v>
      </c>
      <c r="F148" s="299" t="s">
        <v>150</v>
      </c>
      <c r="G148" s="299" t="s">
        <v>484</v>
      </c>
      <c r="H148" s="269" t="s">
        <v>886</v>
      </c>
      <c r="I148" s="320">
        <v>5000</v>
      </c>
      <c r="J148" s="320">
        <f t="shared" si="9"/>
        <v>143.5</v>
      </c>
      <c r="K148" s="320">
        <f t="shared" si="10"/>
        <v>152</v>
      </c>
      <c r="L148" s="320"/>
      <c r="M148" s="320"/>
      <c r="N148" s="320">
        <f t="shared" si="11"/>
        <v>4704.5</v>
      </c>
      <c r="O148" s="316">
        <v>44835</v>
      </c>
    </row>
    <row r="149" spans="1:15" s="199" customFormat="1" ht="23.25">
      <c r="A149" s="199">
        <f t="shared" si="8"/>
        <v>28</v>
      </c>
      <c r="B149" s="299" t="s">
        <v>887</v>
      </c>
      <c r="C149" s="299" t="s">
        <v>888</v>
      </c>
      <c r="D149" s="318" t="s">
        <v>889</v>
      </c>
      <c r="E149" s="319" t="s">
        <v>896</v>
      </c>
      <c r="F149" s="299" t="s">
        <v>150</v>
      </c>
      <c r="G149" s="299" t="s">
        <v>484</v>
      </c>
      <c r="H149" s="269" t="s">
        <v>890</v>
      </c>
      <c r="I149" s="320">
        <v>5000</v>
      </c>
      <c r="J149" s="320">
        <f t="shared" si="9"/>
        <v>143.5</v>
      </c>
      <c r="K149" s="320">
        <f t="shared" si="10"/>
        <v>152</v>
      </c>
      <c r="L149" s="320"/>
      <c r="M149" s="320"/>
      <c r="N149" s="320">
        <f t="shared" si="11"/>
        <v>4704.5</v>
      </c>
      <c r="O149" s="316">
        <v>44835</v>
      </c>
    </row>
    <row r="150" spans="1:15" s="199" customFormat="1" ht="23.25">
      <c r="A150" s="199">
        <f t="shared" si="8"/>
        <v>29</v>
      </c>
      <c r="B150" s="299" t="s">
        <v>462</v>
      </c>
      <c r="C150" s="299" t="s">
        <v>910</v>
      </c>
      <c r="D150" s="318" t="s">
        <v>911</v>
      </c>
      <c r="E150" s="319" t="s">
        <v>912</v>
      </c>
      <c r="F150" s="299" t="s">
        <v>63</v>
      </c>
      <c r="G150" s="299" t="s">
        <v>484</v>
      </c>
      <c r="H150" s="269" t="s">
        <v>882</v>
      </c>
      <c r="I150" s="320">
        <v>5000</v>
      </c>
      <c r="J150" s="320">
        <f t="shared" si="9"/>
        <v>143.5</v>
      </c>
      <c r="K150" s="320">
        <f t="shared" si="10"/>
        <v>152</v>
      </c>
      <c r="L150" s="320"/>
      <c r="M150" s="320"/>
      <c r="N150" s="320">
        <f t="shared" si="11"/>
        <v>4704.5</v>
      </c>
      <c r="O150" s="316">
        <v>44866</v>
      </c>
    </row>
    <row r="151" spans="1:15" s="199" customFormat="1" ht="23.25">
      <c r="A151" s="199">
        <f t="shared" si="8"/>
        <v>30</v>
      </c>
      <c r="B151" s="299" t="s">
        <v>918</v>
      </c>
      <c r="C151" s="299" t="s">
        <v>919</v>
      </c>
      <c r="D151" s="318" t="s">
        <v>920</v>
      </c>
      <c r="E151" s="322">
        <v>9605408903</v>
      </c>
      <c r="F151" s="299" t="s">
        <v>63</v>
      </c>
      <c r="G151" s="299" t="s">
        <v>484</v>
      </c>
      <c r="H151" s="323" t="s">
        <v>921</v>
      </c>
      <c r="I151" s="320">
        <v>5000</v>
      </c>
      <c r="J151" s="320">
        <f t="shared" si="9"/>
        <v>143.5</v>
      </c>
      <c r="K151" s="320">
        <f t="shared" si="10"/>
        <v>152</v>
      </c>
      <c r="L151" s="320"/>
      <c r="M151" s="320"/>
      <c r="N151" s="320">
        <f t="shared" si="11"/>
        <v>4704.5</v>
      </c>
      <c r="O151" s="316">
        <v>44896</v>
      </c>
    </row>
    <row r="152" spans="1:15" s="199" customFormat="1" ht="23.25">
      <c r="A152" s="199">
        <f t="shared" si="8"/>
        <v>31</v>
      </c>
      <c r="B152" s="299" t="s">
        <v>210</v>
      </c>
      <c r="C152" s="299" t="s">
        <v>976</v>
      </c>
      <c r="D152" s="318" t="s">
        <v>977</v>
      </c>
      <c r="E152" s="322">
        <v>9606157607</v>
      </c>
      <c r="F152" s="299" t="s">
        <v>415</v>
      </c>
      <c r="G152" s="299" t="s">
        <v>484</v>
      </c>
      <c r="H152" s="323" t="s">
        <v>882</v>
      </c>
      <c r="I152" s="320">
        <v>5000</v>
      </c>
      <c r="J152" s="320">
        <f t="shared" si="9"/>
        <v>143.5</v>
      </c>
      <c r="K152" s="320">
        <f t="shared" si="10"/>
        <v>152</v>
      </c>
      <c r="L152" s="320"/>
      <c r="M152" s="320"/>
      <c r="N152" s="320">
        <f t="shared" si="11"/>
        <v>4704.5</v>
      </c>
      <c r="O152" s="316">
        <v>45139</v>
      </c>
    </row>
    <row r="153" spans="1:15" s="199" customFormat="1" ht="23.25">
      <c r="A153" s="199">
        <f t="shared" si="8"/>
        <v>32</v>
      </c>
      <c r="B153" s="299" t="s">
        <v>990</v>
      </c>
      <c r="C153" s="299" t="s">
        <v>991</v>
      </c>
      <c r="D153" s="318" t="s">
        <v>992</v>
      </c>
      <c r="E153" s="322">
        <v>9606781220</v>
      </c>
      <c r="F153" s="299" t="s">
        <v>63</v>
      </c>
      <c r="G153" s="299" t="s">
        <v>484</v>
      </c>
      <c r="H153" s="323" t="s">
        <v>993</v>
      </c>
      <c r="I153" s="320">
        <v>5000</v>
      </c>
      <c r="J153" s="320">
        <f t="shared" si="9"/>
        <v>143.5</v>
      </c>
      <c r="K153" s="320">
        <f t="shared" si="10"/>
        <v>152</v>
      </c>
      <c r="L153" s="320"/>
      <c r="M153" s="320"/>
      <c r="N153" s="320">
        <f t="shared" si="11"/>
        <v>4704.5</v>
      </c>
      <c r="O153" s="316">
        <v>45323</v>
      </c>
    </row>
    <row r="154" spans="1:15" s="199" customFormat="1" ht="23.25">
      <c r="B154" s="266" t="s">
        <v>493</v>
      </c>
      <c r="C154" s="266"/>
      <c r="D154" s="324"/>
      <c r="E154" s="325"/>
      <c r="F154" s="266"/>
      <c r="G154" s="266"/>
      <c r="H154" s="266"/>
      <c r="I154" s="326">
        <f>SUM(I122:I153)</f>
        <v>241872</v>
      </c>
      <c r="J154" s="326">
        <f>SUM(J122:J153)</f>
        <v>6884.3263999999999</v>
      </c>
      <c r="K154" s="326">
        <f>SUM(K122:K153)</f>
        <v>7292.1088000000009</v>
      </c>
      <c r="L154" s="327"/>
      <c r="M154" s="326">
        <f>SUM(M122:M152)</f>
        <v>1512.45</v>
      </c>
      <c r="N154" s="326">
        <f>SUM(N122:N153)</f>
        <v>226183.11479999998</v>
      </c>
      <c r="O154" s="271"/>
    </row>
    <row r="155" spans="1:15" s="199" customFormat="1" ht="23.25">
      <c r="B155" s="272"/>
      <c r="C155" s="272"/>
      <c r="D155" s="273"/>
      <c r="E155" s="274"/>
      <c r="F155" s="275"/>
      <c r="G155" s="275"/>
      <c r="H155" s="275"/>
      <c r="I155" s="328"/>
      <c r="J155" s="328"/>
      <c r="K155" s="328"/>
      <c r="L155" s="328"/>
      <c r="M155" s="328"/>
      <c r="N155" s="328"/>
      <c r="O155" s="282"/>
    </row>
    <row r="156" spans="1:15" s="199" customFormat="1" ht="23.25">
      <c r="B156" s="272"/>
      <c r="C156" s="272"/>
      <c r="D156" s="273"/>
      <c r="E156" s="274"/>
      <c r="F156" s="275"/>
      <c r="G156" s="275"/>
      <c r="H156" s="275"/>
      <c r="I156" s="328"/>
      <c r="J156" s="328"/>
      <c r="K156" s="328"/>
      <c r="L156" s="328"/>
      <c r="M156" s="328"/>
      <c r="N156" s="328"/>
      <c r="O156" s="282"/>
    </row>
    <row r="157" spans="1:15" s="199" customFormat="1" ht="23.25">
      <c r="B157" s="272"/>
      <c r="C157" s="272"/>
      <c r="D157" s="273"/>
      <c r="E157" s="274"/>
      <c r="F157" s="275"/>
      <c r="G157" s="275"/>
      <c r="H157" s="275"/>
      <c r="I157" s="328"/>
      <c r="J157" s="328"/>
      <c r="K157" s="328"/>
      <c r="L157" s="328"/>
      <c r="M157" s="328"/>
      <c r="N157" s="328"/>
      <c r="O157" s="282"/>
    </row>
    <row r="158" spans="1:15" s="199" customFormat="1" ht="23.25">
      <c r="B158" s="279"/>
      <c r="C158" s="279"/>
      <c r="D158" s="273"/>
      <c r="E158" s="273"/>
      <c r="F158" s="288"/>
      <c r="G158" s="288"/>
      <c r="H158" s="288"/>
      <c r="I158" s="289"/>
      <c r="J158" s="275"/>
      <c r="K158" s="275"/>
      <c r="L158" s="275"/>
      <c r="M158" s="275"/>
      <c r="N158" s="290"/>
      <c r="O158" s="282"/>
    </row>
    <row r="159" spans="1:15" s="199" customFormat="1" ht="23.25">
      <c r="B159" s="279"/>
      <c r="C159" s="279"/>
      <c r="D159" s="273"/>
      <c r="E159" s="273"/>
      <c r="F159" s="288"/>
      <c r="G159" s="288"/>
      <c r="H159" s="288"/>
      <c r="I159" s="289"/>
      <c r="J159" s="275"/>
      <c r="K159" s="275"/>
      <c r="L159" s="275"/>
      <c r="M159" s="275"/>
      <c r="N159" s="290"/>
      <c r="O159" s="282"/>
    </row>
    <row r="160" spans="1:15" s="199" customFormat="1" ht="24" thickBot="1">
      <c r="B160" s="273"/>
      <c r="C160" s="283" t="s">
        <v>398</v>
      </c>
      <c r="D160" s="280"/>
      <c r="E160" s="284"/>
      <c r="F160" s="284"/>
      <c r="G160" s="285"/>
      <c r="H160" s="286" t="s">
        <v>841</v>
      </c>
      <c r="I160" s="286"/>
      <c r="J160" s="287"/>
      <c r="K160" s="275"/>
      <c r="L160" s="275"/>
      <c r="M160" s="275"/>
      <c r="N160" s="290"/>
      <c r="O160" s="282"/>
    </row>
    <row r="161" spans="2:15" s="199" customFormat="1" ht="23.25">
      <c r="B161" s="834" t="s">
        <v>399</v>
      </c>
      <c r="C161" s="834"/>
      <c r="D161" s="284"/>
      <c r="E161" s="284"/>
      <c r="F161" s="284"/>
      <c r="G161" s="285"/>
      <c r="H161" s="285" t="s">
        <v>400</v>
      </c>
      <c r="I161" s="285"/>
      <c r="J161" s="287"/>
      <c r="K161" s="275"/>
      <c r="L161" s="275"/>
      <c r="M161" s="275"/>
      <c r="N161" s="290"/>
      <c r="O161" s="282"/>
    </row>
    <row r="162" spans="2:15" s="199" customFormat="1" ht="23.25">
      <c r="B162" s="285"/>
      <c r="C162" s="285"/>
      <c r="D162" s="284"/>
      <c r="E162" s="284"/>
      <c r="F162" s="284"/>
      <c r="G162" s="285"/>
      <c r="H162" s="285"/>
      <c r="I162" s="285"/>
      <c r="J162" s="287"/>
      <c r="K162" s="275"/>
      <c r="L162" s="275"/>
      <c r="M162" s="275"/>
      <c r="N162" s="290"/>
      <c r="O162" s="282"/>
    </row>
    <row r="163" spans="2:15" s="199" customFormat="1" ht="23.25">
      <c r="B163" s="285"/>
      <c r="C163" s="285"/>
      <c r="D163" s="284"/>
      <c r="E163" s="284"/>
      <c r="F163" s="284"/>
      <c r="G163" s="285"/>
      <c r="H163" s="285"/>
      <c r="I163" s="285"/>
      <c r="J163" s="287"/>
      <c r="K163" s="275"/>
      <c r="L163" s="275"/>
      <c r="M163" s="275"/>
      <c r="N163" s="290"/>
      <c r="O163" s="282"/>
    </row>
    <row r="164" spans="2:15" s="199" customFormat="1" ht="23.25">
      <c r="B164" s="285"/>
      <c r="C164" s="285"/>
      <c r="D164" s="284"/>
      <c r="E164" s="284"/>
      <c r="F164" s="284"/>
      <c r="G164" s="285"/>
      <c r="H164" s="285"/>
      <c r="I164" s="285"/>
      <c r="J164" s="287"/>
      <c r="K164" s="275"/>
      <c r="L164" s="275"/>
      <c r="N164" s="290"/>
      <c r="O164" s="282"/>
    </row>
    <row r="165" spans="2:15" s="199" customFormat="1" ht="23.25">
      <c r="B165" s="285"/>
      <c r="C165" s="285"/>
      <c r="D165" s="284"/>
      <c r="E165" s="284"/>
      <c r="F165" s="284"/>
      <c r="G165" s="285"/>
      <c r="H165" s="285"/>
      <c r="I165" s="285"/>
      <c r="J165" s="287"/>
      <c r="K165" s="275"/>
      <c r="L165" s="275"/>
      <c r="M165" s="275"/>
      <c r="N165" s="290"/>
      <c r="O165" s="282"/>
    </row>
    <row r="166" spans="2:15" s="199" customFormat="1" ht="23.25">
      <c r="B166" s="285"/>
      <c r="C166" s="285"/>
      <c r="D166" s="284"/>
      <c r="E166" s="284"/>
      <c r="F166" s="284"/>
      <c r="G166" s="285"/>
      <c r="H166" s="285"/>
      <c r="I166" s="285"/>
      <c r="J166" s="287"/>
      <c r="K166" s="275"/>
      <c r="L166" s="275"/>
      <c r="M166" s="275"/>
      <c r="N166" s="290"/>
      <c r="O166" s="282"/>
    </row>
    <row r="167" spans="2:15" s="199" customFormat="1" ht="23.25">
      <c r="B167" s="285"/>
      <c r="C167" s="285"/>
      <c r="D167" s="284"/>
      <c r="E167" s="284"/>
      <c r="F167" s="284"/>
      <c r="G167" s="285"/>
      <c r="H167" s="285"/>
      <c r="I167" s="285"/>
      <c r="J167" s="287"/>
      <c r="K167" s="275"/>
      <c r="L167" s="275"/>
      <c r="M167" s="275"/>
      <c r="N167" s="290"/>
      <c r="O167" s="282"/>
    </row>
    <row r="168" spans="2:15" s="199" customFormat="1" ht="23.25">
      <c r="B168" s="285"/>
      <c r="C168" s="285"/>
      <c r="D168" s="284"/>
      <c r="E168" s="284"/>
      <c r="F168" s="284"/>
      <c r="G168" s="285"/>
      <c r="H168" s="285"/>
      <c r="I168" s="285"/>
      <c r="J168" s="287"/>
      <c r="K168" s="275"/>
      <c r="L168" s="275"/>
      <c r="M168" s="275"/>
      <c r="N168" s="290"/>
      <c r="O168" s="282"/>
    </row>
    <row r="169" spans="2:15" s="199" customFormat="1" ht="23.25">
      <c r="B169" s="285"/>
      <c r="C169" s="285"/>
      <c r="D169" s="284"/>
      <c r="E169" s="284"/>
      <c r="F169" s="284"/>
      <c r="G169" s="285"/>
      <c r="H169" s="285"/>
      <c r="I169" s="285"/>
      <c r="J169" s="287"/>
      <c r="K169" s="275"/>
      <c r="L169" s="275"/>
      <c r="M169" s="275"/>
      <c r="N169" s="290"/>
      <c r="O169" s="282"/>
    </row>
    <row r="170" spans="2:15" s="199" customFormat="1" ht="23.25">
      <c r="B170" s="285"/>
      <c r="C170" s="285"/>
      <c r="D170" s="284"/>
      <c r="E170" s="284"/>
      <c r="F170" s="284"/>
      <c r="G170" s="285"/>
      <c r="H170" s="285"/>
      <c r="I170" s="285"/>
      <c r="J170" s="287"/>
      <c r="K170" s="275"/>
      <c r="L170" s="275"/>
      <c r="M170" s="275"/>
      <c r="N170" s="290"/>
      <c r="O170" s="282"/>
    </row>
    <row r="171" spans="2:15" s="199" customFormat="1" ht="23.25">
      <c r="B171" s="285"/>
      <c r="C171" s="285"/>
      <c r="D171" s="284"/>
      <c r="E171" s="284"/>
      <c r="F171" s="284"/>
      <c r="G171" s="285"/>
      <c r="H171" s="285"/>
      <c r="I171" s="285"/>
      <c r="J171" s="287"/>
      <c r="K171" s="275"/>
      <c r="L171" s="275"/>
      <c r="M171" s="275"/>
      <c r="N171" s="290"/>
      <c r="O171" s="282"/>
    </row>
    <row r="172" spans="2:15" s="199" customFormat="1" ht="23.25">
      <c r="B172" s="285"/>
      <c r="C172" s="285"/>
      <c r="D172" s="284"/>
      <c r="E172" s="284"/>
      <c r="F172" s="284"/>
      <c r="G172" s="285"/>
      <c r="H172" s="285"/>
      <c r="I172" s="285"/>
      <c r="J172" s="287"/>
      <c r="K172" s="275"/>
      <c r="L172" s="275"/>
      <c r="M172" s="275"/>
      <c r="N172" s="290"/>
      <c r="O172" s="282"/>
    </row>
    <row r="173" spans="2:15" s="199" customFormat="1" ht="23.25">
      <c r="B173" s="285"/>
      <c r="C173" s="285"/>
      <c r="D173" s="284"/>
      <c r="E173" s="284"/>
      <c r="F173" s="284"/>
      <c r="G173" s="285"/>
      <c r="H173" s="285"/>
      <c r="I173" s="285"/>
      <c r="J173" s="287"/>
      <c r="K173" s="275"/>
      <c r="L173" s="275"/>
      <c r="M173" s="275"/>
      <c r="N173" s="290"/>
      <c r="O173" s="282"/>
    </row>
    <row r="174" spans="2:15" s="199" customFormat="1" ht="23.25">
      <c r="B174" s="285"/>
      <c r="C174" s="285"/>
      <c r="D174" s="284"/>
      <c r="E174" s="284"/>
      <c r="F174" s="284"/>
      <c r="G174" s="285"/>
      <c r="H174" s="285"/>
      <c r="I174" s="285"/>
      <c r="J174" s="287"/>
      <c r="K174" s="275"/>
      <c r="L174" s="275"/>
      <c r="M174" s="275"/>
      <c r="N174" s="290"/>
      <c r="O174" s="282"/>
    </row>
    <row r="175" spans="2:15" s="199" customFormat="1" ht="23.25">
      <c r="B175" s="285"/>
      <c r="C175" s="285"/>
      <c r="D175" s="284"/>
      <c r="E175" s="284"/>
      <c r="F175" s="284"/>
      <c r="G175" s="285"/>
      <c r="H175" s="285"/>
      <c r="I175" s="285"/>
      <c r="J175" s="287"/>
      <c r="K175" s="275"/>
      <c r="L175" s="275"/>
      <c r="M175" s="275"/>
      <c r="N175" s="290"/>
      <c r="O175" s="282"/>
    </row>
    <row r="176" spans="2:15" s="199" customFormat="1" ht="23.25">
      <c r="B176" s="285"/>
      <c r="C176" s="285"/>
      <c r="D176" s="284"/>
      <c r="E176" s="284"/>
      <c r="F176" s="284"/>
      <c r="G176" s="285"/>
      <c r="H176" s="285"/>
      <c r="I176" s="285"/>
      <c r="J176" s="287"/>
      <c r="K176" s="275"/>
      <c r="L176" s="275"/>
      <c r="M176" s="275"/>
      <c r="N176" s="290"/>
      <c r="O176" s="282"/>
    </row>
    <row r="177" spans="1:15" s="199" customFormat="1" ht="23.25">
      <c r="B177" s="285"/>
      <c r="C177" s="285"/>
      <c r="D177" s="284"/>
      <c r="E177" s="284"/>
      <c r="F177" s="284"/>
      <c r="G177" s="285"/>
      <c r="H177" s="285"/>
      <c r="I177" s="285"/>
      <c r="J177" s="287"/>
      <c r="K177" s="275"/>
      <c r="L177" s="275"/>
      <c r="M177" s="275"/>
      <c r="N177" s="290"/>
      <c r="O177" s="282"/>
    </row>
    <row r="178" spans="1:15" s="199" customFormat="1" ht="23.25">
      <c r="B178" s="833" t="s">
        <v>1</v>
      </c>
      <c r="C178" s="833"/>
      <c r="D178" s="833"/>
      <c r="E178" s="833"/>
      <c r="F178" s="833"/>
      <c r="G178" s="833"/>
      <c r="H178" s="833"/>
      <c r="I178" s="833"/>
      <c r="J178" s="833"/>
      <c r="K178" s="833"/>
      <c r="L178" s="833"/>
      <c r="M178" s="833"/>
      <c r="N178" s="833"/>
      <c r="O178" s="282"/>
    </row>
    <row r="179" spans="1:15" s="199" customFormat="1" ht="23.25">
      <c r="B179" s="833" t="s">
        <v>2</v>
      </c>
      <c r="C179" s="833"/>
      <c r="D179" s="833"/>
      <c r="E179" s="833"/>
      <c r="F179" s="833"/>
      <c r="G179" s="833"/>
      <c r="H179" s="833"/>
      <c r="I179" s="833"/>
      <c r="J179" s="833"/>
      <c r="K179" s="833"/>
      <c r="L179" s="833"/>
      <c r="M179" s="833"/>
      <c r="N179" s="833"/>
      <c r="O179" s="282"/>
    </row>
    <row r="180" spans="1:15" s="199" customFormat="1" ht="23.25">
      <c r="B180" s="833" t="s">
        <v>401</v>
      </c>
      <c r="C180" s="833"/>
      <c r="D180" s="833"/>
      <c r="E180" s="833"/>
      <c r="F180" s="833"/>
      <c r="G180" s="833"/>
      <c r="H180" s="833"/>
      <c r="I180" s="833"/>
      <c r="J180" s="833"/>
      <c r="K180" s="833"/>
      <c r="L180" s="833"/>
      <c r="M180" s="833"/>
      <c r="N180" s="833"/>
      <c r="O180" s="282"/>
    </row>
    <row r="181" spans="1:15" s="199" customFormat="1" ht="23.25">
      <c r="B181" s="200" t="s">
        <v>997</v>
      </c>
      <c r="C181" s="200"/>
      <c r="D181" s="200"/>
      <c r="E181" s="200"/>
      <c r="F181" s="288"/>
      <c r="G181" s="288"/>
      <c r="H181" s="288"/>
      <c r="I181" s="289"/>
      <c r="J181" s="275"/>
      <c r="K181" s="275"/>
      <c r="L181" s="275"/>
      <c r="M181" s="275"/>
      <c r="N181" s="290"/>
      <c r="O181" s="282"/>
    </row>
    <row r="182" spans="1:15" s="199" customFormat="1" ht="23.25">
      <c r="B182" s="200" t="s">
        <v>494</v>
      </c>
      <c r="C182" s="200"/>
      <c r="D182" s="329"/>
      <c r="E182" s="330"/>
      <c r="F182" s="331"/>
      <c r="G182" s="331"/>
      <c r="H182" s="331"/>
      <c r="I182" s="297"/>
      <c r="J182" s="297" t="s">
        <v>14</v>
      </c>
      <c r="K182" s="297" t="s">
        <v>15</v>
      </c>
      <c r="L182" s="297" t="s">
        <v>16</v>
      </c>
      <c r="M182" s="203" t="s">
        <v>941</v>
      </c>
      <c r="N182" s="297"/>
      <c r="O182" s="202"/>
    </row>
    <row r="183" spans="1:15" s="199" customFormat="1" ht="45.75">
      <c r="B183" s="200" t="s">
        <v>6</v>
      </c>
      <c r="C183" s="200" t="s">
        <v>7</v>
      </c>
      <c r="D183" s="200" t="s">
        <v>8</v>
      </c>
      <c r="E183" s="200" t="s">
        <v>9</v>
      </c>
      <c r="F183" s="200" t="s">
        <v>10</v>
      </c>
      <c r="G183" s="200" t="s">
        <v>11</v>
      </c>
      <c r="H183" s="200" t="s">
        <v>12</v>
      </c>
      <c r="I183" s="200" t="s">
        <v>13</v>
      </c>
      <c r="J183" s="200" t="s">
        <v>495</v>
      </c>
      <c r="K183" s="200"/>
      <c r="L183" s="200"/>
      <c r="M183" s="200"/>
      <c r="N183" s="332" t="s">
        <v>17</v>
      </c>
      <c r="O183" s="206" t="s">
        <v>18</v>
      </c>
    </row>
    <row r="184" spans="1:15" s="199" customFormat="1" ht="23.25">
      <c r="A184" s="199">
        <v>1</v>
      </c>
      <c r="B184" s="269" t="s">
        <v>499</v>
      </c>
      <c r="C184" s="269" t="s">
        <v>500</v>
      </c>
      <c r="D184" s="267" t="s">
        <v>501</v>
      </c>
      <c r="E184" s="268">
        <v>200011110179067</v>
      </c>
      <c r="F184" s="269" t="s">
        <v>27</v>
      </c>
      <c r="G184" s="299" t="s">
        <v>549</v>
      </c>
      <c r="H184" s="269" t="s">
        <v>502</v>
      </c>
      <c r="I184" s="304">
        <v>5000</v>
      </c>
      <c r="J184" s="304">
        <v>143.5</v>
      </c>
      <c r="K184" s="304">
        <v>152</v>
      </c>
      <c r="L184" s="305"/>
      <c r="M184" s="305"/>
      <c r="N184" s="304">
        <v>4704.5</v>
      </c>
      <c r="O184" s="303">
        <v>39234</v>
      </c>
    </row>
    <row r="185" spans="1:15" s="199" customFormat="1" ht="23.25">
      <c r="A185" s="199">
        <f>A184+1</f>
        <v>2</v>
      </c>
      <c r="B185" s="269" t="s">
        <v>503</v>
      </c>
      <c r="C185" s="269" t="s">
        <v>504</v>
      </c>
      <c r="D185" s="267" t="s">
        <v>505</v>
      </c>
      <c r="E185" s="268">
        <v>200011110179135</v>
      </c>
      <c r="F185" s="269" t="s">
        <v>37</v>
      </c>
      <c r="G185" s="299" t="s">
        <v>549</v>
      </c>
      <c r="H185" s="269" t="s">
        <v>506</v>
      </c>
      <c r="I185" s="304">
        <v>5000</v>
      </c>
      <c r="J185" s="304">
        <v>143.5</v>
      </c>
      <c r="K185" s="304">
        <v>152</v>
      </c>
      <c r="L185" s="305"/>
      <c r="M185" s="305"/>
      <c r="N185" s="304">
        <v>4704.5</v>
      </c>
      <c r="O185" s="303">
        <v>39272</v>
      </c>
    </row>
    <row r="186" spans="1:15" s="199" customFormat="1" ht="23.25">
      <c r="A186" s="199">
        <f t="shared" ref="A186:A208" si="12">A185+1</f>
        <v>3</v>
      </c>
      <c r="B186" s="269" t="s">
        <v>508</v>
      </c>
      <c r="C186" s="269" t="s">
        <v>509</v>
      </c>
      <c r="D186" s="267" t="s">
        <v>510</v>
      </c>
      <c r="E186" s="268">
        <v>200011101180725</v>
      </c>
      <c r="F186" s="269" t="s">
        <v>37</v>
      </c>
      <c r="G186" s="299" t="s">
        <v>549</v>
      </c>
      <c r="H186" s="269" t="s">
        <v>511</v>
      </c>
      <c r="I186" s="304">
        <v>5000</v>
      </c>
      <c r="J186" s="304">
        <v>143.5</v>
      </c>
      <c r="K186" s="304">
        <v>152</v>
      </c>
      <c r="L186" s="305"/>
      <c r="M186" s="305"/>
      <c r="N186" s="304">
        <v>4704.5</v>
      </c>
      <c r="O186" s="303">
        <v>39326</v>
      </c>
    </row>
    <row r="187" spans="1:15" s="199" customFormat="1" ht="23.25">
      <c r="A187" s="199">
        <f t="shared" si="12"/>
        <v>4</v>
      </c>
      <c r="B187" s="269" t="s">
        <v>512</v>
      </c>
      <c r="C187" s="269" t="s">
        <v>513</v>
      </c>
      <c r="D187" s="267" t="s">
        <v>514</v>
      </c>
      <c r="E187" s="268">
        <v>200011101294569</v>
      </c>
      <c r="F187" s="269" t="s">
        <v>27</v>
      </c>
      <c r="G187" s="299" t="s">
        <v>549</v>
      </c>
      <c r="H187" s="269" t="s">
        <v>515</v>
      </c>
      <c r="I187" s="304">
        <v>5000</v>
      </c>
      <c r="J187" s="304">
        <v>143.5</v>
      </c>
      <c r="K187" s="304">
        <v>152</v>
      </c>
      <c r="L187" s="305"/>
      <c r="M187" s="305"/>
      <c r="N187" s="304">
        <v>4704.5</v>
      </c>
      <c r="O187" s="303">
        <v>40039</v>
      </c>
    </row>
    <row r="188" spans="1:15" s="199" customFormat="1" ht="23.25">
      <c r="A188" s="199">
        <f t="shared" si="12"/>
        <v>5</v>
      </c>
      <c r="B188" s="269" t="s">
        <v>516</v>
      </c>
      <c r="C188" s="269" t="s">
        <v>517</v>
      </c>
      <c r="D188" s="267" t="s">
        <v>518</v>
      </c>
      <c r="E188" s="268">
        <v>200011101393486</v>
      </c>
      <c r="F188" s="269" t="s">
        <v>37</v>
      </c>
      <c r="G188" s="299" t="s">
        <v>549</v>
      </c>
      <c r="H188" s="269" t="s">
        <v>519</v>
      </c>
      <c r="I188" s="304">
        <v>5000</v>
      </c>
      <c r="J188" s="304">
        <v>143.5</v>
      </c>
      <c r="K188" s="304">
        <v>152</v>
      </c>
      <c r="L188" s="305"/>
      <c r="M188" s="305">
        <v>0</v>
      </c>
      <c r="N188" s="304">
        <v>4704.5</v>
      </c>
      <c r="O188" s="303">
        <v>40544</v>
      </c>
    </row>
    <row r="189" spans="1:15" s="199" customFormat="1" ht="23.25">
      <c r="A189" s="199">
        <f t="shared" si="12"/>
        <v>6</v>
      </c>
      <c r="B189" s="269" t="s">
        <v>520</v>
      </c>
      <c r="C189" s="269" t="s">
        <v>521</v>
      </c>
      <c r="D189" s="267" t="s">
        <v>522</v>
      </c>
      <c r="E189" s="268">
        <v>200011101393554</v>
      </c>
      <c r="F189" s="269" t="s">
        <v>27</v>
      </c>
      <c r="G189" s="299" t="s">
        <v>549</v>
      </c>
      <c r="H189" s="269" t="s">
        <v>523</v>
      </c>
      <c r="I189" s="304">
        <v>5000</v>
      </c>
      <c r="J189" s="304">
        <v>143.5</v>
      </c>
      <c r="K189" s="304">
        <v>152</v>
      </c>
      <c r="L189" s="305"/>
      <c r="M189" s="305"/>
      <c r="N189" s="304">
        <v>4704.5</v>
      </c>
      <c r="O189" s="303">
        <v>40544</v>
      </c>
    </row>
    <row r="190" spans="1:15" s="199" customFormat="1" ht="23.25">
      <c r="A190" s="199">
        <f t="shared" si="12"/>
        <v>7</v>
      </c>
      <c r="B190" s="269" t="s">
        <v>525</v>
      </c>
      <c r="C190" s="269" t="s">
        <v>526</v>
      </c>
      <c r="D190" s="267" t="s">
        <v>527</v>
      </c>
      <c r="E190" s="268">
        <v>200011101711741</v>
      </c>
      <c r="F190" s="269" t="s">
        <v>27</v>
      </c>
      <c r="G190" s="299" t="s">
        <v>549</v>
      </c>
      <c r="H190" s="269" t="s">
        <v>528</v>
      </c>
      <c r="I190" s="304">
        <v>5000</v>
      </c>
      <c r="J190" s="304">
        <v>143.5</v>
      </c>
      <c r="K190" s="304">
        <v>152</v>
      </c>
      <c r="L190" s="305"/>
      <c r="M190" s="305"/>
      <c r="N190" s="304">
        <v>4704.5</v>
      </c>
      <c r="O190" s="303">
        <v>42461</v>
      </c>
    </row>
    <row r="191" spans="1:15" s="199" customFormat="1" ht="23.25">
      <c r="A191" s="199">
        <f t="shared" si="12"/>
        <v>8</v>
      </c>
      <c r="B191" s="333" t="s">
        <v>529</v>
      </c>
      <c r="C191" s="333" t="s">
        <v>530</v>
      </c>
      <c r="D191" s="267" t="s">
        <v>531</v>
      </c>
      <c r="E191" s="268" t="s">
        <v>532</v>
      </c>
      <c r="F191" s="269" t="s">
        <v>27</v>
      </c>
      <c r="G191" s="299" t="s">
        <v>549</v>
      </c>
      <c r="H191" s="269" t="s">
        <v>528</v>
      </c>
      <c r="I191" s="334">
        <v>5000</v>
      </c>
      <c r="J191" s="335">
        <f t="shared" ref="J191:J207" si="13">I191*2.87%</f>
        <v>143.5</v>
      </c>
      <c r="K191" s="335">
        <f t="shared" ref="K191:K207" si="14">I191*3.04%</f>
        <v>152</v>
      </c>
      <c r="L191" s="336"/>
      <c r="M191" s="336"/>
      <c r="N191" s="335">
        <f>I191-J191-K191</f>
        <v>4704.5</v>
      </c>
      <c r="O191" s="303">
        <v>42614</v>
      </c>
    </row>
    <row r="192" spans="1:15" s="199" customFormat="1" ht="23.25">
      <c r="A192" s="199">
        <f t="shared" si="12"/>
        <v>9</v>
      </c>
      <c r="B192" s="306" t="s">
        <v>534</v>
      </c>
      <c r="C192" s="306" t="s">
        <v>535</v>
      </c>
      <c r="D192" s="318" t="s">
        <v>536</v>
      </c>
      <c r="E192" s="318" t="s">
        <v>537</v>
      </c>
      <c r="F192" s="337" t="s">
        <v>538</v>
      </c>
      <c r="G192" s="299" t="s">
        <v>549</v>
      </c>
      <c r="H192" s="299" t="s">
        <v>533</v>
      </c>
      <c r="I192" s="334">
        <v>28000</v>
      </c>
      <c r="J192" s="335">
        <f t="shared" si="13"/>
        <v>803.6</v>
      </c>
      <c r="K192" s="335">
        <f t="shared" si="14"/>
        <v>851.2</v>
      </c>
      <c r="L192" s="336"/>
      <c r="M192" s="336"/>
      <c r="N192" s="335">
        <f>I192-J192-K192</f>
        <v>26345.200000000001</v>
      </c>
      <c r="O192" s="318">
        <v>43132</v>
      </c>
    </row>
    <row r="193" spans="1:15" s="199" customFormat="1" ht="23.25">
      <c r="A193" s="199">
        <f t="shared" si="12"/>
        <v>10</v>
      </c>
      <c r="B193" s="306" t="s">
        <v>539</v>
      </c>
      <c r="C193" s="306" t="s">
        <v>540</v>
      </c>
      <c r="D193" s="318" t="s">
        <v>541</v>
      </c>
      <c r="E193" s="318" t="s">
        <v>542</v>
      </c>
      <c r="F193" s="337" t="s">
        <v>543</v>
      </c>
      <c r="G193" s="299" t="s">
        <v>549</v>
      </c>
      <c r="H193" s="338" t="s">
        <v>497</v>
      </c>
      <c r="I193" s="334">
        <v>9835</v>
      </c>
      <c r="J193" s="335">
        <f t="shared" si="13"/>
        <v>282.2645</v>
      </c>
      <c r="K193" s="335">
        <f t="shared" si="14"/>
        <v>298.98399999999998</v>
      </c>
      <c r="L193" s="336"/>
      <c r="M193" s="336"/>
      <c r="N193" s="335">
        <f>I193-J193-K193</f>
        <v>9253.7515000000003</v>
      </c>
      <c r="O193" s="318">
        <v>43191</v>
      </c>
    </row>
    <row r="194" spans="1:15" s="199" customFormat="1" ht="23.25">
      <c r="A194" s="199">
        <f t="shared" si="12"/>
        <v>11</v>
      </c>
      <c r="B194" s="339" t="s">
        <v>544</v>
      </c>
      <c r="C194" s="339" t="s">
        <v>545</v>
      </c>
      <c r="D194" s="340" t="s">
        <v>546</v>
      </c>
      <c r="E194" s="319" t="s">
        <v>547</v>
      </c>
      <c r="F194" s="299" t="s">
        <v>548</v>
      </c>
      <c r="G194" s="299" t="s">
        <v>549</v>
      </c>
      <c r="H194" s="299" t="s">
        <v>550</v>
      </c>
      <c r="I194" s="334">
        <v>5000</v>
      </c>
      <c r="J194" s="335">
        <f t="shared" si="13"/>
        <v>143.5</v>
      </c>
      <c r="K194" s="335">
        <f t="shared" si="14"/>
        <v>152</v>
      </c>
      <c r="L194" s="336"/>
      <c r="M194" s="336"/>
      <c r="N194" s="335">
        <f t="shared" ref="N194:N207" si="15">I194-J194-K194</f>
        <v>4704.5</v>
      </c>
      <c r="O194" s="318">
        <v>43839</v>
      </c>
    </row>
    <row r="195" spans="1:15" s="199" customFormat="1" ht="23.25">
      <c r="A195" s="199">
        <f t="shared" si="12"/>
        <v>12</v>
      </c>
      <c r="B195" s="339" t="s">
        <v>551</v>
      </c>
      <c r="C195" s="339" t="s">
        <v>552</v>
      </c>
      <c r="D195" s="341" t="s">
        <v>553</v>
      </c>
      <c r="E195" s="319" t="s">
        <v>554</v>
      </c>
      <c r="F195" s="299" t="s">
        <v>555</v>
      </c>
      <c r="G195" s="299" t="s">
        <v>549</v>
      </c>
      <c r="H195" s="299" t="s">
        <v>485</v>
      </c>
      <c r="I195" s="334">
        <v>30000</v>
      </c>
      <c r="J195" s="335">
        <f t="shared" si="13"/>
        <v>861</v>
      </c>
      <c r="K195" s="335">
        <f t="shared" si="14"/>
        <v>912</v>
      </c>
      <c r="L195" s="336"/>
      <c r="M195" s="336"/>
      <c r="N195" s="335">
        <f t="shared" si="15"/>
        <v>28227</v>
      </c>
      <c r="O195" s="318">
        <v>43841</v>
      </c>
    </row>
    <row r="196" spans="1:15" s="199" customFormat="1" ht="23.25">
      <c r="A196" s="199">
        <f t="shared" si="12"/>
        <v>13</v>
      </c>
      <c r="B196" s="339" t="s">
        <v>558</v>
      </c>
      <c r="C196" s="339" t="s">
        <v>559</v>
      </c>
      <c r="D196" s="341" t="s">
        <v>560</v>
      </c>
      <c r="E196" s="319" t="s">
        <v>561</v>
      </c>
      <c r="F196" s="299" t="s">
        <v>27</v>
      </c>
      <c r="G196" s="299" t="s">
        <v>549</v>
      </c>
      <c r="H196" s="299" t="s">
        <v>562</v>
      </c>
      <c r="I196" s="334">
        <v>5000</v>
      </c>
      <c r="J196" s="335">
        <f t="shared" si="13"/>
        <v>143.5</v>
      </c>
      <c r="K196" s="335">
        <f t="shared" si="14"/>
        <v>152</v>
      </c>
      <c r="L196" s="336"/>
      <c r="M196" s="336"/>
      <c r="N196" s="335">
        <f t="shared" si="15"/>
        <v>4704.5</v>
      </c>
      <c r="O196" s="318">
        <v>44199</v>
      </c>
    </row>
    <row r="197" spans="1:15" s="199" customFormat="1" ht="23.25">
      <c r="A197" s="199">
        <f t="shared" si="12"/>
        <v>14</v>
      </c>
      <c r="B197" s="339" t="s">
        <v>568</v>
      </c>
      <c r="C197" s="339" t="s">
        <v>569</v>
      </c>
      <c r="D197" s="341" t="s">
        <v>570</v>
      </c>
      <c r="E197" s="319" t="s">
        <v>571</v>
      </c>
      <c r="F197" s="299" t="s">
        <v>572</v>
      </c>
      <c r="G197" s="299" t="s">
        <v>549</v>
      </c>
      <c r="H197" s="323" t="s">
        <v>573</v>
      </c>
      <c r="I197" s="334">
        <v>10000</v>
      </c>
      <c r="J197" s="335">
        <f t="shared" si="13"/>
        <v>287</v>
      </c>
      <c r="K197" s="335">
        <f t="shared" si="14"/>
        <v>304</v>
      </c>
      <c r="L197" s="336"/>
      <c r="M197" s="336"/>
      <c r="N197" s="335">
        <f t="shared" si="15"/>
        <v>9409</v>
      </c>
      <c r="O197" s="318">
        <v>44203</v>
      </c>
    </row>
    <row r="198" spans="1:15" s="199" customFormat="1" ht="23.25">
      <c r="A198" s="199">
        <f t="shared" si="12"/>
        <v>15</v>
      </c>
      <c r="B198" s="339" t="s">
        <v>574</v>
      </c>
      <c r="C198" s="339" t="s">
        <v>244</v>
      </c>
      <c r="D198" s="341" t="s">
        <v>575</v>
      </c>
      <c r="E198" s="319" t="s">
        <v>576</v>
      </c>
      <c r="F198" s="299" t="s">
        <v>27</v>
      </c>
      <c r="G198" s="299" t="s">
        <v>549</v>
      </c>
      <c r="H198" s="299" t="s">
        <v>556</v>
      </c>
      <c r="I198" s="334">
        <v>5000</v>
      </c>
      <c r="J198" s="335">
        <f t="shared" si="13"/>
        <v>143.5</v>
      </c>
      <c r="K198" s="335">
        <f t="shared" si="14"/>
        <v>152</v>
      </c>
      <c r="L198" s="336"/>
      <c r="M198" s="336"/>
      <c r="N198" s="335">
        <f t="shared" si="15"/>
        <v>4704.5</v>
      </c>
      <c r="O198" s="318">
        <v>44440</v>
      </c>
    </row>
    <row r="199" spans="1:15" s="199" customFormat="1" ht="23.25">
      <c r="A199" s="199">
        <f t="shared" si="12"/>
        <v>16</v>
      </c>
      <c r="B199" s="339" t="s">
        <v>577</v>
      </c>
      <c r="C199" s="339" t="s">
        <v>578</v>
      </c>
      <c r="D199" s="341" t="s">
        <v>579</v>
      </c>
      <c r="E199" s="319" t="s">
        <v>580</v>
      </c>
      <c r="F199" s="299" t="s">
        <v>27</v>
      </c>
      <c r="G199" s="299" t="s">
        <v>549</v>
      </c>
      <c r="H199" s="299" t="s">
        <v>506</v>
      </c>
      <c r="I199" s="334">
        <v>5000</v>
      </c>
      <c r="J199" s="335">
        <f t="shared" si="13"/>
        <v>143.5</v>
      </c>
      <c r="K199" s="335">
        <f t="shared" si="14"/>
        <v>152</v>
      </c>
      <c r="L199" s="336"/>
      <c r="M199" s="336"/>
      <c r="N199" s="335">
        <f t="shared" si="15"/>
        <v>4704.5</v>
      </c>
      <c r="O199" s="318"/>
    </row>
    <row r="200" spans="1:15" s="199" customFormat="1" ht="23.25">
      <c r="A200" s="199">
        <f t="shared" si="12"/>
        <v>17</v>
      </c>
      <c r="B200" s="339" t="s">
        <v>581</v>
      </c>
      <c r="C200" s="339" t="s">
        <v>582</v>
      </c>
      <c r="D200" s="341" t="s">
        <v>583</v>
      </c>
      <c r="E200" s="319" t="s">
        <v>824</v>
      </c>
      <c r="F200" s="299" t="s">
        <v>27</v>
      </c>
      <c r="G200" s="299" t="s">
        <v>549</v>
      </c>
      <c r="H200" s="299" t="s">
        <v>584</v>
      </c>
      <c r="I200" s="334">
        <v>5000</v>
      </c>
      <c r="J200" s="335">
        <f t="shared" si="13"/>
        <v>143.5</v>
      </c>
      <c r="K200" s="335">
        <f t="shared" si="14"/>
        <v>152</v>
      </c>
      <c r="L200" s="336"/>
      <c r="M200" s="336"/>
      <c r="N200" s="335">
        <f t="shared" si="15"/>
        <v>4704.5</v>
      </c>
      <c r="O200" s="318">
        <v>44531</v>
      </c>
    </row>
    <row r="201" spans="1:15" s="199" customFormat="1" ht="23.25">
      <c r="A201" s="199">
        <f t="shared" si="12"/>
        <v>18</v>
      </c>
      <c r="B201" s="339" t="s">
        <v>833</v>
      </c>
      <c r="C201" s="339" t="s">
        <v>834</v>
      </c>
      <c r="D201" s="341" t="s">
        <v>835</v>
      </c>
      <c r="E201" s="322" t="s">
        <v>846</v>
      </c>
      <c r="F201" s="299" t="s">
        <v>836</v>
      </c>
      <c r="G201" s="299" t="s">
        <v>549</v>
      </c>
      <c r="H201" s="299" t="s">
        <v>485</v>
      </c>
      <c r="I201" s="342">
        <v>10000</v>
      </c>
      <c r="J201" s="343">
        <f t="shared" si="13"/>
        <v>287</v>
      </c>
      <c r="K201" s="343">
        <f t="shared" si="14"/>
        <v>304</v>
      </c>
      <c r="L201" s="344"/>
      <c r="M201" s="344"/>
      <c r="N201" s="343">
        <f t="shared" si="15"/>
        <v>9409</v>
      </c>
      <c r="O201" s="318">
        <v>44621</v>
      </c>
    </row>
    <row r="202" spans="1:15" s="199" customFormat="1" ht="23.25">
      <c r="A202" s="199">
        <f t="shared" si="12"/>
        <v>19</v>
      </c>
      <c r="B202" s="339" t="s">
        <v>842</v>
      </c>
      <c r="C202" s="339" t="s">
        <v>843</v>
      </c>
      <c r="D202" s="341" t="s">
        <v>844</v>
      </c>
      <c r="E202" s="322" t="s">
        <v>847</v>
      </c>
      <c r="F202" s="299" t="s">
        <v>27</v>
      </c>
      <c r="G202" s="299" t="s">
        <v>549</v>
      </c>
      <c r="H202" s="299" t="s">
        <v>845</v>
      </c>
      <c r="I202" s="342">
        <v>5000</v>
      </c>
      <c r="J202" s="343">
        <f t="shared" si="13"/>
        <v>143.5</v>
      </c>
      <c r="K202" s="343">
        <f t="shared" si="14"/>
        <v>152</v>
      </c>
      <c r="L202" s="344"/>
      <c r="M202" s="344"/>
      <c r="N202" s="343">
        <f t="shared" si="15"/>
        <v>4704.5</v>
      </c>
      <c r="O202" s="318">
        <v>44682</v>
      </c>
    </row>
    <row r="203" spans="1:15" s="199" customFormat="1" ht="23.25">
      <c r="A203" s="199">
        <f t="shared" si="12"/>
        <v>20</v>
      </c>
      <c r="B203" s="339" t="s">
        <v>849</v>
      </c>
      <c r="C203" s="339" t="s">
        <v>850</v>
      </c>
      <c r="D203" s="341" t="s">
        <v>851</v>
      </c>
      <c r="E203" s="322" t="s">
        <v>857</v>
      </c>
      <c r="F203" s="299" t="s">
        <v>37</v>
      </c>
      <c r="G203" s="299" t="s">
        <v>549</v>
      </c>
      <c r="H203" s="299" t="s">
        <v>507</v>
      </c>
      <c r="I203" s="342">
        <v>5000</v>
      </c>
      <c r="J203" s="343">
        <f t="shared" si="13"/>
        <v>143.5</v>
      </c>
      <c r="K203" s="343">
        <f t="shared" si="14"/>
        <v>152</v>
      </c>
      <c r="L203" s="344"/>
      <c r="M203" s="344"/>
      <c r="N203" s="343">
        <f t="shared" si="15"/>
        <v>4704.5</v>
      </c>
      <c r="O203" s="318">
        <v>44743</v>
      </c>
    </row>
    <row r="204" spans="1:15" s="199" customFormat="1" ht="23.25">
      <c r="A204" s="199">
        <f t="shared" si="12"/>
        <v>21</v>
      </c>
      <c r="B204" s="339" t="s">
        <v>942</v>
      </c>
      <c r="C204" s="339" t="s">
        <v>943</v>
      </c>
      <c r="D204" s="341" t="s">
        <v>944</v>
      </c>
      <c r="E204" s="322" t="s">
        <v>950</v>
      </c>
      <c r="F204" s="299" t="s">
        <v>945</v>
      </c>
      <c r="G204" s="299" t="s">
        <v>549</v>
      </c>
      <c r="H204" s="299" t="s">
        <v>946</v>
      </c>
      <c r="I204" s="342">
        <v>5000</v>
      </c>
      <c r="J204" s="343">
        <f t="shared" si="13"/>
        <v>143.5</v>
      </c>
      <c r="K204" s="343">
        <f t="shared" si="14"/>
        <v>152</v>
      </c>
      <c r="L204" s="344"/>
      <c r="M204" s="344"/>
      <c r="N204" s="343">
        <f t="shared" si="15"/>
        <v>4704.5</v>
      </c>
      <c r="O204" s="318">
        <v>44986</v>
      </c>
    </row>
    <row r="205" spans="1:15" s="199" customFormat="1" ht="23.25">
      <c r="A205" s="199">
        <f t="shared" si="12"/>
        <v>22</v>
      </c>
      <c r="B205" s="339" t="s">
        <v>958</v>
      </c>
      <c r="C205" s="339" t="s">
        <v>328</v>
      </c>
      <c r="D205" s="341" t="s">
        <v>959</v>
      </c>
      <c r="E205" s="322" t="s">
        <v>963</v>
      </c>
      <c r="F205" s="299" t="s">
        <v>945</v>
      </c>
      <c r="G205" s="299" t="s">
        <v>549</v>
      </c>
      <c r="H205" s="299" t="s">
        <v>960</v>
      </c>
      <c r="I205" s="342">
        <v>5000</v>
      </c>
      <c r="J205" s="343">
        <f t="shared" si="13"/>
        <v>143.5</v>
      </c>
      <c r="K205" s="343">
        <f t="shared" si="14"/>
        <v>152</v>
      </c>
      <c r="L205" s="344"/>
      <c r="M205" s="344"/>
      <c r="N205" s="343">
        <f t="shared" si="15"/>
        <v>4704.5</v>
      </c>
      <c r="O205" s="318">
        <v>45017</v>
      </c>
    </row>
    <row r="206" spans="1:15" s="199" customFormat="1" ht="23.25">
      <c r="A206" s="199">
        <f t="shared" si="12"/>
        <v>23</v>
      </c>
      <c r="B206" s="339" t="s">
        <v>961</v>
      </c>
      <c r="C206" s="339" t="s">
        <v>962</v>
      </c>
      <c r="D206" s="341" t="s">
        <v>524</v>
      </c>
      <c r="E206" s="322" t="s">
        <v>964</v>
      </c>
      <c r="F206" s="299" t="s">
        <v>37</v>
      </c>
      <c r="G206" s="299" t="s">
        <v>549</v>
      </c>
      <c r="H206" s="299" t="s">
        <v>946</v>
      </c>
      <c r="I206" s="342">
        <v>5000</v>
      </c>
      <c r="J206" s="343">
        <f t="shared" si="13"/>
        <v>143.5</v>
      </c>
      <c r="K206" s="343">
        <f t="shared" si="14"/>
        <v>152</v>
      </c>
      <c r="L206" s="344"/>
      <c r="M206" s="344"/>
      <c r="N206" s="343">
        <f t="shared" si="15"/>
        <v>4704.5</v>
      </c>
      <c r="O206" s="318">
        <v>45017</v>
      </c>
    </row>
    <row r="207" spans="1:15" s="199" customFormat="1" ht="23.25">
      <c r="A207" s="199">
        <f t="shared" si="12"/>
        <v>24</v>
      </c>
      <c r="B207" s="339" t="s">
        <v>994</v>
      </c>
      <c r="C207" s="339" t="s">
        <v>567</v>
      </c>
      <c r="D207" s="341" t="s">
        <v>995</v>
      </c>
      <c r="E207" s="322">
        <v>9606781219</v>
      </c>
      <c r="F207" s="299" t="s">
        <v>376</v>
      </c>
      <c r="G207" s="299" t="s">
        <v>549</v>
      </c>
      <c r="H207" s="299" t="s">
        <v>485</v>
      </c>
      <c r="I207" s="342">
        <v>8000</v>
      </c>
      <c r="J207" s="343">
        <f t="shared" si="13"/>
        <v>229.6</v>
      </c>
      <c r="K207" s="343">
        <f t="shared" si="14"/>
        <v>243.2</v>
      </c>
      <c r="L207" s="344"/>
      <c r="M207" s="344"/>
      <c r="N207" s="343">
        <f t="shared" si="15"/>
        <v>7527.2</v>
      </c>
      <c r="O207" s="318">
        <v>45293</v>
      </c>
    </row>
    <row r="208" spans="1:15" s="199" customFormat="1" ht="23.25">
      <c r="A208" s="199">
        <f t="shared" si="12"/>
        <v>25</v>
      </c>
      <c r="B208" s="339" t="s">
        <v>998</v>
      </c>
      <c r="C208" s="339" t="s">
        <v>999</v>
      </c>
      <c r="D208" s="341" t="s">
        <v>1000</v>
      </c>
      <c r="E208" s="322"/>
      <c r="F208" s="299" t="s">
        <v>496</v>
      </c>
      <c r="G208" s="299" t="s">
        <v>549</v>
      </c>
      <c r="H208" s="299" t="s">
        <v>485</v>
      </c>
      <c r="I208" s="342">
        <v>10000</v>
      </c>
      <c r="J208" s="343">
        <f>I208*2.87%</f>
        <v>287</v>
      </c>
      <c r="K208" s="343">
        <f>I208*3.04%</f>
        <v>304</v>
      </c>
      <c r="L208" s="344"/>
      <c r="M208" s="344"/>
      <c r="N208" s="343">
        <f>I208-J208-K208</f>
        <v>9409</v>
      </c>
      <c r="O208" s="318">
        <v>45352</v>
      </c>
    </row>
    <row r="209" spans="1:15" s="199" customFormat="1" ht="23.25">
      <c r="A209" s="228"/>
      <c r="B209" s="266" t="s">
        <v>585</v>
      </c>
      <c r="C209" s="266" t="s">
        <v>397</v>
      </c>
      <c r="D209" s="267"/>
      <c r="E209" s="268"/>
      <c r="F209" s="269"/>
      <c r="G209" s="269"/>
      <c r="H209" s="269"/>
      <c r="I209" s="326">
        <f t="shared" ref="I209:N209" si="16">SUM(I184:I208)</f>
        <v>195835</v>
      </c>
      <c r="J209" s="326">
        <f t="shared" si="16"/>
        <v>5620.4645</v>
      </c>
      <c r="K209" s="326">
        <f t="shared" si="16"/>
        <v>5953.3839999999991</v>
      </c>
      <c r="L209" s="326">
        <f t="shared" si="16"/>
        <v>0</v>
      </c>
      <c r="M209" s="326">
        <f t="shared" si="16"/>
        <v>0</v>
      </c>
      <c r="N209" s="326">
        <f t="shared" si="16"/>
        <v>184261.15150000001</v>
      </c>
      <c r="O209" s="271"/>
    </row>
    <row r="210" spans="1:15" s="199" customFormat="1" ht="23.25">
      <c r="B210" s="272"/>
      <c r="C210" s="272"/>
      <c r="D210" s="273"/>
      <c r="E210" s="274"/>
      <c r="F210" s="275"/>
      <c r="G210" s="275"/>
      <c r="H210" s="275"/>
      <c r="I210" s="277"/>
      <c r="J210" s="277"/>
      <c r="K210" s="277"/>
      <c r="L210" s="328"/>
      <c r="M210" s="328"/>
      <c r="N210" s="277"/>
      <c r="O210" s="278"/>
    </row>
    <row r="211" spans="1:15" s="199" customFormat="1" ht="23.25">
      <c r="B211" s="279"/>
      <c r="C211" s="279"/>
      <c r="D211" s="273"/>
      <c r="E211" s="273"/>
      <c r="F211" s="288"/>
      <c r="G211" s="288"/>
      <c r="H211" s="288"/>
      <c r="I211" s="289"/>
      <c r="J211" s="275"/>
      <c r="K211" s="275"/>
      <c r="L211" s="275"/>
      <c r="M211" s="275"/>
      <c r="N211" s="290"/>
      <c r="O211" s="282"/>
    </row>
    <row r="212" spans="1:15" s="199" customFormat="1" ht="24" thickBot="1">
      <c r="B212" s="273"/>
      <c r="C212" s="283" t="s">
        <v>398</v>
      </c>
      <c r="D212" s="280"/>
      <c r="E212" s="284"/>
      <c r="F212" s="284"/>
      <c r="G212" s="285"/>
      <c r="H212" s="286" t="s">
        <v>841</v>
      </c>
      <c r="I212" s="286"/>
      <c r="J212" s="287"/>
      <c r="K212" s="275"/>
      <c r="L212" s="275"/>
      <c r="M212" s="275"/>
      <c r="N212" s="290"/>
      <c r="O212" s="282"/>
    </row>
    <row r="213" spans="1:15" s="199" customFormat="1" ht="23.25">
      <c r="B213" s="834" t="s">
        <v>975</v>
      </c>
      <c r="C213" s="834"/>
      <c r="D213" s="284"/>
      <c r="E213" s="284"/>
      <c r="F213" s="284"/>
      <c r="G213" s="285"/>
      <c r="H213" s="285" t="s">
        <v>400</v>
      </c>
      <c r="I213" s="285"/>
      <c r="J213" s="287"/>
      <c r="K213" s="275"/>
      <c r="L213" s="275"/>
      <c r="M213" s="275"/>
      <c r="N213" s="290"/>
      <c r="O213" s="282"/>
    </row>
    <row r="214" spans="1:15" s="199" customFormat="1" ht="23.25">
      <c r="B214" s="285"/>
      <c r="C214" s="285"/>
      <c r="D214" s="284"/>
      <c r="E214" s="284"/>
      <c r="F214" s="284"/>
      <c r="G214" s="285"/>
      <c r="H214" s="285"/>
      <c r="I214" s="285"/>
      <c r="J214" s="287"/>
      <c r="K214" s="275"/>
      <c r="L214" s="275"/>
      <c r="M214" s="275"/>
      <c r="N214" s="290"/>
      <c r="O214" s="282"/>
    </row>
    <row r="215" spans="1:15" s="199" customFormat="1" ht="23.25">
      <c r="B215" s="285"/>
      <c r="C215" s="285"/>
      <c r="D215" s="284"/>
      <c r="E215" s="284"/>
      <c r="F215" s="284"/>
      <c r="G215" s="285"/>
      <c r="H215" s="285"/>
      <c r="I215" s="285"/>
      <c r="J215" s="287"/>
      <c r="K215" s="275"/>
      <c r="L215" s="275"/>
      <c r="M215" s="275"/>
      <c r="N215" s="290"/>
      <c r="O215" s="282"/>
    </row>
    <row r="216" spans="1:15" s="199" customFormat="1" ht="23.25">
      <c r="B216" s="285"/>
      <c r="C216" s="285"/>
      <c r="D216" s="284"/>
      <c r="E216" s="284"/>
      <c r="F216" s="284"/>
      <c r="G216" s="285"/>
      <c r="H216" s="285"/>
      <c r="I216" s="285"/>
      <c r="J216" s="287"/>
      <c r="K216" s="275"/>
      <c r="L216" s="275"/>
      <c r="M216" s="275"/>
      <c r="N216" s="290"/>
      <c r="O216" s="282"/>
    </row>
    <row r="217" spans="1:15" s="199" customFormat="1" ht="23.25">
      <c r="B217" s="285"/>
      <c r="C217" s="285"/>
      <c r="D217" s="284"/>
      <c r="E217" s="284"/>
      <c r="F217" s="284"/>
      <c r="G217" s="285"/>
      <c r="H217" s="285"/>
      <c r="I217" s="285"/>
      <c r="J217" s="287"/>
      <c r="K217" s="275"/>
      <c r="L217" s="275"/>
      <c r="M217" s="275"/>
      <c r="N217" s="290"/>
      <c r="O217" s="282"/>
    </row>
    <row r="218" spans="1:15" s="199" customFormat="1" ht="23.25">
      <c r="B218" s="285"/>
      <c r="C218" s="285"/>
      <c r="D218" s="284"/>
      <c r="E218" s="284"/>
      <c r="F218" s="284"/>
      <c r="G218" s="285"/>
      <c r="H218" s="285"/>
      <c r="I218" s="285"/>
      <c r="J218" s="287"/>
      <c r="K218" s="275"/>
      <c r="L218" s="275"/>
      <c r="M218" s="275"/>
      <c r="N218" s="290"/>
      <c r="O218" s="282"/>
    </row>
    <row r="219" spans="1:15" s="199" customFormat="1" ht="23.25">
      <c r="B219" s="285"/>
      <c r="C219" s="285"/>
      <c r="D219" s="284"/>
      <c r="E219" s="284"/>
      <c r="F219" s="284"/>
      <c r="G219" s="285"/>
      <c r="H219" s="285"/>
      <c r="I219" s="285"/>
      <c r="J219" s="287"/>
      <c r="K219" s="275"/>
      <c r="L219" s="275"/>
      <c r="M219" s="275"/>
      <c r="N219" s="290"/>
      <c r="O219" s="282"/>
    </row>
    <row r="220" spans="1:15" s="199" customFormat="1" ht="23.25">
      <c r="B220" s="833" t="s">
        <v>1</v>
      </c>
      <c r="C220" s="833"/>
      <c r="D220" s="833"/>
      <c r="E220" s="833"/>
      <c r="F220" s="833"/>
      <c r="G220" s="833"/>
      <c r="H220" s="833"/>
      <c r="I220" s="833"/>
      <c r="J220" s="833"/>
      <c r="K220" s="833"/>
      <c r="L220" s="833"/>
      <c r="M220" s="833"/>
      <c r="N220" s="833"/>
      <c r="O220" s="282"/>
    </row>
    <row r="221" spans="1:15" s="199" customFormat="1" ht="23.25">
      <c r="B221" s="833" t="s">
        <v>586</v>
      </c>
      <c r="C221" s="833"/>
      <c r="D221" s="833"/>
      <c r="E221" s="833"/>
      <c r="F221" s="833"/>
      <c r="G221" s="833"/>
      <c r="H221" s="833"/>
      <c r="I221" s="833"/>
      <c r="J221" s="833"/>
      <c r="K221" s="833"/>
      <c r="L221" s="833"/>
      <c r="M221" s="833"/>
      <c r="N221" s="833"/>
      <c r="O221" s="282"/>
    </row>
    <row r="222" spans="1:15" s="199" customFormat="1" ht="23.25">
      <c r="B222" s="833" t="s">
        <v>2</v>
      </c>
      <c r="C222" s="833"/>
      <c r="D222" s="833"/>
      <c r="E222" s="833"/>
      <c r="F222" s="833"/>
      <c r="G222" s="833"/>
      <c r="H222" s="833"/>
      <c r="I222" s="833"/>
      <c r="J222" s="833"/>
      <c r="K222" s="833"/>
      <c r="L222" s="833"/>
      <c r="M222" s="833"/>
      <c r="N222" s="833"/>
      <c r="O222" s="282"/>
    </row>
    <row r="223" spans="1:15" s="199" customFormat="1" ht="23.25">
      <c r="B223" s="833" t="s">
        <v>401</v>
      </c>
      <c r="C223" s="833"/>
      <c r="D223" s="833"/>
      <c r="E223" s="833"/>
      <c r="F223" s="833"/>
      <c r="G223" s="833"/>
      <c r="H223" s="833"/>
      <c r="I223" s="833"/>
      <c r="J223" s="833"/>
      <c r="K223" s="833"/>
      <c r="L223" s="833"/>
      <c r="M223" s="833"/>
      <c r="N223" s="833"/>
      <c r="O223" s="282"/>
    </row>
    <row r="224" spans="1:15" s="199" customFormat="1" ht="23.25">
      <c r="B224" s="345"/>
      <c r="C224" s="345"/>
      <c r="D224" s="345"/>
      <c r="E224" s="345"/>
      <c r="F224" s="345"/>
      <c r="G224" s="345"/>
      <c r="H224" s="345"/>
      <c r="I224" s="345"/>
      <c r="J224" s="345"/>
      <c r="K224" s="345"/>
      <c r="L224" s="345"/>
      <c r="M224" s="345"/>
      <c r="N224" s="345"/>
      <c r="O224" s="282"/>
    </row>
    <row r="225" spans="1:15" s="199" customFormat="1" ht="23.25">
      <c r="B225" s="200" t="s">
        <v>997</v>
      </c>
      <c r="C225" s="200"/>
      <c r="D225" s="200"/>
      <c r="E225" s="200"/>
      <c r="F225" s="345"/>
      <c r="G225" s="345"/>
      <c r="H225" s="345"/>
      <c r="I225" s="345"/>
      <c r="J225" s="345"/>
      <c r="K225" s="345"/>
      <c r="L225" s="345"/>
      <c r="M225" s="345"/>
      <c r="N225" s="345"/>
      <c r="O225" s="282"/>
    </row>
    <row r="226" spans="1:15" s="199" customFormat="1" ht="23.25">
      <c r="B226" s="200" t="s">
        <v>587</v>
      </c>
      <c r="C226" s="200"/>
      <c r="D226" s="329"/>
      <c r="E226" s="330"/>
      <c r="F226" s="331"/>
      <c r="G226" s="331"/>
      <c r="H226" s="331"/>
      <c r="I226" s="297"/>
      <c r="J226" s="297" t="s">
        <v>14</v>
      </c>
      <c r="K226" s="297" t="s">
        <v>15</v>
      </c>
      <c r="L226" s="297" t="s">
        <v>16</v>
      </c>
      <c r="M226" s="203" t="s">
        <v>941</v>
      </c>
      <c r="N226" s="297">
        <v>0</v>
      </c>
      <c r="O226" s="202"/>
    </row>
    <row r="227" spans="1:15" s="199" customFormat="1" ht="23.25">
      <c r="B227" s="200" t="s">
        <v>6</v>
      </c>
      <c r="C227" s="200" t="s">
        <v>7</v>
      </c>
      <c r="D227" s="200" t="s">
        <v>8</v>
      </c>
      <c r="E227" s="200" t="s">
        <v>9</v>
      </c>
      <c r="F227" s="200" t="s">
        <v>10</v>
      </c>
      <c r="G227" s="200" t="s">
        <v>11</v>
      </c>
      <c r="H227" s="200" t="s">
        <v>12</v>
      </c>
      <c r="I227" s="200" t="s">
        <v>13</v>
      </c>
      <c r="J227" s="200" t="s">
        <v>495</v>
      </c>
      <c r="K227" s="200"/>
      <c r="L227" s="200"/>
      <c r="M227" s="346"/>
      <c r="N227" s="200" t="s">
        <v>17</v>
      </c>
      <c r="O227" s="206" t="s">
        <v>18</v>
      </c>
    </row>
    <row r="228" spans="1:15" s="199" customFormat="1" ht="23.25">
      <c r="A228" s="199">
        <v>1</v>
      </c>
      <c r="B228" s="338" t="s">
        <v>588</v>
      </c>
      <c r="C228" s="338" t="s">
        <v>589</v>
      </c>
      <c r="D228" s="347" t="s">
        <v>590</v>
      </c>
      <c r="E228" s="348">
        <v>200012700174020</v>
      </c>
      <c r="F228" s="338" t="s">
        <v>27</v>
      </c>
      <c r="G228" s="299" t="s">
        <v>702</v>
      </c>
      <c r="H228" s="338" t="s">
        <v>591</v>
      </c>
      <c r="I228" s="349">
        <v>5000</v>
      </c>
      <c r="J228" s="349">
        <v>143.5</v>
      </c>
      <c r="K228" s="349">
        <v>152</v>
      </c>
      <c r="L228" s="350"/>
      <c r="M228" s="349"/>
      <c r="N228" s="349">
        <v>4704.5</v>
      </c>
      <c r="O228" s="351">
        <v>39258</v>
      </c>
    </row>
    <row r="229" spans="1:15" s="199" customFormat="1" ht="23.25">
      <c r="A229" s="199">
        <f>A228+1</f>
        <v>2</v>
      </c>
      <c r="B229" s="269" t="s">
        <v>342</v>
      </c>
      <c r="C229" s="269" t="s">
        <v>592</v>
      </c>
      <c r="D229" s="267" t="s">
        <v>593</v>
      </c>
      <c r="E229" s="268">
        <v>200011101189535</v>
      </c>
      <c r="F229" s="269" t="s">
        <v>27</v>
      </c>
      <c r="G229" s="299" t="s">
        <v>702</v>
      </c>
      <c r="H229" s="269" t="s">
        <v>594</v>
      </c>
      <c r="I229" s="304">
        <v>5000</v>
      </c>
      <c r="J229" s="304">
        <v>143.5</v>
      </c>
      <c r="K229" s="304">
        <v>152</v>
      </c>
      <c r="L229" s="305"/>
      <c r="M229" s="304"/>
      <c r="N229" s="304">
        <v>4704.5</v>
      </c>
      <c r="O229" s="303">
        <v>39387</v>
      </c>
    </row>
    <row r="230" spans="1:15" s="199" customFormat="1" ht="23.25">
      <c r="A230" s="199">
        <f t="shared" ref="A230:A267" si="17">A229+1</f>
        <v>3</v>
      </c>
      <c r="B230" s="269" t="s">
        <v>43</v>
      </c>
      <c r="C230" s="269" t="s">
        <v>446</v>
      </c>
      <c r="D230" s="267" t="s">
        <v>595</v>
      </c>
      <c r="E230" s="268">
        <v>200011101209541</v>
      </c>
      <c r="F230" s="269" t="s">
        <v>27</v>
      </c>
      <c r="G230" s="299" t="s">
        <v>702</v>
      </c>
      <c r="H230" s="269" t="s">
        <v>596</v>
      </c>
      <c r="I230" s="304">
        <v>5000</v>
      </c>
      <c r="J230" s="304">
        <v>143.5</v>
      </c>
      <c r="K230" s="304">
        <v>152</v>
      </c>
      <c r="L230" s="305"/>
      <c r="M230" s="304"/>
      <c r="N230" s="304">
        <v>4704.5</v>
      </c>
      <c r="O230" s="303">
        <v>39479</v>
      </c>
    </row>
    <row r="231" spans="1:15" s="199" customFormat="1" ht="23.25">
      <c r="A231" s="199">
        <f t="shared" si="17"/>
        <v>4</v>
      </c>
      <c r="B231" s="269" t="s">
        <v>597</v>
      </c>
      <c r="C231" s="269" t="s">
        <v>598</v>
      </c>
      <c r="D231" s="267" t="s">
        <v>599</v>
      </c>
      <c r="E231" s="268">
        <v>200011101209567</v>
      </c>
      <c r="F231" s="269" t="s">
        <v>27</v>
      </c>
      <c r="G231" s="299" t="s">
        <v>702</v>
      </c>
      <c r="H231" s="269" t="s">
        <v>600</v>
      </c>
      <c r="I231" s="304">
        <v>5000</v>
      </c>
      <c r="J231" s="304">
        <v>143.5</v>
      </c>
      <c r="K231" s="304">
        <v>152</v>
      </c>
      <c r="L231" s="305"/>
      <c r="M231" s="304"/>
      <c r="N231" s="304">
        <v>4704.5</v>
      </c>
      <c r="O231" s="303">
        <v>39492</v>
      </c>
    </row>
    <row r="232" spans="1:15" s="199" customFormat="1" ht="23.25">
      <c r="A232" s="199">
        <f t="shared" si="17"/>
        <v>5</v>
      </c>
      <c r="B232" s="269" t="s">
        <v>601</v>
      </c>
      <c r="C232" s="269" t="s">
        <v>602</v>
      </c>
      <c r="D232" s="267" t="s">
        <v>603</v>
      </c>
      <c r="E232" s="268">
        <v>200011101253717</v>
      </c>
      <c r="F232" s="269" t="s">
        <v>37</v>
      </c>
      <c r="G232" s="299" t="s">
        <v>702</v>
      </c>
      <c r="H232" s="269" t="s">
        <v>604</v>
      </c>
      <c r="I232" s="304">
        <v>5000</v>
      </c>
      <c r="J232" s="304">
        <v>143.5</v>
      </c>
      <c r="K232" s="304">
        <v>152</v>
      </c>
      <c r="L232" s="305"/>
      <c r="M232" s="304"/>
      <c r="N232" s="304">
        <v>4704.5</v>
      </c>
      <c r="O232" s="303">
        <v>39722</v>
      </c>
    </row>
    <row r="233" spans="1:15" s="199" customFormat="1" ht="23.25">
      <c r="A233" s="199">
        <f t="shared" si="17"/>
        <v>6</v>
      </c>
      <c r="B233" s="269" t="s">
        <v>605</v>
      </c>
      <c r="C233" s="269" t="s">
        <v>606</v>
      </c>
      <c r="D233" s="267" t="s">
        <v>607</v>
      </c>
      <c r="E233" s="268">
        <v>200011101253720</v>
      </c>
      <c r="F233" s="269" t="s">
        <v>37</v>
      </c>
      <c r="G233" s="299" t="s">
        <v>702</v>
      </c>
      <c r="H233" s="269" t="s">
        <v>594</v>
      </c>
      <c r="I233" s="304">
        <v>5000</v>
      </c>
      <c r="J233" s="304">
        <v>143.5</v>
      </c>
      <c r="K233" s="304">
        <v>152</v>
      </c>
      <c r="L233" s="305"/>
      <c r="M233" s="304"/>
      <c r="N233" s="304">
        <v>4704.5</v>
      </c>
      <c r="O233" s="303">
        <v>39722</v>
      </c>
    </row>
    <row r="234" spans="1:15" s="199" customFormat="1" ht="23.25">
      <c r="A234" s="199">
        <f t="shared" si="17"/>
        <v>7</v>
      </c>
      <c r="B234" s="269" t="s">
        <v>608</v>
      </c>
      <c r="C234" s="269" t="s">
        <v>609</v>
      </c>
      <c r="D234" s="267" t="s">
        <v>610</v>
      </c>
      <c r="E234" s="352">
        <v>200011101292147</v>
      </c>
      <c r="F234" s="269" t="s">
        <v>611</v>
      </c>
      <c r="G234" s="299" t="s">
        <v>702</v>
      </c>
      <c r="H234" s="269" t="s">
        <v>591</v>
      </c>
      <c r="I234" s="335">
        <v>10000</v>
      </c>
      <c r="J234" s="335">
        <f>I234*2.87%</f>
        <v>287</v>
      </c>
      <c r="K234" s="335">
        <f>I234*3.04%</f>
        <v>304</v>
      </c>
      <c r="L234" s="336"/>
      <c r="M234" s="353"/>
      <c r="N234" s="335">
        <f>I234-J234-K234</f>
        <v>9409</v>
      </c>
      <c r="O234" s="354">
        <v>40028</v>
      </c>
    </row>
    <row r="235" spans="1:15" s="199" customFormat="1" ht="23.25">
      <c r="A235" s="199">
        <f t="shared" si="17"/>
        <v>8</v>
      </c>
      <c r="B235" s="269" t="s">
        <v>612</v>
      </c>
      <c r="C235" s="269" t="s">
        <v>613</v>
      </c>
      <c r="D235" s="267" t="s">
        <v>614</v>
      </c>
      <c r="E235" s="352">
        <v>200011101318814</v>
      </c>
      <c r="F235" s="269" t="s">
        <v>615</v>
      </c>
      <c r="G235" s="299" t="s">
        <v>702</v>
      </c>
      <c r="H235" s="269" t="s">
        <v>616</v>
      </c>
      <c r="I235" s="335">
        <v>5000</v>
      </c>
      <c r="J235" s="335">
        <f>I235*2.87%</f>
        <v>143.5</v>
      </c>
      <c r="K235" s="335">
        <f>I235*3.04%</f>
        <v>152</v>
      </c>
      <c r="L235" s="336"/>
      <c r="M235" s="353"/>
      <c r="N235" s="335">
        <f>I235-J235-K235</f>
        <v>4704.5</v>
      </c>
      <c r="O235" s="354">
        <v>40210</v>
      </c>
    </row>
    <row r="236" spans="1:15" s="199" customFormat="1" ht="23.25">
      <c r="A236" s="199">
        <f t="shared" si="17"/>
        <v>9</v>
      </c>
      <c r="B236" s="269" t="s">
        <v>617</v>
      </c>
      <c r="C236" s="269" t="s">
        <v>618</v>
      </c>
      <c r="D236" s="267" t="s">
        <v>619</v>
      </c>
      <c r="E236" s="268">
        <v>200011101318830</v>
      </c>
      <c r="F236" s="269" t="s">
        <v>620</v>
      </c>
      <c r="G236" s="299" t="s">
        <v>702</v>
      </c>
      <c r="H236" s="269" t="s">
        <v>616</v>
      </c>
      <c r="I236" s="304">
        <v>5000</v>
      </c>
      <c r="J236" s="304">
        <v>143.5</v>
      </c>
      <c r="K236" s="304">
        <v>152</v>
      </c>
      <c r="L236" s="305"/>
      <c r="M236" s="304"/>
      <c r="N236" s="304">
        <v>4704.5</v>
      </c>
      <c r="O236" s="303">
        <v>40210</v>
      </c>
    </row>
    <row r="237" spans="1:15" s="199" customFormat="1" ht="23.25">
      <c r="A237" s="199">
        <f t="shared" si="17"/>
        <v>10</v>
      </c>
      <c r="B237" s="269" t="s">
        <v>621</v>
      </c>
      <c r="C237" s="269" t="s">
        <v>622</v>
      </c>
      <c r="D237" s="267" t="s">
        <v>623</v>
      </c>
      <c r="E237" s="268">
        <v>200011101326055</v>
      </c>
      <c r="F237" s="269" t="s">
        <v>27</v>
      </c>
      <c r="G237" s="299" t="s">
        <v>702</v>
      </c>
      <c r="H237" s="269" t="s">
        <v>624</v>
      </c>
      <c r="I237" s="304">
        <v>5000</v>
      </c>
      <c r="J237" s="304">
        <v>143.5</v>
      </c>
      <c r="K237" s="304">
        <v>152</v>
      </c>
      <c r="L237" s="305"/>
      <c r="M237" s="304"/>
      <c r="N237" s="304">
        <v>4704.5</v>
      </c>
      <c r="O237" s="303">
        <v>40269</v>
      </c>
    </row>
    <row r="238" spans="1:15" s="199" customFormat="1" ht="23.25">
      <c r="A238" s="199">
        <f t="shared" si="17"/>
        <v>11</v>
      </c>
      <c r="B238" s="269" t="s">
        <v>625</v>
      </c>
      <c r="C238" s="269" t="s">
        <v>626</v>
      </c>
      <c r="D238" s="267" t="s">
        <v>627</v>
      </c>
      <c r="E238" s="268">
        <v>200011101479656</v>
      </c>
      <c r="F238" s="269" t="s">
        <v>37</v>
      </c>
      <c r="G238" s="299" t="s">
        <v>702</v>
      </c>
      <c r="H238" s="269" t="s">
        <v>628</v>
      </c>
      <c r="I238" s="304">
        <v>5000</v>
      </c>
      <c r="J238" s="304">
        <v>143.5</v>
      </c>
      <c r="K238" s="304">
        <v>152</v>
      </c>
      <c r="L238" s="305"/>
      <c r="M238" s="320">
        <v>1512.45</v>
      </c>
      <c r="N238" s="304">
        <f>I238-J238-K238-M238</f>
        <v>3192.05</v>
      </c>
      <c r="O238" s="303">
        <v>41091</v>
      </c>
    </row>
    <row r="239" spans="1:15" s="199" customFormat="1" ht="23.25">
      <c r="A239" s="199">
        <f t="shared" si="17"/>
        <v>12</v>
      </c>
      <c r="B239" s="269" t="s">
        <v>629</v>
      </c>
      <c r="C239" s="269" t="s">
        <v>630</v>
      </c>
      <c r="D239" s="267" t="s">
        <v>631</v>
      </c>
      <c r="E239" s="268">
        <v>200011101479481</v>
      </c>
      <c r="F239" s="269" t="s">
        <v>37</v>
      </c>
      <c r="G239" s="299" t="s">
        <v>702</v>
      </c>
      <c r="H239" s="269" t="s">
        <v>632</v>
      </c>
      <c r="I239" s="304">
        <v>5000</v>
      </c>
      <c r="J239" s="304">
        <v>143.5</v>
      </c>
      <c r="K239" s="304">
        <v>152</v>
      </c>
      <c r="L239" s="305"/>
      <c r="M239" s="304"/>
      <c r="N239" s="304">
        <v>4704.5</v>
      </c>
      <c r="O239" s="303">
        <v>41122</v>
      </c>
    </row>
    <row r="240" spans="1:15" s="199" customFormat="1" ht="23.25">
      <c r="A240" s="199">
        <f t="shared" si="17"/>
        <v>13</v>
      </c>
      <c r="B240" s="269" t="s">
        <v>633</v>
      </c>
      <c r="C240" s="269" t="s">
        <v>634</v>
      </c>
      <c r="D240" s="267" t="s">
        <v>635</v>
      </c>
      <c r="E240" s="268">
        <v>200011101561205</v>
      </c>
      <c r="F240" s="269" t="s">
        <v>636</v>
      </c>
      <c r="G240" s="299" t="s">
        <v>702</v>
      </c>
      <c r="H240" s="269" t="s">
        <v>637</v>
      </c>
      <c r="I240" s="334">
        <v>20400</v>
      </c>
      <c r="J240" s="335">
        <f>I240*2.87%</f>
        <v>585.48</v>
      </c>
      <c r="K240" s="335">
        <f>I240*3.04%</f>
        <v>620.16</v>
      </c>
      <c r="L240" s="336"/>
      <c r="M240" s="353">
        <v>0</v>
      </c>
      <c r="N240" s="335">
        <f>I240-J240-K240-M240</f>
        <v>19194.36</v>
      </c>
      <c r="O240" s="303">
        <v>41699</v>
      </c>
    </row>
    <row r="241" spans="1:15" s="199" customFormat="1" ht="23.25">
      <c r="A241" s="199">
        <f t="shared" si="17"/>
        <v>14</v>
      </c>
      <c r="B241" s="269" t="s">
        <v>638</v>
      </c>
      <c r="C241" s="269" t="s">
        <v>639</v>
      </c>
      <c r="D241" s="267" t="s">
        <v>640</v>
      </c>
      <c r="E241" s="268">
        <v>200011101561218</v>
      </c>
      <c r="F241" s="269" t="s">
        <v>37</v>
      </c>
      <c r="G241" s="299" t="s">
        <v>702</v>
      </c>
      <c r="H241" s="269" t="s">
        <v>616</v>
      </c>
      <c r="I241" s="304">
        <v>5000</v>
      </c>
      <c r="J241" s="304">
        <v>143.5</v>
      </c>
      <c r="K241" s="304">
        <v>152</v>
      </c>
      <c r="L241" s="305"/>
      <c r="M241" s="304"/>
      <c r="N241" s="304">
        <v>4704.5</v>
      </c>
      <c r="O241" s="303">
        <v>41699</v>
      </c>
    </row>
    <row r="242" spans="1:15" s="199" customFormat="1" ht="23.25">
      <c r="A242" s="199">
        <f t="shared" si="17"/>
        <v>15</v>
      </c>
      <c r="B242" s="269" t="s">
        <v>641</v>
      </c>
      <c r="C242" s="269" t="s">
        <v>642</v>
      </c>
      <c r="D242" s="267" t="s">
        <v>643</v>
      </c>
      <c r="E242" s="268">
        <v>200011101630699</v>
      </c>
      <c r="F242" s="269" t="s">
        <v>644</v>
      </c>
      <c r="G242" s="299" t="s">
        <v>702</v>
      </c>
      <c r="H242" s="333" t="s">
        <v>645</v>
      </c>
      <c r="I242" s="304">
        <v>7750</v>
      </c>
      <c r="J242" s="304">
        <v>222.42500000000001</v>
      </c>
      <c r="K242" s="304">
        <v>235.6</v>
      </c>
      <c r="L242" s="305"/>
      <c r="M242" s="304"/>
      <c r="N242" s="304">
        <v>7291.9749999999995</v>
      </c>
      <c r="O242" s="303">
        <v>41913</v>
      </c>
    </row>
    <row r="243" spans="1:15" s="199" customFormat="1" ht="23.25">
      <c r="A243" s="199">
        <f t="shared" si="17"/>
        <v>16</v>
      </c>
      <c r="B243" s="333" t="s">
        <v>646</v>
      </c>
      <c r="C243" s="333" t="s">
        <v>647</v>
      </c>
      <c r="D243" s="267" t="s">
        <v>648</v>
      </c>
      <c r="E243" s="268" t="s">
        <v>649</v>
      </c>
      <c r="F243" s="269" t="s">
        <v>150</v>
      </c>
      <c r="G243" s="299" t="s">
        <v>702</v>
      </c>
      <c r="H243" s="269" t="s">
        <v>650</v>
      </c>
      <c r="I243" s="304">
        <v>5000</v>
      </c>
      <c r="J243" s="304">
        <v>143.5</v>
      </c>
      <c r="K243" s="304">
        <v>152</v>
      </c>
      <c r="L243" s="305"/>
      <c r="M243" s="304"/>
      <c r="N243" s="304">
        <v>4704.5</v>
      </c>
      <c r="O243" s="355">
        <v>42644</v>
      </c>
    </row>
    <row r="244" spans="1:15" s="199" customFormat="1" ht="23.25">
      <c r="A244" s="199">
        <f t="shared" si="17"/>
        <v>17</v>
      </c>
      <c r="B244" s="333" t="s">
        <v>651</v>
      </c>
      <c r="C244" s="333" t="s">
        <v>652</v>
      </c>
      <c r="D244" s="267" t="s">
        <v>653</v>
      </c>
      <c r="E244" s="268" t="s">
        <v>654</v>
      </c>
      <c r="F244" s="269" t="s">
        <v>655</v>
      </c>
      <c r="G244" s="299" t="s">
        <v>702</v>
      </c>
      <c r="H244" s="269" t="s">
        <v>656</v>
      </c>
      <c r="I244" s="304">
        <v>5000</v>
      </c>
      <c r="J244" s="304">
        <v>143.5</v>
      </c>
      <c r="K244" s="304">
        <v>152</v>
      </c>
      <c r="L244" s="305"/>
      <c r="M244" s="304"/>
      <c r="N244" s="304">
        <v>4704.5</v>
      </c>
      <c r="O244" s="355">
        <v>42705</v>
      </c>
    </row>
    <row r="245" spans="1:15" s="199" customFormat="1" ht="23.25">
      <c r="A245" s="199">
        <f t="shared" si="17"/>
        <v>18</v>
      </c>
      <c r="B245" s="333" t="s">
        <v>657</v>
      </c>
      <c r="C245" s="333" t="s">
        <v>658</v>
      </c>
      <c r="D245" s="267" t="s">
        <v>659</v>
      </c>
      <c r="E245" s="268" t="s">
        <v>660</v>
      </c>
      <c r="F245" s="269" t="s">
        <v>37</v>
      </c>
      <c r="G245" s="299" t="s">
        <v>702</v>
      </c>
      <c r="H245" s="269" t="s">
        <v>661</v>
      </c>
      <c r="I245" s="304">
        <v>5000</v>
      </c>
      <c r="J245" s="304">
        <v>143.5</v>
      </c>
      <c r="K245" s="304">
        <v>152</v>
      </c>
      <c r="L245" s="305"/>
      <c r="M245" s="304"/>
      <c r="N245" s="304">
        <v>4704.5</v>
      </c>
      <c r="O245" s="355">
        <v>42309</v>
      </c>
    </row>
    <row r="246" spans="1:15" s="199" customFormat="1" ht="23.25">
      <c r="A246" s="199">
        <f t="shared" si="17"/>
        <v>19</v>
      </c>
      <c r="B246" s="306" t="s">
        <v>662</v>
      </c>
      <c r="C246" s="306" t="s">
        <v>663</v>
      </c>
      <c r="D246" s="318" t="s">
        <v>664</v>
      </c>
      <c r="E246" s="318" t="s">
        <v>665</v>
      </c>
      <c r="F246" s="299" t="s">
        <v>27</v>
      </c>
      <c r="G246" s="299" t="s">
        <v>702</v>
      </c>
      <c r="H246" s="299" t="s">
        <v>666</v>
      </c>
      <c r="I246" s="334">
        <v>5000</v>
      </c>
      <c r="J246" s="335">
        <f t="shared" ref="J246:J267" si="18">I246*2.87%</f>
        <v>143.5</v>
      </c>
      <c r="K246" s="335">
        <f t="shared" ref="K246:K267" si="19">I246*3.04%</f>
        <v>152</v>
      </c>
      <c r="L246" s="336"/>
      <c r="M246" s="353"/>
      <c r="N246" s="335">
        <f t="shared" ref="N246:N253" si="20">I246-J246-K246</f>
        <v>4704.5</v>
      </c>
      <c r="O246" s="318">
        <v>42948</v>
      </c>
    </row>
    <row r="247" spans="1:15" s="199" customFormat="1" ht="23.25">
      <c r="A247" s="199">
        <f t="shared" si="17"/>
        <v>20</v>
      </c>
      <c r="B247" s="306" t="s">
        <v>667</v>
      </c>
      <c r="C247" s="306" t="s">
        <v>668</v>
      </c>
      <c r="D247" s="318" t="s">
        <v>669</v>
      </c>
      <c r="E247" s="318" t="s">
        <v>670</v>
      </c>
      <c r="F247" s="337" t="s">
        <v>470</v>
      </c>
      <c r="G247" s="299" t="s">
        <v>702</v>
      </c>
      <c r="H247" s="333" t="s">
        <v>637</v>
      </c>
      <c r="I247" s="334">
        <v>5000</v>
      </c>
      <c r="J247" s="335">
        <f t="shared" si="18"/>
        <v>143.5</v>
      </c>
      <c r="K247" s="335">
        <f t="shared" si="19"/>
        <v>152</v>
      </c>
      <c r="L247" s="336"/>
      <c r="M247" s="353"/>
      <c r="N247" s="335">
        <f t="shared" si="20"/>
        <v>4704.5</v>
      </c>
      <c r="O247" s="318">
        <v>43040</v>
      </c>
    </row>
    <row r="248" spans="1:15" s="199" customFormat="1" ht="23.25">
      <c r="A248" s="199">
        <f t="shared" si="17"/>
        <v>21</v>
      </c>
      <c r="B248" s="306" t="s">
        <v>671</v>
      </c>
      <c r="C248" s="306" t="s">
        <v>672</v>
      </c>
      <c r="D248" s="318" t="s">
        <v>673</v>
      </c>
      <c r="E248" s="318" t="s">
        <v>674</v>
      </c>
      <c r="F248" s="337" t="s">
        <v>27</v>
      </c>
      <c r="G248" s="299" t="s">
        <v>702</v>
      </c>
      <c r="H248" s="333" t="s">
        <v>637</v>
      </c>
      <c r="I248" s="334">
        <v>5000</v>
      </c>
      <c r="J248" s="335">
        <f t="shared" si="18"/>
        <v>143.5</v>
      </c>
      <c r="K248" s="335">
        <f t="shared" si="19"/>
        <v>152</v>
      </c>
      <c r="L248" s="336"/>
      <c r="M248" s="353"/>
      <c r="N248" s="335">
        <f t="shared" si="20"/>
        <v>4704.5</v>
      </c>
      <c r="O248" s="318">
        <v>43040</v>
      </c>
    </row>
    <row r="249" spans="1:15" s="199" customFormat="1" ht="23.25">
      <c r="A249" s="199">
        <f t="shared" si="17"/>
        <v>22</v>
      </c>
      <c r="B249" s="306" t="s">
        <v>675</v>
      </c>
      <c r="C249" s="306" t="s">
        <v>486</v>
      </c>
      <c r="D249" s="318" t="s">
        <v>676</v>
      </c>
      <c r="E249" s="318" t="s">
        <v>677</v>
      </c>
      <c r="F249" s="337" t="s">
        <v>496</v>
      </c>
      <c r="G249" s="299" t="s">
        <v>702</v>
      </c>
      <c r="H249" s="333" t="s">
        <v>637</v>
      </c>
      <c r="I249" s="334">
        <v>5000</v>
      </c>
      <c r="J249" s="335">
        <f t="shared" si="18"/>
        <v>143.5</v>
      </c>
      <c r="K249" s="335">
        <f t="shared" si="19"/>
        <v>152</v>
      </c>
      <c r="L249" s="336"/>
      <c r="M249" s="353"/>
      <c r="N249" s="335">
        <f t="shared" si="20"/>
        <v>4704.5</v>
      </c>
      <c r="O249" s="318">
        <v>43040</v>
      </c>
    </row>
    <row r="250" spans="1:15" s="199" customFormat="1" ht="23.25">
      <c r="A250" s="199">
        <f t="shared" si="17"/>
        <v>23</v>
      </c>
      <c r="B250" s="306" t="s">
        <v>678</v>
      </c>
      <c r="C250" s="306" t="s">
        <v>679</v>
      </c>
      <c r="D250" s="318" t="s">
        <v>680</v>
      </c>
      <c r="E250" s="318" t="s">
        <v>681</v>
      </c>
      <c r="F250" s="337" t="s">
        <v>188</v>
      </c>
      <c r="G250" s="299" t="s">
        <v>702</v>
      </c>
      <c r="H250" s="337" t="s">
        <v>682</v>
      </c>
      <c r="I250" s="334">
        <v>7000</v>
      </c>
      <c r="J250" s="335">
        <f t="shared" si="18"/>
        <v>200.9</v>
      </c>
      <c r="K250" s="335">
        <f t="shared" si="19"/>
        <v>212.8</v>
      </c>
      <c r="L250" s="336"/>
      <c r="M250" s="353"/>
      <c r="N250" s="335">
        <f>I250-J250-K250</f>
        <v>6586.3</v>
      </c>
      <c r="O250" s="318">
        <v>43160</v>
      </c>
    </row>
    <row r="251" spans="1:15" s="199" customFormat="1" ht="23.25">
      <c r="A251" s="199">
        <f t="shared" si="17"/>
        <v>24</v>
      </c>
      <c r="B251" s="356" t="s">
        <v>683</v>
      </c>
      <c r="C251" s="356" t="s">
        <v>684</v>
      </c>
      <c r="D251" s="322" t="s">
        <v>685</v>
      </c>
      <c r="E251" s="322" t="s">
        <v>686</v>
      </c>
      <c r="F251" s="356" t="s">
        <v>63</v>
      </c>
      <c r="G251" s="299" t="s">
        <v>702</v>
      </c>
      <c r="H251" s="356" t="s">
        <v>687</v>
      </c>
      <c r="I251" s="334">
        <v>5000</v>
      </c>
      <c r="J251" s="335">
        <f t="shared" si="18"/>
        <v>143.5</v>
      </c>
      <c r="K251" s="335">
        <f t="shared" si="19"/>
        <v>152</v>
      </c>
      <c r="L251" s="336"/>
      <c r="M251" s="353"/>
      <c r="N251" s="335">
        <f t="shared" si="20"/>
        <v>4704.5</v>
      </c>
      <c r="O251" s="354">
        <v>43770</v>
      </c>
    </row>
    <row r="252" spans="1:15" s="199" customFormat="1" ht="23.25">
      <c r="A252" s="199">
        <f t="shared" si="17"/>
        <v>25</v>
      </c>
      <c r="B252" s="357" t="s">
        <v>688</v>
      </c>
      <c r="C252" s="358" t="s">
        <v>689</v>
      </c>
      <c r="D252" s="319" t="s">
        <v>690</v>
      </c>
      <c r="E252" s="319" t="s">
        <v>691</v>
      </c>
      <c r="F252" s="358" t="s">
        <v>150</v>
      </c>
      <c r="G252" s="299" t="s">
        <v>702</v>
      </c>
      <c r="H252" s="358" t="s">
        <v>687</v>
      </c>
      <c r="I252" s="334">
        <v>5000</v>
      </c>
      <c r="J252" s="335">
        <f t="shared" si="18"/>
        <v>143.5</v>
      </c>
      <c r="K252" s="335">
        <f t="shared" si="19"/>
        <v>152</v>
      </c>
      <c r="L252" s="336"/>
      <c r="M252" s="353"/>
      <c r="N252" s="335">
        <f t="shared" si="20"/>
        <v>4704.5</v>
      </c>
      <c r="O252" s="354">
        <v>43466</v>
      </c>
    </row>
    <row r="253" spans="1:15" s="199" customFormat="1" ht="23.25">
      <c r="A253" s="199">
        <f t="shared" si="17"/>
        <v>26</v>
      </c>
      <c r="B253" s="358" t="s">
        <v>692</v>
      </c>
      <c r="C253" s="358" t="s">
        <v>693</v>
      </c>
      <c r="D253" s="319" t="s">
        <v>694</v>
      </c>
      <c r="E253" s="319" t="s">
        <v>695</v>
      </c>
      <c r="F253" s="358" t="s">
        <v>264</v>
      </c>
      <c r="G253" s="299" t="s">
        <v>702</v>
      </c>
      <c r="H253" s="358" t="s">
        <v>696</v>
      </c>
      <c r="I253" s="334">
        <v>11000</v>
      </c>
      <c r="J253" s="335">
        <f t="shared" si="18"/>
        <v>315.7</v>
      </c>
      <c r="K253" s="335">
        <f t="shared" si="19"/>
        <v>334.4</v>
      </c>
      <c r="L253" s="336"/>
      <c r="M253" s="353"/>
      <c r="N253" s="335">
        <f t="shared" si="20"/>
        <v>10349.9</v>
      </c>
      <c r="O253" s="354">
        <v>43497</v>
      </c>
    </row>
    <row r="254" spans="1:15" s="199" customFormat="1" ht="23.25">
      <c r="A254" s="199">
        <f t="shared" si="17"/>
        <v>27</v>
      </c>
      <c r="B254" s="299" t="s">
        <v>697</v>
      </c>
      <c r="C254" s="299" t="s">
        <v>698</v>
      </c>
      <c r="D254" s="318" t="s">
        <v>699</v>
      </c>
      <c r="E254" s="319" t="s">
        <v>700</v>
      </c>
      <c r="F254" s="299" t="s">
        <v>701</v>
      </c>
      <c r="G254" s="299" t="s">
        <v>702</v>
      </c>
      <c r="H254" s="299" t="s">
        <v>703</v>
      </c>
      <c r="I254" s="320">
        <v>5000</v>
      </c>
      <c r="J254" s="320">
        <f t="shared" si="18"/>
        <v>143.5</v>
      </c>
      <c r="K254" s="320">
        <f t="shared" si="19"/>
        <v>152</v>
      </c>
      <c r="L254" s="320"/>
      <c r="M254" s="320"/>
      <c r="N254" s="320">
        <f t="shared" ref="N254:N267" si="21">SUM(I254-J254-K254)</f>
        <v>4704.5</v>
      </c>
      <c r="O254" s="359">
        <v>43647</v>
      </c>
    </row>
    <row r="255" spans="1:15" s="199" customFormat="1" ht="23.25">
      <c r="A255" s="199">
        <f t="shared" si="17"/>
        <v>28</v>
      </c>
      <c r="B255" s="360" t="s">
        <v>704</v>
      </c>
      <c r="C255" s="360" t="s">
        <v>705</v>
      </c>
      <c r="D255" s="361" t="s">
        <v>706</v>
      </c>
      <c r="E255" s="319" t="s">
        <v>707</v>
      </c>
      <c r="F255" s="315" t="s">
        <v>37</v>
      </c>
      <c r="G255" s="299" t="s">
        <v>702</v>
      </c>
      <c r="H255" s="315" t="s">
        <v>708</v>
      </c>
      <c r="I255" s="320">
        <v>10000</v>
      </c>
      <c r="J255" s="320">
        <f t="shared" si="18"/>
        <v>287</v>
      </c>
      <c r="K255" s="320">
        <f t="shared" si="19"/>
        <v>304</v>
      </c>
      <c r="L255" s="320"/>
      <c r="M255" s="320"/>
      <c r="N255" s="320">
        <f t="shared" si="21"/>
        <v>9409</v>
      </c>
      <c r="O255" s="355">
        <v>43739</v>
      </c>
    </row>
    <row r="256" spans="1:15" s="199" customFormat="1" ht="23.25">
      <c r="A256" s="199">
        <f t="shared" si="17"/>
        <v>29</v>
      </c>
      <c r="B256" s="360" t="s">
        <v>709</v>
      </c>
      <c r="C256" s="360" t="s">
        <v>710</v>
      </c>
      <c r="D256" s="361" t="s">
        <v>711</v>
      </c>
      <c r="E256" s="319" t="s">
        <v>712</v>
      </c>
      <c r="F256" s="315" t="s">
        <v>37</v>
      </c>
      <c r="G256" s="299" t="s">
        <v>702</v>
      </c>
      <c r="H256" s="315" t="s">
        <v>713</v>
      </c>
      <c r="I256" s="320">
        <v>10000</v>
      </c>
      <c r="J256" s="320">
        <f t="shared" si="18"/>
        <v>287</v>
      </c>
      <c r="K256" s="320">
        <f t="shared" si="19"/>
        <v>304</v>
      </c>
      <c r="L256" s="320"/>
      <c r="M256" s="320"/>
      <c r="N256" s="320">
        <f t="shared" si="21"/>
        <v>9409</v>
      </c>
      <c r="O256" s="355">
        <v>43739</v>
      </c>
    </row>
    <row r="257" spans="1:15" s="199" customFormat="1" ht="23.25">
      <c r="A257" s="199">
        <f t="shared" si="17"/>
        <v>30</v>
      </c>
      <c r="B257" s="360" t="s">
        <v>714</v>
      </c>
      <c r="C257" s="360" t="s">
        <v>715</v>
      </c>
      <c r="D257" s="361" t="s">
        <v>716</v>
      </c>
      <c r="E257" s="319" t="s">
        <v>717</v>
      </c>
      <c r="F257" s="315" t="s">
        <v>188</v>
      </c>
      <c r="G257" s="299" t="s">
        <v>702</v>
      </c>
      <c r="H257" s="315" t="s">
        <v>718</v>
      </c>
      <c r="I257" s="320">
        <v>17936</v>
      </c>
      <c r="J257" s="320">
        <f t="shared" si="18"/>
        <v>514.76319999999998</v>
      </c>
      <c r="K257" s="320">
        <f t="shared" si="19"/>
        <v>545.25440000000003</v>
      </c>
      <c r="L257" s="320"/>
      <c r="M257" s="320"/>
      <c r="N257" s="320">
        <f t="shared" si="21"/>
        <v>16875.982399999997</v>
      </c>
      <c r="O257" s="355">
        <v>43739</v>
      </c>
    </row>
    <row r="258" spans="1:15" s="199" customFormat="1" ht="23.25">
      <c r="A258" s="199">
        <f t="shared" si="17"/>
        <v>31</v>
      </c>
      <c r="B258" s="362" t="s">
        <v>719</v>
      </c>
      <c r="C258" s="299" t="s">
        <v>720</v>
      </c>
      <c r="D258" s="363" t="s">
        <v>721</v>
      </c>
      <c r="E258" s="340" t="s">
        <v>722</v>
      </c>
      <c r="F258" s="362" t="s">
        <v>63</v>
      </c>
      <c r="G258" s="299" t="s">
        <v>702</v>
      </c>
      <c r="H258" s="299" t="s">
        <v>723</v>
      </c>
      <c r="I258" s="364">
        <v>5000</v>
      </c>
      <c r="J258" s="364">
        <f t="shared" si="18"/>
        <v>143.5</v>
      </c>
      <c r="K258" s="364">
        <f t="shared" si="19"/>
        <v>152</v>
      </c>
      <c r="L258" s="364"/>
      <c r="M258" s="364"/>
      <c r="N258" s="364">
        <f t="shared" si="21"/>
        <v>4704.5</v>
      </c>
      <c r="O258" s="365">
        <v>44228</v>
      </c>
    </row>
    <row r="259" spans="1:15" s="199" customFormat="1" ht="23.25">
      <c r="A259" s="199">
        <f t="shared" si="17"/>
        <v>32</v>
      </c>
      <c r="B259" s="242" t="s">
        <v>724</v>
      </c>
      <c r="C259" s="242" t="s">
        <v>725</v>
      </c>
      <c r="D259" s="241" t="s">
        <v>726</v>
      </c>
      <c r="E259" s="341" t="s">
        <v>727</v>
      </c>
      <c r="F259" s="362" t="s">
        <v>63</v>
      </c>
      <c r="G259" s="299" t="s">
        <v>702</v>
      </c>
      <c r="H259" s="358" t="s">
        <v>728</v>
      </c>
      <c r="I259" s="364">
        <v>10000</v>
      </c>
      <c r="J259" s="364">
        <f t="shared" si="18"/>
        <v>287</v>
      </c>
      <c r="K259" s="364">
        <f t="shared" si="19"/>
        <v>304</v>
      </c>
      <c r="L259" s="364"/>
      <c r="M259" s="364"/>
      <c r="N259" s="364">
        <f>SUM(I259-J259-K259)</f>
        <v>9409</v>
      </c>
      <c r="O259" s="318">
        <v>44200</v>
      </c>
    </row>
    <row r="260" spans="1:15" s="199" customFormat="1" ht="23.25">
      <c r="A260" s="199">
        <f t="shared" si="17"/>
        <v>33</v>
      </c>
      <c r="B260" s="242" t="s">
        <v>730</v>
      </c>
      <c r="C260" s="242" t="s">
        <v>652</v>
      </c>
      <c r="D260" s="241" t="s">
        <v>731</v>
      </c>
      <c r="E260" s="341" t="s">
        <v>732</v>
      </c>
      <c r="F260" s="362" t="s">
        <v>150</v>
      </c>
      <c r="G260" s="299" t="s">
        <v>702</v>
      </c>
      <c r="H260" s="358" t="s">
        <v>733</v>
      </c>
      <c r="I260" s="364">
        <v>5000</v>
      </c>
      <c r="J260" s="364">
        <f t="shared" si="18"/>
        <v>143.5</v>
      </c>
      <c r="K260" s="364">
        <f t="shared" si="19"/>
        <v>152</v>
      </c>
      <c r="L260" s="364"/>
      <c r="M260" s="364"/>
      <c r="N260" s="364">
        <f t="shared" si="21"/>
        <v>4704.5</v>
      </c>
      <c r="O260" s="318">
        <v>44202</v>
      </c>
    </row>
    <row r="261" spans="1:15" s="199" customFormat="1" ht="23.25">
      <c r="A261" s="199">
        <f t="shared" si="17"/>
        <v>34</v>
      </c>
      <c r="B261" s="242" t="s">
        <v>734</v>
      </c>
      <c r="C261" s="242" t="s">
        <v>735</v>
      </c>
      <c r="D261" s="241" t="s">
        <v>736</v>
      </c>
      <c r="E261" s="341" t="s">
        <v>848</v>
      </c>
      <c r="F261" s="362" t="s">
        <v>737</v>
      </c>
      <c r="G261" s="299" t="s">
        <v>702</v>
      </c>
      <c r="H261" s="358" t="s">
        <v>600</v>
      </c>
      <c r="I261" s="364">
        <v>5000</v>
      </c>
      <c r="J261" s="364">
        <f t="shared" si="18"/>
        <v>143.5</v>
      </c>
      <c r="K261" s="364">
        <f t="shared" si="19"/>
        <v>152</v>
      </c>
      <c r="L261" s="364"/>
      <c r="M261" s="364"/>
      <c r="N261" s="364">
        <f t="shared" si="21"/>
        <v>4704.5</v>
      </c>
      <c r="O261" s="318">
        <v>44501</v>
      </c>
    </row>
    <row r="262" spans="1:15" s="199" customFormat="1" ht="23.25">
      <c r="A262" s="199">
        <f t="shared" si="17"/>
        <v>35</v>
      </c>
      <c r="B262" s="242" t="s">
        <v>865</v>
      </c>
      <c r="C262" s="242" t="s">
        <v>866</v>
      </c>
      <c r="D262" s="241" t="s">
        <v>867</v>
      </c>
      <c r="E262" s="341" t="s">
        <v>893</v>
      </c>
      <c r="F262" s="362" t="s">
        <v>63</v>
      </c>
      <c r="G262" s="299" t="s">
        <v>702</v>
      </c>
      <c r="H262" s="358" t="s">
        <v>868</v>
      </c>
      <c r="I262" s="364">
        <v>5000</v>
      </c>
      <c r="J262" s="364">
        <f t="shared" si="18"/>
        <v>143.5</v>
      </c>
      <c r="K262" s="364">
        <f t="shared" si="19"/>
        <v>152</v>
      </c>
      <c r="L262" s="364"/>
      <c r="M262" s="364"/>
      <c r="N262" s="364">
        <f t="shared" si="21"/>
        <v>4704.5</v>
      </c>
      <c r="O262" s="318">
        <v>44835</v>
      </c>
    </row>
    <row r="263" spans="1:15" s="199" customFormat="1" ht="23.25">
      <c r="A263" s="199">
        <f t="shared" si="17"/>
        <v>36</v>
      </c>
      <c r="B263" s="242" t="s">
        <v>869</v>
      </c>
      <c r="C263" s="242" t="s">
        <v>517</v>
      </c>
      <c r="D263" s="241" t="s">
        <v>870</v>
      </c>
      <c r="E263" s="341" t="s">
        <v>894</v>
      </c>
      <c r="F263" s="362" t="s">
        <v>871</v>
      </c>
      <c r="G263" s="299" t="s">
        <v>702</v>
      </c>
      <c r="H263" s="356" t="s">
        <v>728</v>
      </c>
      <c r="I263" s="364">
        <v>10000</v>
      </c>
      <c r="J263" s="364">
        <f t="shared" si="18"/>
        <v>287</v>
      </c>
      <c r="K263" s="364">
        <f t="shared" si="19"/>
        <v>304</v>
      </c>
      <c r="L263" s="364"/>
      <c r="M263" s="364"/>
      <c r="N263" s="364">
        <f t="shared" si="21"/>
        <v>9409</v>
      </c>
      <c r="O263" s="318">
        <v>44835</v>
      </c>
    </row>
    <row r="264" spans="1:15" s="199" customFormat="1" ht="23.25">
      <c r="A264" s="199">
        <f t="shared" si="17"/>
        <v>37</v>
      </c>
      <c r="B264" s="242" t="s">
        <v>934</v>
      </c>
      <c r="C264" s="242" t="s">
        <v>935</v>
      </c>
      <c r="D264" s="241" t="s">
        <v>936</v>
      </c>
      <c r="E264" s="341" t="s">
        <v>939</v>
      </c>
      <c r="F264" s="362" t="s">
        <v>150</v>
      </c>
      <c r="G264" s="299" t="s">
        <v>702</v>
      </c>
      <c r="H264" s="356" t="s">
        <v>937</v>
      </c>
      <c r="I264" s="364">
        <v>5000</v>
      </c>
      <c r="J264" s="364">
        <f t="shared" si="18"/>
        <v>143.5</v>
      </c>
      <c r="K264" s="364">
        <f t="shared" si="19"/>
        <v>152</v>
      </c>
      <c r="L264" s="364"/>
      <c r="M264" s="364"/>
      <c r="N264" s="364">
        <f>SUM(I264-J264-K264)</f>
        <v>4704.5</v>
      </c>
      <c r="O264" s="318">
        <v>44958</v>
      </c>
    </row>
    <row r="265" spans="1:15" s="199" customFormat="1" ht="23.25">
      <c r="A265" s="199">
        <f t="shared" si="17"/>
        <v>38</v>
      </c>
      <c r="B265" s="242" t="s">
        <v>931</v>
      </c>
      <c r="C265" s="242" t="s">
        <v>932</v>
      </c>
      <c r="D265" s="241" t="s">
        <v>933</v>
      </c>
      <c r="E265" s="341" t="s">
        <v>940</v>
      </c>
      <c r="F265" s="362" t="s">
        <v>557</v>
      </c>
      <c r="G265" s="299" t="s">
        <v>702</v>
      </c>
      <c r="H265" s="333" t="s">
        <v>637</v>
      </c>
      <c r="I265" s="364">
        <v>8000</v>
      </c>
      <c r="J265" s="364">
        <f t="shared" si="18"/>
        <v>229.6</v>
      </c>
      <c r="K265" s="364">
        <f t="shared" si="19"/>
        <v>243.2</v>
      </c>
      <c r="L265" s="364"/>
      <c r="M265" s="364"/>
      <c r="N265" s="364">
        <f t="shared" si="21"/>
        <v>7527.2</v>
      </c>
      <c r="O265" s="318">
        <v>44958</v>
      </c>
    </row>
    <row r="266" spans="1:15" s="199" customFormat="1" ht="23.25">
      <c r="A266" s="199">
        <f t="shared" si="17"/>
        <v>39</v>
      </c>
      <c r="B266" s="242" t="s">
        <v>985</v>
      </c>
      <c r="C266" s="242" t="s">
        <v>215</v>
      </c>
      <c r="D266" s="241" t="s">
        <v>986</v>
      </c>
      <c r="E266" s="341" t="s">
        <v>987</v>
      </c>
      <c r="F266" s="362" t="s">
        <v>737</v>
      </c>
      <c r="G266" s="299" t="s">
        <v>702</v>
      </c>
      <c r="H266" s="333" t="s">
        <v>151</v>
      </c>
      <c r="I266" s="364">
        <v>10000</v>
      </c>
      <c r="J266" s="364">
        <f t="shared" si="18"/>
        <v>287</v>
      </c>
      <c r="K266" s="364">
        <f t="shared" si="19"/>
        <v>304</v>
      </c>
      <c r="L266" s="364"/>
      <c r="M266" s="364"/>
      <c r="N266" s="364">
        <f t="shared" si="21"/>
        <v>9409</v>
      </c>
      <c r="O266" s="318">
        <v>45200</v>
      </c>
    </row>
    <row r="267" spans="1:15" s="199" customFormat="1" ht="23.25">
      <c r="A267" s="199">
        <f t="shared" si="17"/>
        <v>40</v>
      </c>
      <c r="B267" s="242" t="s">
        <v>982</v>
      </c>
      <c r="C267" s="242" t="s">
        <v>983</v>
      </c>
      <c r="D267" s="241" t="s">
        <v>984</v>
      </c>
      <c r="E267" s="341" t="s">
        <v>988</v>
      </c>
      <c r="F267" s="362" t="s">
        <v>737</v>
      </c>
      <c r="G267" s="299" t="s">
        <v>702</v>
      </c>
      <c r="H267" s="333" t="s">
        <v>151</v>
      </c>
      <c r="I267" s="364">
        <v>10000</v>
      </c>
      <c r="J267" s="364">
        <f t="shared" si="18"/>
        <v>287</v>
      </c>
      <c r="K267" s="364">
        <f t="shared" si="19"/>
        <v>304</v>
      </c>
      <c r="L267" s="364"/>
      <c r="M267" s="364"/>
      <c r="N267" s="364">
        <f t="shared" si="21"/>
        <v>9409</v>
      </c>
      <c r="O267" s="318">
        <v>45200</v>
      </c>
    </row>
    <row r="268" spans="1:15" s="199" customFormat="1" ht="23.25">
      <c r="B268" s="266" t="s">
        <v>738</v>
      </c>
      <c r="C268" s="242"/>
      <c r="D268" s="267"/>
      <c r="E268" s="268"/>
      <c r="F268" s="269"/>
      <c r="G268" s="269"/>
      <c r="H268" s="269"/>
      <c r="I268" s="326">
        <f>SUM(I228:I267)</f>
        <v>277086</v>
      </c>
      <c r="J268" s="326">
        <f>SUM(J228:J267)</f>
        <v>7952.3682000000008</v>
      </c>
      <c r="K268" s="326">
        <f>SUM(K228:K267)</f>
        <v>8423.4143999999978</v>
      </c>
      <c r="L268" s="327"/>
      <c r="M268" s="326">
        <f>SUM(M228:M258)</f>
        <v>1512.45</v>
      </c>
      <c r="N268" s="326">
        <f>SUM(N228:N267)</f>
        <v>259197.76740000001</v>
      </c>
      <c r="O268" s="271"/>
    </row>
    <row r="269" spans="1:15" s="199" customFormat="1" ht="23.25">
      <c r="B269" s="272"/>
      <c r="C269" s="366"/>
      <c r="D269" s="273"/>
      <c r="E269" s="274"/>
      <c r="F269" s="275"/>
      <c r="G269" s="275"/>
      <c r="H269" s="275"/>
      <c r="I269" s="277"/>
      <c r="J269" s="277"/>
      <c r="K269" s="277"/>
      <c r="L269" s="328"/>
      <c r="M269" s="277"/>
      <c r="N269" s="277"/>
      <c r="O269" s="278"/>
    </row>
    <row r="270" spans="1:15" s="199" customFormat="1" ht="23.25">
      <c r="B270" s="272"/>
      <c r="C270" s="366"/>
      <c r="D270" s="273"/>
      <c r="E270" s="274"/>
      <c r="F270" s="275"/>
      <c r="G270" s="275"/>
      <c r="H270" s="275"/>
      <c r="I270" s="277"/>
      <c r="J270" s="277"/>
      <c r="K270" s="277"/>
      <c r="L270" s="328"/>
      <c r="M270" s="277"/>
      <c r="N270" s="277"/>
      <c r="O270" s="278"/>
    </row>
    <row r="271" spans="1:15" s="199" customFormat="1" ht="23.25">
      <c r="B271" s="345"/>
      <c r="C271" s="345"/>
      <c r="D271" s="345"/>
      <c r="E271" s="345"/>
      <c r="F271" s="345"/>
      <c r="G271" s="345"/>
      <c r="H271" s="345"/>
      <c r="I271" s="345"/>
      <c r="J271" s="345"/>
      <c r="K271" s="345"/>
      <c r="L271" s="345"/>
      <c r="M271" s="345"/>
      <c r="N271" s="345"/>
      <c r="O271" s="282"/>
    </row>
    <row r="272" spans="1:15" s="199" customFormat="1" ht="24" thickBot="1">
      <c r="B272" s="273"/>
      <c r="C272" s="283" t="s">
        <v>398</v>
      </c>
      <c r="D272" s="280"/>
      <c r="E272" s="284"/>
      <c r="F272" s="284"/>
      <c r="G272" s="285"/>
      <c r="H272" s="286" t="s">
        <v>841</v>
      </c>
      <c r="I272" s="286"/>
      <c r="J272" s="287"/>
      <c r="K272" s="345"/>
      <c r="L272" s="345"/>
      <c r="M272" s="345"/>
      <c r="N272" s="345"/>
      <c r="O272" s="282"/>
    </row>
    <row r="273" spans="2:15" s="199" customFormat="1" ht="23.25">
      <c r="B273" s="834" t="s">
        <v>975</v>
      </c>
      <c r="C273" s="834"/>
      <c r="D273" s="284"/>
      <c r="E273" s="284"/>
      <c r="F273" s="284"/>
      <c r="G273" s="285"/>
      <c r="H273" s="285" t="s">
        <v>400</v>
      </c>
      <c r="I273" s="285"/>
      <c r="J273" s="287"/>
      <c r="K273" s="345"/>
      <c r="L273" s="345"/>
      <c r="M273" s="345"/>
      <c r="N273" s="345"/>
      <c r="O273" s="282"/>
    </row>
    <row r="274" spans="2:15" s="199" customFormat="1" ht="23.25">
      <c r="B274" s="285"/>
      <c r="C274" s="285"/>
      <c r="D274" s="284"/>
      <c r="E274" s="284"/>
      <c r="F274" s="284"/>
      <c r="G274" s="285"/>
      <c r="H274" s="285"/>
      <c r="I274" s="285"/>
      <c r="J274" s="287"/>
      <c r="K274" s="345"/>
      <c r="L274" s="345"/>
      <c r="M274" s="345"/>
      <c r="N274" s="345"/>
      <c r="O274" s="282"/>
    </row>
    <row r="275" spans="2:15" s="199" customFormat="1" ht="23.25">
      <c r="B275" s="285"/>
      <c r="C275" s="285"/>
      <c r="D275" s="284"/>
      <c r="E275" s="284"/>
      <c r="F275" s="284"/>
      <c r="G275" s="285"/>
      <c r="H275" s="285"/>
      <c r="I275" s="285"/>
      <c r="J275" s="287"/>
      <c r="K275" s="345"/>
      <c r="L275" s="345"/>
      <c r="M275" s="345"/>
      <c r="N275" s="345"/>
      <c r="O275" s="282"/>
    </row>
    <row r="276" spans="2:15" s="199" customFormat="1" ht="23.25">
      <c r="B276" s="285"/>
      <c r="C276" s="285"/>
      <c r="D276" s="284"/>
      <c r="E276" s="284"/>
      <c r="F276" s="284"/>
      <c r="G276" s="285"/>
      <c r="H276" s="285"/>
      <c r="I276" s="285"/>
      <c r="J276" s="287"/>
      <c r="K276" s="345"/>
      <c r="L276" s="345"/>
      <c r="M276" s="345"/>
      <c r="N276" s="345"/>
      <c r="O276" s="282"/>
    </row>
    <row r="277" spans="2:15" s="199" customFormat="1" ht="23.25">
      <c r="B277" s="285"/>
      <c r="C277" s="285"/>
      <c r="D277" s="284"/>
      <c r="E277" s="284"/>
      <c r="F277" s="284"/>
      <c r="G277" s="285"/>
      <c r="H277" s="285"/>
      <c r="I277" s="285"/>
      <c r="J277" s="287"/>
      <c r="K277" s="345"/>
      <c r="L277" s="345"/>
      <c r="M277" s="345"/>
      <c r="N277" s="345"/>
      <c r="O277" s="282"/>
    </row>
    <row r="278" spans="2:15" s="199" customFormat="1" ht="23.25">
      <c r="B278" s="285"/>
      <c r="C278" s="285"/>
      <c r="D278" s="284"/>
      <c r="E278" s="284"/>
      <c r="F278" s="284"/>
      <c r="G278" s="285"/>
      <c r="H278" s="285"/>
      <c r="I278" s="285"/>
      <c r="J278" s="287"/>
      <c r="K278" s="345"/>
      <c r="L278" s="345"/>
      <c r="M278" s="345"/>
      <c r="N278" s="345"/>
      <c r="O278" s="282"/>
    </row>
    <row r="279" spans="2:15" s="199" customFormat="1" ht="23.25">
      <c r="B279" s="285"/>
      <c r="C279" s="285"/>
      <c r="D279" s="284"/>
      <c r="E279" s="284"/>
      <c r="F279" s="284"/>
      <c r="G279" s="285"/>
      <c r="H279" s="285"/>
      <c r="I279" s="285"/>
      <c r="J279" s="287"/>
      <c r="K279" s="345"/>
      <c r="L279" s="345"/>
      <c r="M279" s="345"/>
      <c r="N279" s="345"/>
      <c r="O279" s="282"/>
    </row>
    <row r="280" spans="2:15" s="199" customFormat="1" ht="23.25">
      <c r="B280" s="285"/>
      <c r="C280" s="285"/>
      <c r="D280" s="284"/>
      <c r="E280" s="284"/>
      <c r="F280" s="284"/>
      <c r="G280" s="285"/>
      <c r="H280" s="285"/>
      <c r="I280" s="285"/>
      <c r="J280" s="287"/>
      <c r="K280" s="345"/>
      <c r="L280" s="345"/>
      <c r="M280" s="345"/>
      <c r="N280" s="345"/>
      <c r="O280" s="282"/>
    </row>
    <row r="281" spans="2:15" s="199" customFormat="1" ht="23.25">
      <c r="B281" s="285"/>
      <c r="C281" s="285"/>
      <c r="D281" s="284"/>
      <c r="E281" s="284"/>
      <c r="F281" s="284"/>
      <c r="G281" s="285"/>
      <c r="H281" s="285"/>
      <c r="I281" s="285"/>
      <c r="J281" s="287"/>
      <c r="K281" s="345"/>
      <c r="L281" s="345"/>
      <c r="M281" s="345"/>
      <c r="N281" s="345"/>
      <c r="O281" s="282"/>
    </row>
    <row r="282" spans="2:15" s="199" customFormat="1" ht="23.25">
      <c r="B282" s="285"/>
      <c r="C282" s="285"/>
      <c r="D282" s="284"/>
      <c r="E282" s="284"/>
      <c r="F282" s="284"/>
      <c r="G282" s="285"/>
      <c r="H282" s="285"/>
      <c r="I282" s="285"/>
      <c r="J282" s="287"/>
      <c r="K282" s="345"/>
      <c r="L282" s="345"/>
      <c r="M282" s="345"/>
      <c r="N282" s="345"/>
      <c r="O282" s="282"/>
    </row>
    <row r="283" spans="2:15" s="199" customFormat="1" ht="23.25">
      <c r="B283" s="285"/>
      <c r="C283" s="285"/>
      <c r="D283" s="284"/>
      <c r="E283" s="284"/>
      <c r="F283" s="284"/>
      <c r="G283" s="285"/>
      <c r="H283" s="285"/>
      <c r="I283" s="285"/>
      <c r="J283" s="287"/>
      <c r="K283" s="345"/>
      <c r="L283" s="345"/>
      <c r="M283" s="345"/>
      <c r="N283" s="345"/>
      <c r="O283" s="282"/>
    </row>
    <row r="284" spans="2:15" s="199" customFormat="1" ht="23.25">
      <c r="B284" s="285"/>
      <c r="C284" s="285"/>
      <c r="D284" s="284"/>
      <c r="E284" s="284"/>
      <c r="F284" s="284"/>
      <c r="G284" s="285"/>
      <c r="H284" s="285"/>
      <c r="I284" s="285"/>
      <c r="J284" s="287"/>
      <c r="K284" s="345"/>
      <c r="L284" s="345"/>
      <c r="M284" s="345"/>
      <c r="N284" s="345"/>
      <c r="O284" s="282"/>
    </row>
    <row r="285" spans="2:15" s="199" customFormat="1" ht="23.25">
      <c r="B285" s="285"/>
      <c r="C285" s="285"/>
      <c r="D285" s="284"/>
      <c r="E285" s="284"/>
      <c r="F285" s="284"/>
      <c r="G285" s="285"/>
      <c r="H285" s="285"/>
      <c r="I285" s="285"/>
      <c r="J285" s="287"/>
      <c r="K285" s="345"/>
      <c r="L285" s="345"/>
      <c r="M285" s="345"/>
      <c r="N285" s="345"/>
      <c r="O285" s="282"/>
    </row>
    <row r="286" spans="2:15" s="199" customFormat="1" ht="23.25">
      <c r="B286" s="285"/>
      <c r="C286" s="285"/>
      <c r="D286" s="284"/>
      <c r="E286" s="284"/>
      <c r="F286" s="284"/>
      <c r="G286" s="285"/>
      <c r="H286" s="285"/>
      <c r="I286" s="285"/>
      <c r="J286" s="287"/>
      <c r="K286" s="345"/>
      <c r="L286" s="345"/>
      <c r="M286" s="345"/>
      <c r="N286" s="345"/>
      <c r="O286" s="282"/>
    </row>
    <row r="287" spans="2:15" s="199" customFormat="1" ht="23.25">
      <c r="B287" s="285"/>
      <c r="C287" s="285"/>
      <c r="D287" s="284"/>
      <c r="E287" s="284"/>
      <c r="F287" s="284"/>
      <c r="G287" s="285"/>
      <c r="H287" s="285"/>
      <c r="I287" s="285"/>
      <c r="J287" s="287"/>
      <c r="K287" s="345"/>
      <c r="L287" s="345"/>
      <c r="M287" s="345"/>
      <c r="N287" s="345"/>
      <c r="O287" s="282"/>
    </row>
    <row r="288" spans="2:15" s="199" customFormat="1" ht="23.25">
      <c r="B288" s="285"/>
      <c r="C288" s="285"/>
      <c r="D288" s="284"/>
      <c r="E288" s="284"/>
      <c r="F288" s="284"/>
      <c r="G288" s="285"/>
      <c r="H288" s="285"/>
      <c r="I288" s="285"/>
      <c r="J288" s="287"/>
      <c r="K288" s="345"/>
      <c r="L288" s="345"/>
      <c r="M288" s="345"/>
      <c r="N288" s="345"/>
      <c r="O288" s="282"/>
    </row>
    <row r="289" spans="1:15" s="199" customFormat="1" ht="23.25">
      <c r="B289" s="285"/>
      <c r="C289" s="285"/>
      <c r="D289" s="284"/>
      <c r="E289" s="284"/>
      <c r="F289" s="284"/>
      <c r="G289" s="285"/>
      <c r="H289" s="285"/>
      <c r="I289" s="285"/>
      <c r="J289" s="287"/>
      <c r="K289" s="345"/>
      <c r="L289" s="345"/>
      <c r="M289" s="345"/>
      <c r="N289" s="345"/>
      <c r="O289" s="282"/>
    </row>
    <row r="290" spans="1:15" s="199" customFormat="1" ht="23.25">
      <c r="B290" s="285"/>
      <c r="C290" s="285"/>
      <c r="D290" s="284"/>
      <c r="E290" s="284"/>
      <c r="F290" s="284"/>
      <c r="G290" s="285"/>
      <c r="H290" s="285"/>
      <c r="I290" s="285"/>
      <c r="J290" s="287"/>
      <c r="K290" s="345"/>
      <c r="L290" s="345"/>
      <c r="M290" s="345"/>
      <c r="N290" s="345"/>
      <c r="O290" s="282"/>
    </row>
    <row r="291" spans="1:15" s="199" customFormat="1" ht="23.25">
      <c r="B291" s="279"/>
      <c r="C291" s="279"/>
      <c r="D291" s="273"/>
      <c r="E291" s="273"/>
      <c r="F291" s="288"/>
      <c r="H291" s="345" t="s">
        <v>0</v>
      </c>
      <c r="I291" s="279"/>
      <c r="J291" s="275"/>
      <c r="K291" s="275"/>
      <c r="L291" s="275"/>
      <c r="M291" s="275"/>
      <c r="N291" s="290"/>
      <c r="O291" s="282"/>
    </row>
    <row r="292" spans="1:15" s="199" customFormat="1" ht="23.25">
      <c r="B292" s="345"/>
      <c r="C292" s="279"/>
      <c r="D292" s="273"/>
      <c r="E292" s="273"/>
      <c r="F292" s="288"/>
      <c r="H292" s="345" t="s">
        <v>1</v>
      </c>
      <c r="I292" s="345"/>
      <c r="J292" s="275"/>
      <c r="K292" s="275"/>
      <c r="L292" s="275"/>
      <c r="M292" s="275"/>
      <c r="N292" s="290"/>
      <c r="O292" s="282"/>
    </row>
    <row r="293" spans="1:15" s="199" customFormat="1" ht="23.25">
      <c r="B293" s="345"/>
      <c r="C293" s="345"/>
      <c r="D293" s="345"/>
      <c r="E293" s="345"/>
      <c r="F293" s="345"/>
      <c r="H293" s="345" t="s">
        <v>2</v>
      </c>
      <c r="I293" s="345"/>
      <c r="J293" s="345"/>
      <c r="K293" s="345"/>
      <c r="L293" s="345"/>
      <c r="M293" s="345"/>
      <c r="N293" s="345"/>
      <c r="O293" s="282"/>
    </row>
    <row r="294" spans="1:15" s="199" customFormat="1" ht="23.25">
      <c r="B294" s="345"/>
      <c r="C294" s="345"/>
      <c r="D294" s="345"/>
      <c r="E294" s="345"/>
      <c r="F294" s="345"/>
      <c r="H294" s="345" t="s">
        <v>401</v>
      </c>
      <c r="I294" s="345"/>
      <c r="J294" s="345"/>
      <c r="K294" s="345"/>
      <c r="L294" s="345"/>
      <c r="M294" s="345"/>
      <c r="N294" s="345"/>
      <c r="O294" s="282"/>
    </row>
    <row r="295" spans="1:15" s="199" customFormat="1" ht="23.25">
      <c r="B295" s="200" t="s">
        <v>997</v>
      </c>
      <c r="C295" s="200"/>
      <c r="D295" s="200"/>
      <c r="E295" s="200"/>
      <c r="F295" s="275"/>
      <c r="G295" s="275"/>
      <c r="H295" s="275"/>
      <c r="I295" s="328"/>
      <c r="J295" s="328"/>
      <c r="K295" s="328"/>
      <c r="L295" s="328"/>
      <c r="M295" s="328"/>
      <c r="N295" s="328"/>
      <c r="O295" s="282"/>
    </row>
    <row r="296" spans="1:15" s="199" customFormat="1" ht="23.25">
      <c r="B296" s="200" t="s">
        <v>740</v>
      </c>
      <c r="C296" s="200"/>
      <c r="D296" s="329"/>
      <c r="E296" s="330"/>
      <c r="F296" s="331"/>
      <c r="G296" s="331"/>
      <c r="H296" s="331"/>
      <c r="I296" s="297"/>
      <c r="J296" s="297" t="s">
        <v>741</v>
      </c>
      <c r="K296" s="297" t="s">
        <v>15</v>
      </c>
      <c r="L296" s="297" t="s">
        <v>16</v>
      </c>
      <c r="M296" s="203" t="s">
        <v>941</v>
      </c>
      <c r="N296" s="297"/>
      <c r="O296" s="202"/>
    </row>
    <row r="297" spans="1:15" s="199" customFormat="1" ht="45.75">
      <c r="B297" s="203" t="s">
        <v>6</v>
      </c>
      <c r="C297" s="203" t="s">
        <v>7</v>
      </c>
      <c r="D297" s="203" t="s">
        <v>8</v>
      </c>
      <c r="E297" s="203" t="s">
        <v>9</v>
      </c>
      <c r="F297" s="203" t="s">
        <v>10</v>
      </c>
      <c r="G297" s="203" t="s">
        <v>11</v>
      </c>
      <c r="H297" s="200" t="s">
        <v>12</v>
      </c>
      <c r="I297" s="367" t="s">
        <v>13</v>
      </c>
      <c r="J297" s="367" t="s">
        <v>495</v>
      </c>
      <c r="K297" s="203"/>
      <c r="L297" s="203"/>
      <c r="M297" s="203"/>
      <c r="N297" s="368" t="s">
        <v>17</v>
      </c>
      <c r="O297" s="206" t="s">
        <v>18</v>
      </c>
    </row>
    <row r="298" spans="1:15" s="199" customFormat="1" ht="23.25">
      <c r="A298" s="199">
        <v>1</v>
      </c>
      <c r="B298" s="269" t="s">
        <v>742</v>
      </c>
      <c r="C298" s="269" t="s">
        <v>98</v>
      </c>
      <c r="D298" s="267" t="s">
        <v>743</v>
      </c>
      <c r="E298" s="268">
        <v>200012700173872</v>
      </c>
      <c r="F298" s="269" t="s">
        <v>27</v>
      </c>
      <c r="G298" s="369" t="s">
        <v>797</v>
      </c>
      <c r="H298" s="269" t="s">
        <v>744</v>
      </c>
      <c r="I298" s="370">
        <v>5000</v>
      </c>
      <c r="J298" s="370">
        <v>143.5</v>
      </c>
      <c r="K298" s="370">
        <v>152</v>
      </c>
      <c r="L298" s="305"/>
      <c r="M298" s="304"/>
      <c r="N298" s="304">
        <v>4704.5</v>
      </c>
      <c r="O298" s="303">
        <v>39234</v>
      </c>
    </row>
    <row r="299" spans="1:15" s="199" customFormat="1" ht="23.25">
      <c r="A299" s="199">
        <f>A298+1</f>
        <v>2</v>
      </c>
      <c r="B299" s="269" t="s">
        <v>745</v>
      </c>
      <c r="C299" s="269" t="s">
        <v>746</v>
      </c>
      <c r="D299" s="267" t="s">
        <v>747</v>
      </c>
      <c r="E299" s="268">
        <v>200012700174004</v>
      </c>
      <c r="F299" s="269" t="s">
        <v>748</v>
      </c>
      <c r="G299" s="369" t="s">
        <v>797</v>
      </c>
      <c r="H299" s="269" t="s">
        <v>749</v>
      </c>
      <c r="I299" s="370">
        <v>5000</v>
      </c>
      <c r="J299" s="370">
        <v>143.5</v>
      </c>
      <c r="K299" s="370">
        <v>152</v>
      </c>
      <c r="L299" s="305"/>
      <c r="M299" s="304"/>
      <c r="N299" s="304">
        <v>4704.5</v>
      </c>
      <c r="O299" s="303">
        <v>39265</v>
      </c>
    </row>
    <row r="300" spans="1:15" s="199" customFormat="1" ht="23.25">
      <c r="A300" s="199">
        <f t="shared" ref="A300:A319" si="22">A299+1</f>
        <v>3</v>
      </c>
      <c r="B300" s="269" t="s">
        <v>750</v>
      </c>
      <c r="C300" s="269" t="s">
        <v>751</v>
      </c>
      <c r="D300" s="267" t="s">
        <v>752</v>
      </c>
      <c r="E300" s="268">
        <v>200012700173982</v>
      </c>
      <c r="F300" s="269" t="s">
        <v>150</v>
      </c>
      <c r="G300" s="369" t="s">
        <v>797</v>
      </c>
      <c r="H300" s="269" t="s">
        <v>753</v>
      </c>
      <c r="I300" s="370">
        <v>5000</v>
      </c>
      <c r="J300" s="370">
        <v>143.5</v>
      </c>
      <c r="K300" s="370">
        <v>152</v>
      </c>
      <c r="L300" s="305"/>
      <c r="M300" s="304"/>
      <c r="N300" s="304">
        <v>4704.5</v>
      </c>
      <c r="O300" s="303">
        <v>39279</v>
      </c>
    </row>
    <row r="301" spans="1:15" s="199" customFormat="1" ht="23.25">
      <c r="A301" s="199">
        <f t="shared" si="22"/>
        <v>4</v>
      </c>
      <c r="B301" s="269" t="s">
        <v>221</v>
      </c>
      <c r="C301" s="269" t="s">
        <v>754</v>
      </c>
      <c r="D301" s="267" t="s">
        <v>755</v>
      </c>
      <c r="E301" s="268">
        <v>200012700173924</v>
      </c>
      <c r="F301" s="269" t="s">
        <v>27</v>
      </c>
      <c r="G301" s="369" t="s">
        <v>797</v>
      </c>
      <c r="H301" s="269" t="s">
        <v>756</v>
      </c>
      <c r="I301" s="370">
        <v>5000</v>
      </c>
      <c r="J301" s="370">
        <v>143.5</v>
      </c>
      <c r="K301" s="370">
        <v>152</v>
      </c>
      <c r="L301" s="305"/>
      <c r="M301" s="304"/>
      <c r="N301" s="304">
        <v>4704.5</v>
      </c>
      <c r="O301" s="303">
        <v>39295</v>
      </c>
    </row>
    <row r="302" spans="1:15" s="199" customFormat="1" ht="23.25">
      <c r="A302" s="199">
        <f t="shared" si="22"/>
        <v>5</v>
      </c>
      <c r="B302" s="269" t="s">
        <v>757</v>
      </c>
      <c r="C302" s="269" t="s">
        <v>758</v>
      </c>
      <c r="D302" s="267" t="s">
        <v>759</v>
      </c>
      <c r="E302" s="268">
        <v>200011101326563</v>
      </c>
      <c r="F302" s="269" t="s">
        <v>219</v>
      </c>
      <c r="G302" s="369" t="s">
        <v>797</v>
      </c>
      <c r="H302" s="269" t="s">
        <v>760</v>
      </c>
      <c r="I302" s="370">
        <v>12000</v>
      </c>
      <c r="J302" s="370">
        <v>344.4</v>
      </c>
      <c r="K302" s="370">
        <v>364.8</v>
      </c>
      <c r="L302" s="305"/>
      <c r="M302" s="304"/>
      <c r="N302" s="304">
        <v>11290.8</v>
      </c>
      <c r="O302" s="303">
        <v>40210</v>
      </c>
    </row>
    <row r="303" spans="1:15" s="199" customFormat="1" ht="23.25">
      <c r="A303" s="199">
        <f t="shared" si="22"/>
        <v>6</v>
      </c>
      <c r="B303" s="269" t="s">
        <v>761</v>
      </c>
      <c r="C303" s="269" t="s">
        <v>762</v>
      </c>
      <c r="D303" s="267" t="s">
        <v>763</v>
      </c>
      <c r="E303" s="268">
        <v>200011101420003</v>
      </c>
      <c r="F303" s="269" t="s">
        <v>27</v>
      </c>
      <c r="G303" s="369" t="s">
        <v>797</v>
      </c>
      <c r="H303" s="269" t="s">
        <v>764</v>
      </c>
      <c r="I303" s="370">
        <v>5000</v>
      </c>
      <c r="J303" s="370">
        <v>143.5</v>
      </c>
      <c r="K303" s="370">
        <v>152</v>
      </c>
      <c r="L303" s="305"/>
      <c r="M303" s="304">
        <v>2000</v>
      </c>
      <c r="N303" s="304">
        <f>I303-J303-K303-M303</f>
        <v>2704.5</v>
      </c>
      <c r="O303" s="303">
        <v>40483</v>
      </c>
    </row>
    <row r="304" spans="1:15" s="199" customFormat="1" ht="23.25">
      <c r="A304" s="199">
        <f t="shared" si="22"/>
        <v>7</v>
      </c>
      <c r="B304" s="269" t="s">
        <v>769</v>
      </c>
      <c r="C304" s="269" t="s">
        <v>770</v>
      </c>
      <c r="D304" s="267" t="s">
        <v>771</v>
      </c>
      <c r="E304" s="268">
        <v>200011101479614</v>
      </c>
      <c r="F304" s="269" t="s">
        <v>27</v>
      </c>
      <c r="G304" s="369" t="s">
        <v>797</v>
      </c>
      <c r="H304" s="269" t="s">
        <v>772</v>
      </c>
      <c r="I304" s="370">
        <v>5000</v>
      </c>
      <c r="J304" s="370">
        <v>143.5</v>
      </c>
      <c r="K304" s="370">
        <v>152</v>
      </c>
      <c r="L304" s="305"/>
      <c r="M304" s="304"/>
      <c r="N304" s="304">
        <v>4704.5</v>
      </c>
      <c r="O304" s="303">
        <v>41122</v>
      </c>
    </row>
    <row r="305" spans="1:15" s="199" customFormat="1" ht="23.25">
      <c r="A305" s="199">
        <f t="shared" si="22"/>
        <v>8</v>
      </c>
      <c r="B305" s="269" t="s">
        <v>773</v>
      </c>
      <c r="C305" s="269" t="s">
        <v>774</v>
      </c>
      <c r="D305" s="267" t="s">
        <v>775</v>
      </c>
      <c r="E305" s="268">
        <v>200011101479591</v>
      </c>
      <c r="F305" s="269" t="s">
        <v>37</v>
      </c>
      <c r="G305" s="369" t="s">
        <v>797</v>
      </c>
      <c r="H305" s="269" t="s">
        <v>772</v>
      </c>
      <c r="I305" s="370">
        <v>5000</v>
      </c>
      <c r="J305" s="370">
        <v>143.5</v>
      </c>
      <c r="K305" s="370">
        <v>152</v>
      </c>
      <c r="L305" s="305"/>
      <c r="M305" s="304"/>
      <c r="N305" s="304">
        <v>4704.5</v>
      </c>
      <c r="O305" s="303">
        <v>41122</v>
      </c>
    </row>
    <row r="306" spans="1:15" s="199" customFormat="1" ht="23.25">
      <c r="A306" s="199">
        <f t="shared" si="22"/>
        <v>9</v>
      </c>
      <c r="B306" s="269" t="s">
        <v>776</v>
      </c>
      <c r="C306" s="269" t="s">
        <v>777</v>
      </c>
      <c r="D306" s="267" t="s">
        <v>778</v>
      </c>
      <c r="E306" s="268">
        <v>200011101561276</v>
      </c>
      <c r="F306" s="269" t="s">
        <v>779</v>
      </c>
      <c r="G306" s="369" t="s">
        <v>797</v>
      </c>
      <c r="H306" s="269" t="s">
        <v>498</v>
      </c>
      <c r="I306" s="370">
        <v>6000</v>
      </c>
      <c r="J306" s="370">
        <v>172.2</v>
      </c>
      <c r="K306" s="370">
        <v>182.4</v>
      </c>
      <c r="L306" s="305"/>
      <c r="M306" s="304"/>
      <c r="N306" s="304">
        <v>5645.4000000000005</v>
      </c>
      <c r="O306" s="303">
        <v>40909</v>
      </c>
    </row>
    <row r="307" spans="1:15" s="199" customFormat="1" ht="23.25">
      <c r="A307" s="199">
        <f t="shared" si="22"/>
        <v>10</v>
      </c>
      <c r="B307" s="269" t="s">
        <v>780</v>
      </c>
      <c r="C307" s="269" t="s">
        <v>781</v>
      </c>
      <c r="D307" s="267" t="s">
        <v>782</v>
      </c>
      <c r="E307" s="268">
        <v>200011101619571</v>
      </c>
      <c r="F307" s="269" t="s">
        <v>783</v>
      </c>
      <c r="G307" s="369" t="s">
        <v>797</v>
      </c>
      <c r="H307" s="269" t="s">
        <v>498</v>
      </c>
      <c r="I307" s="370">
        <v>18000</v>
      </c>
      <c r="J307" s="370">
        <v>516.6</v>
      </c>
      <c r="K307" s="370">
        <v>547.20000000000005</v>
      </c>
      <c r="L307" s="305"/>
      <c r="M307" s="304"/>
      <c r="N307" s="304">
        <v>16936.2</v>
      </c>
      <c r="O307" s="303">
        <v>41760</v>
      </c>
    </row>
    <row r="308" spans="1:15" s="199" customFormat="1" ht="23.25">
      <c r="A308" s="199">
        <f t="shared" si="22"/>
        <v>11</v>
      </c>
      <c r="B308" s="306" t="s">
        <v>784</v>
      </c>
      <c r="C308" s="306" t="s">
        <v>278</v>
      </c>
      <c r="D308" s="318" t="s">
        <v>785</v>
      </c>
      <c r="E308" s="318" t="s">
        <v>786</v>
      </c>
      <c r="F308" s="299" t="s">
        <v>27</v>
      </c>
      <c r="G308" s="369" t="s">
        <v>797</v>
      </c>
      <c r="H308" s="299" t="s">
        <v>787</v>
      </c>
      <c r="I308" s="371">
        <v>5000</v>
      </c>
      <c r="J308" s="372">
        <f>I308*2.87%</f>
        <v>143.5</v>
      </c>
      <c r="K308" s="372">
        <f>I308*3.04%</f>
        <v>152</v>
      </c>
      <c r="L308" s="336"/>
      <c r="M308" s="353"/>
      <c r="N308" s="335">
        <f>I308-J308-K308</f>
        <v>4704.5</v>
      </c>
      <c r="O308" s="318">
        <v>42856</v>
      </c>
    </row>
    <row r="309" spans="1:15" s="199" customFormat="1" ht="23.25">
      <c r="A309" s="199">
        <f t="shared" si="22"/>
        <v>12</v>
      </c>
      <c r="B309" s="306" t="s">
        <v>788</v>
      </c>
      <c r="C309" s="306" t="s">
        <v>789</v>
      </c>
      <c r="D309" s="318" t="s">
        <v>790</v>
      </c>
      <c r="E309" s="318" t="s">
        <v>791</v>
      </c>
      <c r="F309" s="299" t="s">
        <v>792</v>
      </c>
      <c r="G309" s="369" t="s">
        <v>797</v>
      </c>
      <c r="H309" s="299" t="s">
        <v>793</v>
      </c>
      <c r="I309" s="371">
        <v>5000</v>
      </c>
      <c r="J309" s="372">
        <f>I309*2.87%</f>
        <v>143.5</v>
      </c>
      <c r="K309" s="372">
        <f>I309*3.04%</f>
        <v>152</v>
      </c>
      <c r="L309" s="336"/>
      <c r="M309" s="353"/>
      <c r="N309" s="335">
        <f>I309-J309-K309</f>
        <v>4704.5</v>
      </c>
      <c r="O309" s="318">
        <v>43191</v>
      </c>
    </row>
    <row r="310" spans="1:15" s="199" customFormat="1" ht="23.25">
      <c r="A310" s="199">
        <f t="shared" si="22"/>
        <v>13</v>
      </c>
      <c r="B310" s="369" t="s">
        <v>688</v>
      </c>
      <c r="C310" s="369" t="s">
        <v>794</v>
      </c>
      <c r="D310" s="373" t="s">
        <v>795</v>
      </c>
      <c r="E310" s="373" t="s">
        <v>796</v>
      </c>
      <c r="F310" s="369" t="s">
        <v>150</v>
      </c>
      <c r="G310" s="369" t="s">
        <v>797</v>
      </c>
      <c r="H310" s="369" t="s">
        <v>798</v>
      </c>
      <c r="I310" s="371">
        <v>5000</v>
      </c>
      <c r="J310" s="372">
        <f t="shared" ref="J310:J319" si="23">I310*2.87%</f>
        <v>143.5</v>
      </c>
      <c r="K310" s="372">
        <f t="shared" ref="K310:K319" si="24">I310*3.04%</f>
        <v>152</v>
      </c>
      <c r="L310" s="336"/>
      <c r="M310" s="353"/>
      <c r="N310" s="335">
        <f>I310-J310-K310</f>
        <v>4704.5</v>
      </c>
      <c r="O310" s="374">
        <v>43497</v>
      </c>
    </row>
    <row r="311" spans="1:15" s="199" customFormat="1" ht="23.25">
      <c r="A311" s="199">
        <f t="shared" si="22"/>
        <v>14</v>
      </c>
      <c r="B311" s="306" t="s">
        <v>288</v>
      </c>
      <c r="C311" s="306" t="s">
        <v>799</v>
      </c>
      <c r="D311" s="318" t="s">
        <v>800</v>
      </c>
      <c r="E311" s="319" t="s">
        <v>801</v>
      </c>
      <c r="F311" s="299" t="s">
        <v>701</v>
      </c>
      <c r="G311" s="299" t="s">
        <v>802</v>
      </c>
      <c r="H311" s="299" t="s">
        <v>803</v>
      </c>
      <c r="I311" s="320">
        <v>5000</v>
      </c>
      <c r="J311" s="320">
        <f t="shared" si="23"/>
        <v>143.5</v>
      </c>
      <c r="K311" s="320">
        <f t="shared" si="24"/>
        <v>152</v>
      </c>
      <c r="L311" s="320"/>
      <c r="M311" s="320"/>
      <c r="N311" s="320">
        <f t="shared" ref="N311:N319" si="25">SUM(I311-J311-K311)</f>
        <v>4704.5</v>
      </c>
      <c r="O311" s="321">
        <v>43221</v>
      </c>
    </row>
    <row r="312" spans="1:15" s="199" customFormat="1" ht="23.25">
      <c r="A312" s="199">
        <f t="shared" si="22"/>
        <v>15</v>
      </c>
      <c r="B312" s="306" t="s">
        <v>804</v>
      </c>
      <c r="C312" s="306" t="s">
        <v>805</v>
      </c>
      <c r="D312" s="318" t="s">
        <v>806</v>
      </c>
      <c r="E312" s="319" t="s">
        <v>807</v>
      </c>
      <c r="F312" s="299" t="s">
        <v>27</v>
      </c>
      <c r="G312" s="299" t="s">
        <v>802</v>
      </c>
      <c r="H312" s="299" t="s">
        <v>808</v>
      </c>
      <c r="I312" s="320">
        <v>5000</v>
      </c>
      <c r="J312" s="320">
        <f t="shared" si="23"/>
        <v>143.5</v>
      </c>
      <c r="K312" s="320">
        <f t="shared" si="24"/>
        <v>152</v>
      </c>
      <c r="L312" s="320"/>
      <c r="M312" s="320"/>
      <c r="N312" s="320">
        <f t="shared" si="25"/>
        <v>4704.5</v>
      </c>
      <c r="O312" s="321">
        <v>43221</v>
      </c>
    </row>
    <row r="313" spans="1:15" s="199" customFormat="1" ht="23.25">
      <c r="A313" s="199">
        <f t="shared" si="22"/>
        <v>16</v>
      </c>
      <c r="B313" s="306" t="s">
        <v>809</v>
      </c>
      <c r="C313" s="306" t="s">
        <v>810</v>
      </c>
      <c r="D313" s="318" t="s">
        <v>811</v>
      </c>
      <c r="E313" s="319" t="s">
        <v>812</v>
      </c>
      <c r="F313" s="299" t="s">
        <v>219</v>
      </c>
      <c r="G313" s="299" t="s">
        <v>802</v>
      </c>
      <c r="H313" s="299" t="s">
        <v>813</v>
      </c>
      <c r="I313" s="320">
        <v>14000</v>
      </c>
      <c r="J313" s="320">
        <f t="shared" si="23"/>
        <v>401.8</v>
      </c>
      <c r="K313" s="320">
        <f t="shared" si="24"/>
        <v>425.6</v>
      </c>
      <c r="L313" s="320"/>
      <c r="M313" s="320"/>
      <c r="N313" s="320">
        <f t="shared" si="25"/>
        <v>13172.6</v>
      </c>
      <c r="O313" s="318">
        <v>43836</v>
      </c>
    </row>
    <row r="314" spans="1:15" s="199" customFormat="1" ht="23.25">
      <c r="A314" s="199">
        <f t="shared" si="22"/>
        <v>17</v>
      </c>
      <c r="B314" s="299" t="s">
        <v>814</v>
      </c>
      <c r="C314" s="299" t="s">
        <v>815</v>
      </c>
      <c r="D314" s="318" t="s">
        <v>816</v>
      </c>
      <c r="E314" s="319" t="s">
        <v>817</v>
      </c>
      <c r="F314" s="299" t="s">
        <v>27</v>
      </c>
      <c r="G314" s="299" t="s">
        <v>802</v>
      </c>
      <c r="H314" s="269" t="s">
        <v>818</v>
      </c>
      <c r="I314" s="320">
        <v>5000</v>
      </c>
      <c r="J314" s="320">
        <f t="shared" si="23"/>
        <v>143.5</v>
      </c>
      <c r="K314" s="320">
        <f t="shared" si="24"/>
        <v>152</v>
      </c>
      <c r="L314" s="320"/>
      <c r="M314" s="320"/>
      <c r="N314" s="320">
        <f t="shared" si="25"/>
        <v>4704.5</v>
      </c>
      <c r="O314" s="318">
        <v>44203</v>
      </c>
    </row>
    <row r="315" spans="1:15" s="199" customFormat="1" ht="23.25">
      <c r="A315" s="199">
        <f t="shared" si="22"/>
        <v>18</v>
      </c>
      <c r="B315" s="299" t="s">
        <v>852</v>
      </c>
      <c r="C315" s="299" t="s">
        <v>853</v>
      </c>
      <c r="D315" s="318" t="s">
        <v>855</v>
      </c>
      <c r="E315" s="319" t="s">
        <v>856</v>
      </c>
      <c r="F315" s="299" t="s">
        <v>150</v>
      </c>
      <c r="G315" s="299" t="s">
        <v>802</v>
      </c>
      <c r="H315" s="299" t="s">
        <v>854</v>
      </c>
      <c r="I315" s="320">
        <v>5000</v>
      </c>
      <c r="J315" s="320">
        <f t="shared" si="23"/>
        <v>143.5</v>
      </c>
      <c r="K315" s="320">
        <f t="shared" si="24"/>
        <v>152</v>
      </c>
      <c r="L315" s="320"/>
      <c r="M315" s="320"/>
      <c r="N315" s="320">
        <f t="shared" si="25"/>
        <v>4704.5</v>
      </c>
      <c r="O315" s="318">
        <v>44805</v>
      </c>
    </row>
    <row r="316" spans="1:15" s="199" customFormat="1" ht="23.25">
      <c r="A316" s="199">
        <f t="shared" si="22"/>
        <v>19</v>
      </c>
      <c r="B316" s="299" t="s">
        <v>906</v>
      </c>
      <c r="C316" s="299" t="s">
        <v>907</v>
      </c>
      <c r="D316" s="318" t="s">
        <v>908</v>
      </c>
      <c r="E316" s="319" t="s">
        <v>913</v>
      </c>
      <c r="F316" s="299" t="s">
        <v>737</v>
      </c>
      <c r="G316" s="299" t="s">
        <v>802</v>
      </c>
      <c r="H316" s="299" t="s">
        <v>909</v>
      </c>
      <c r="I316" s="320">
        <v>5000</v>
      </c>
      <c r="J316" s="320">
        <f t="shared" si="23"/>
        <v>143.5</v>
      </c>
      <c r="K316" s="320">
        <f t="shared" si="24"/>
        <v>152</v>
      </c>
      <c r="L316" s="320"/>
      <c r="M316" s="320"/>
      <c r="N316" s="320">
        <f t="shared" si="25"/>
        <v>4704.5</v>
      </c>
      <c r="O316" s="318">
        <v>44866</v>
      </c>
    </row>
    <row r="317" spans="1:15" s="199" customFormat="1" ht="23.25">
      <c r="A317" s="199">
        <f t="shared" si="22"/>
        <v>20</v>
      </c>
      <c r="B317" s="299" t="s">
        <v>922</v>
      </c>
      <c r="C317" s="299" t="s">
        <v>923</v>
      </c>
      <c r="D317" s="318" t="s">
        <v>924</v>
      </c>
      <c r="E317" s="319" t="s">
        <v>929</v>
      </c>
      <c r="F317" s="299" t="s">
        <v>737</v>
      </c>
      <c r="G317" s="299" t="s">
        <v>802</v>
      </c>
      <c r="H317" s="299" t="s">
        <v>925</v>
      </c>
      <c r="I317" s="320">
        <v>5000</v>
      </c>
      <c r="J317" s="320">
        <f t="shared" si="23"/>
        <v>143.5</v>
      </c>
      <c r="K317" s="320">
        <f t="shared" si="24"/>
        <v>152</v>
      </c>
      <c r="L317" s="320"/>
      <c r="M317" s="320"/>
      <c r="N317" s="320">
        <f t="shared" si="25"/>
        <v>4704.5</v>
      </c>
      <c r="O317" s="318">
        <v>44928</v>
      </c>
    </row>
    <row r="318" spans="1:15" s="199" customFormat="1" ht="23.25">
      <c r="A318" s="199">
        <f t="shared" si="22"/>
        <v>21</v>
      </c>
      <c r="B318" s="299" t="s">
        <v>926</v>
      </c>
      <c r="C318" s="299" t="s">
        <v>210</v>
      </c>
      <c r="D318" s="318" t="s">
        <v>927</v>
      </c>
      <c r="E318" s="319" t="s">
        <v>930</v>
      </c>
      <c r="F318" s="299" t="s">
        <v>150</v>
      </c>
      <c r="G318" s="299" t="s">
        <v>802</v>
      </c>
      <c r="H318" s="299" t="s">
        <v>798</v>
      </c>
      <c r="I318" s="320">
        <v>5000</v>
      </c>
      <c r="J318" s="320">
        <f t="shared" si="23"/>
        <v>143.5</v>
      </c>
      <c r="K318" s="320">
        <f t="shared" si="24"/>
        <v>152</v>
      </c>
      <c r="L318" s="320"/>
      <c r="M318" s="320"/>
      <c r="N318" s="320">
        <f t="shared" si="25"/>
        <v>4704.5</v>
      </c>
      <c r="O318" s="318" t="s">
        <v>928</v>
      </c>
    </row>
    <row r="319" spans="1:15" s="199" customFormat="1" ht="23.25">
      <c r="A319" s="199">
        <f t="shared" si="22"/>
        <v>22</v>
      </c>
      <c r="B319" s="339" t="s">
        <v>969</v>
      </c>
      <c r="C319" s="339" t="s">
        <v>970</v>
      </c>
      <c r="D319" s="341" t="s">
        <v>971</v>
      </c>
      <c r="E319" s="322" t="s">
        <v>973</v>
      </c>
      <c r="F319" s="299" t="s">
        <v>27</v>
      </c>
      <c r="G319" s="299" t="s">
        <v>802</v>
      </c>
      <c r="H319" s="299" t="s">
        <v>972</v>
      </c>
      <c r="I319" s="320">
        <v>5000</v>
      </c>
      <c r="J319" s="320">
        <f t="shared" si="23"/>
        <v>143.5</v>
      </c>
      <c r="K319" s="320">
        <f t="shared" si="24"/>
        <v>152</v>
      </c>
      <c r="L319" s="320"/>
      <c r="M319" s="320"/>
      <c r="N319" s="320">
        <f t="shared" si="25"/>
        <v>4704.5</v>
      </c>
      <c r="O319" s="318">
        <v>45047</v>
      </c>
    </row>
    <row r="320" spans="1:15" s="199" customFormat="1" ht="23.25">
      <c r="B320" s="266" t="s">
        <v>819</v>
      </c>
      <c r="C320" s="266"/>
      <c r="D320" s="269"/>
      <c r="E320" s="268"/>
      <c r="F320" s="269"/>
      <c r="G320" s="269"/>
      <c r="H320" s="269"/>
      <c r="I320" s="270">
        <f>SUM(I298:I319)</f>
        <v>140000</v>
      </c>
      <c r="J320" s="270">
        <f>SUM(J298:J319)</f>
        <v>4018.0000000000005</v>
      </c>
      <c r="K320" s="270">
        <f>SUM(K298:K319)</f>
        <v>4256</v>
      </c>
      <c r="L320" s="327">
        <f>SUM(L306:L313)</f>
        <v>0</v>
      </c>
      <c r="M320" s="326">
        <f>SUM(M298:M312)</f>
        <v>2000</v>
      </c>
      <c r="N320" s="326">
        <f>SUM(N298:N319)</f>
        <v>129726.00000000001</v>
      </c>
      <c r="O320" s="271"/>
    </row>
    <row r="321" spans="1:15" s="199" customFormat="1" ht="23.25">
      <c r="B321" s="272"/>
      <c r="C321" s="272"/>
      <c r="D321" s="275"/>
      <c r="E321" s="274"/>
      <c r="F321" s="275"/>
      <c r="G321" s="275"/>
      <c r="H321" s="275"/>
      <c r="I321" s="276"/>
      <c r="J321" s="276"/>
      <c r="K321" s="276"/>
      <c r="L321" s="328"/>
      <c r="M321" s="277"/>
      <c r="N321" s="277"/>
      <c r="O321" s="278"/>
    </row>
    <row r="322" spans="1:15" s="199" customFormat="1" ht="23.25">
      <c r="A322" s="199">
        <f>A98+A153+A208+A267+A319</f>
        <v>207</v>
      </c>
      <c r="B322" s="272"/>
      <c r="C322" s="272"/>
      <c r="D322" s="275"/>
      <c r="E322" s="274"/>
      <c r="F322" s="275"/>
      <c r="G322" s="275"/>
      <c r="H322" s="275"/>
      <c r="I322" s="276"/>
      <c r="J322" s="276"/>
      <c r="K322" s="276"/>
      <c r="L322" s="328"/>
      <c r="M322" s="277"/>
      <c r="N322" s="277"/>
      <c r="O322" s="278"/>
    </row>
    <row r="323" spans="1:15" s="199" customFormat="1" ht="23.25">
      <c r="B323" s="272" t="s">
        <v>820</v>
      </c>
      <c r="C323" s="272"/>
      <c r="D323" s="275"/>
      <c r="E323" s="274"/>
      <c r="F323" s="275"/>
      <c r="G323" s="275"/>
      <c r="H323" s="275"/>
      <c r="I323" s="276"/>
      <c r="J323" s="276"/>
      <c r="K323" s="276"/>
      <c r="L323" s="328"/>
      <c r="M323" s="277"/>
      <c r="N323" s="277"/>
      <c r="O323" s="278"/>
    </row>
    <row r="324" spans="1:15" s="199" customFormat="1" ht="23.25">
      <c r="B324" s="290"/>
      <c r="C324" s="290"/>
      <c r="D324" s="290"/>
      <c r="E324" s="375"/>
      <c r="F324" s="290"/>
      <c r="G324" s="290"/>
      <c r="H324" s="290"/>
      <c r="I324" s="376">
        <f>I99+I154+I209+I268+I320</f>
        <v>1584326.15</v>
      </c>
      <c r="J324" s="290"/>
      <c r="K324" s="377" t="s">
        <v>821</v>
      </c>
      <c r="L324" s="377"/>
      <c r="M324" s="377"/>
      <c r="N324" s="376">
        <f>N99+N154+N209+N268+N320</f>
        <v>1479972.3745350002</v>
      </c>
    </row>
    <row r="325" spans="1:15" s="199" customFormat="1" ht="23.25"/>
    <row r="326" spans="1:15" s="199" customFormat="1" ht="24" thickBot="1">
      <c r="B326" s="273"/>
      <c r="C326" s="283" t="s">
        <v>398</v>
      </c>
      <c r="D326" s="280"/>
      <c r="E326" s="284"/>
      <c r="F326" s="284"/>
      <c r="G326" s="285"/>
      <c r="H326" s="286" t="s">
        <v>841</v>
      </c>
      <c r="I326" s="286"/>
      <c r="J326" s="287"/>
      <c r="L326" s="378"/>
    </row>
    <row r="327" spans="1:15" s="199" customFormat="1" ht="23.25">
      <c r="B327" s="834" t="s">
        <v>975</v>
      </c>
      <c r="C327" s="834"/>
      <c r="D327" s="284"/>
      <c r="E327" s="284"/>
      <c r="F327" s="284"/>
      <c r="G327" s="285"/>
      <c r="H327" s="285" t="s">
        <v>400</v>
      </c>
      <c r="I327" s="285"/>
      <c r="J327" s="287"/>
    </row>
  </sheetData>
  <mergeCells count="23">
    <mergeCell ref="B3:H3"/>
    <mergeCell ref="I3:N3"/>
    <mergeCell ref="B4:H4"/>
    <mergeCell ref="I4:N4"/>
    <mergeCell ref="B5:H5"/>
    <mergeCell ref="I5:N5"/>
    <mergeCell ref="B220:N220"/>
    <mergeCell ref="B6:H6"/>
    <mergeCell ref="I6:N6"/>
    <mergeCell ref="B104:C104"/>
    <mergeCell ref="B116:N116"/>
    <mergeCell ref="B117:N117"/>
    <mergeCell ref="B118:N118"/>
    <mergeCell ref="B161:C161"/>
    <mergeCell ref="B178:N178"/>
    <mergeCell ref="B179:N179"/>
    <mergeCell ref="B180:N180"/>
    <mergeCell ref="B213:C213"/>
    <mergeCell ref="B221:N221"/>
    <mergeCell ref="B222:N222"/>
    <mergeCell ref="B223:N223"/>
    <mergeCell ref="B273:C273"/>
    <mergeCell ref="B327:C327"/>
  </mergeCells>
  <pageMargins left="0.70866141732283472" right="0.70866141732283472" top="0.74803149606299213" bottom="0.74803149606299213" header="0.31496062992125984" footer="0.31496062992125984"/>
  <pageSetup paperSize="5" scale="33" orientation="landscape" r:id="rId1"/>
  <rowBreaks count="5" manualBreakCount="5">
    <brk id="86" max="16383" man="1"/>
    <brk id="105" max="16383" man="1"/>
    <brk id="163" max="16383" man="1"/>
    <brk id="214" max="16383" man="1"/>
    <brk id="27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289"/>
  <sheetViews>
    <sheetView view="pageBreakPreview" topLeftCell="A80" zoomScale="60" zoomScaleNormal="57" workbookViewId="0">
      <selection activeCell="H99" sqref="H99"/>
    </sheetView>
  </sheetViews>
  <sheetFormatPr baseColWidth="10" defaultRowHeight="15"/>
  <cols>
    <col min="1" max="1" width="8.42578125" customWidth="1"/>
    <col min="2" max="2" width="32.28515625" customWidth="1"/>
    <col min="3" max="3" width="41.85546875" customWidth="1"/>
    <col min="4" max="4" width="30.7109375" customWidth="1"/>
    <col min="5" max="5" width="34" customWidth="1"/>
    <col min="6" max="6" width="26.28515625" customWidth="1"/>
    <col min="7" max="7" width="27.28515625" customWidth="1"/>
    <col min="8" max="8" width="50" customWidth="1"/>
    <col min="9" max="9" width="21.7109375" bestFit="1" customWidth="1"/>
    <col min="10" max="10" width="18" bestFit="1" customWidth="1"/>
    <col min="11" max="11" width="17.7109375" bestFit="1" customWidth="1"/>
    <col min="12" max="12" width="11.85546875" bestFit="1" customWidth="1"/>
    <col min="13" max="13" width="16" bestFit="1" customWidth="1"/>
    <col min="14" max="14" width="22.28515625" bestFit="1" customWidth="1"/>
    <col min="15" max="15" width="20" bestFit="1" customWidth="1"/>
  </cols>
  <sheetData>
    <row r="3" spans="1:16" ht="23.25"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199"/>
    </row>
    <row r="4" spans="1:16" ht="23.25">
      <c r="B4" s="833" t="s">
        <v>1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199"/>
    </row>
    <row r="5" spans="1:16" ht="23.25">
      <c r="B5" s="833" t="s">
        <v>2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199"/>
    </row>
    <row r="6" spans="1:16" ht="23.25">
      <c r="B6" s="833" t="s">
        <v>3</v>
      </c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199"/>
    </row>
    <row r="7" spans="1:16" ht="23.25">
      <c r="A7" s="1"/>
      <c r="B7" s="393" t="s">
        <v>4</v>
      </c>
      <c r="C7" s="393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199"/>
    </row>
    <row r="8" spans="1:16" s="199" customFormat="1" ht="23.25">
      <c r="A8"/>
      <c r="B8" s="200" t="s">
        <v>1006</v>
      </c>
      <c r="C8" s="200"/>
      <c r="D8" s="200"/>
      <c r="E8" s="200"/>
      <c r="F8" s="201"/>
      <c r="G8" s="201"/>
      <c r="H8" s="201"/>
      <c r="I8" s="201"/>
      <c r="J8" s="200"/>
      <c r="K8" s="201"/>
      <c r="L8" s="201"/>
      <c r="M8" s="201"/>
      <c r="N8" s="201"/>
      <c r="O8" s="201"/>
      <c r="P8"/>
    </row>
    <row r="9" spans="1:16" s="199" customFormat="1" ht="23.25">
      <c r="A9"/>
      <c r="B9" s="200" t="s">
        <v>5</v>
      </c>
      <c r="C9" s="200"/>
      <c r="D9" s="200"/>
      <c r="E9" s="200"/>
      <c r="F9" s="201"/>
      <c r="G9" s="201"/>
      <c r="H9" s="201"/>
      <c r="I9" s="201"/>
      <c r="J9" s="200"/>
      <c r="K9" s="201"/>
      <c r="L9" s="201"/>
      <c r="M9" s="201"/>
      <c r="N9" s="202"/>
      <c r="O9" s="202"/>
      <c r="P9"/>
    </row>
    <row r="10" spans="1:16" s="199" customFormat="1" ht="45.75">
      <c r="A10"/>
      <c r="B10" s="200" t="s">
        <v>6</v>
      </c>
      <c r="C10" s="200" t="s">
        <v>7</v>
      </c>
      <c r="D10" s="200" t="s">
        <v>8</v>
      </c>
      <c r="E10" s="200"/>
      <c r="F10" s="200" t="s">
        <v>10</v>
      </c>
      <c r="G10" s="200" t="s">
        <v>11</v>
      </c>
      <c r="H10" s="203" t="s">
        <v>12</v>
      </c>
      <c r="I10" s="200" t="s">
        <v>13</v>
      </c>
      <c r="J10" s="204" t="s">
        <v>14</v>
      </c>
      <c r="K10" s="204" t="s">
        <v>15</v>
      </c>
      <c r="L10" s="204" t="s">
        <v>16</v>
      </c>
      <c r="M10" s="203" t="s">
        <v>941</v>
      </c>
      <c r="N10" s="205" t="s">
        <v>17</v>
      </c>
      <c r="O10" s="206" t="s">
        <v>18</v>
      </c>
      <c r="P10"/>
    </row>
    <row r="11" spans="1:16" s="199" customFormat="1" ht="23.25">
      <c r="A11">
        <v>1</v>
      </c>
      <c r="B11" s="207" t="s">
        <v>19</v>
      </c>
      <c r="C11" s="207" t="s">
        <v>20</v>
      </c>
      <c r="D11" s="208" t="s">
        <v>21</v>
      </c>
      <c r="E11" s="209">
        <v>200011101179105</v>
      </c>
      <c r="F11" s="207" t="s">
        <v>22</v>
      </c>
      <c r="G11" s="210" t="s">
        <v>281</v>
      </c>
      <c r="H11" s="394" t="s">
        <v>23</v>
      </c>
      <c r="I11" s="303">
        <v>5000</v>
      </c>
      <c r="J11" s="313">
        <f>I11*2.87%</f>
        <v>143.5</v>
      </c>
      <c r="K11" s="212">
        <f>I11*3.04%</f>
        <v>152</v>
      </c>
      <c r="L11" s="212"/>
      <c r="M11" s="212"/>
      <c r="N11" s="212">
        <f t="shared" ref="N11:N73" si="0">I11-J11-K11-M11</f>
        <v>4704.5</v>
      </c>
      <c r="O11" s="213">
        <v>39210</v>
      </c>
      <c r="P11"/>
    </row>
    <row r="12" spans="1:16" s="199" customFormat="1" ht="23.25">
      <c r="A12">
        <f>A11+1</f>
        <v>2</v>
      </c>
      <c r="B12" s="214" t="s">
        <v>24</v>
      </c>
      <c r="C12" s="214" t="s">
        <v>25</v>
      </c>
      <c r="D12" s="215" t="s">
        <v>26</v>
      </c>
      <c r="E12" s="216">
        <v>200011101178533</v>
      </c>
      <c r="F12" s="214" t="s">
        <v>27</v>
      </c>
      <c r="G12" s="210" t="s">
        <v>281</v>
      </c>
      <c r="H12" s="395" t="s">
        <v>28</v>
      </c>
      <c r="I12" s="303">
        <v>5000</v>
      </c>
      <c r="J12" s="304">
        <v>0</v>
      </c>
      <c r="K12" s="218">
        <v>0</v>
      </c>
      <c r="L12" s="218"/>
      <c r="M12" s="218">
        <v>0</v>
      </c>
      <c r="N12" s="212">
        <f t="shared" si="0"/>
        <v>5000</v>
      </c>
      <c r="O12" s="219">
        <v>39084</v>
      </c>
      <c r="P12"/>
    </row>
    <row r="13" spans="1:16" s="199" customFormat="1" ht="23.25">
      <c r="A13">
        <f t="shared" ref="A13:A76" si="1">A12+1</f>
        <v>3</v>
      </c>
      <c r="B13" s="214" t="s">
        <v>29</v>
      </c>
      <c r="C13" s="214" t="s">
        <v>30</v>
      </c>
      <c r="D13" s="215" t="s">
        <v>31</v>
      </c>
      <c r="E13" s="216">
        <v>200011101179118</v>
      </c>
      <c r="F13" s="214" t="s">
        <v>32</v>
      </c>
      <c r="G13" s="210" t="s">
        <v>281</v>
      </c>
      <c r="H13" s="395" t="s">
        <v>33</v>
      </c>
      <c r="I13" s="303">
        <v>18400</v>
      </c>
      <c r="J13" s="304">
        <f>I13*2.87%</f>
        <v>528.08000000000004</v>
      </c>
      <c r="K13" s="221">
        <f>I13*3.04%</f>
        <v>559.36</v>
      </c>
      <c r="L13" s="221"/>
      <c r="M13" s="221">
        <v>0</v>
      </c>
      <c r="N13" s="212">
        <f t="shared" si="0"/>
        <v>17312.559999999998</v>
      </c>
      <c r="O13" s="219">
        <v>39142</v>
      </c>
      <c r="P13"/>
    </row>
    <row r="14" spans="1:16" s="199" customFormat="1" ht="23.25">
      <c r="A14">
        <f t="shared" si="1"/>
        <v>4</v>
      </c>
      <c r="B14" s="207" t="s">
        <v>34</v>
      </c>
      <c r="C14" s="207" t="s">
        <v>35</v>
      </c>
      <c r="D14" s="208" t="s">
        <v>36</v>
      </c>
      <c r="E14" s="222">
        <v>200011101179079</v>
      </c>
      <c r="F14" s="207" t="s">
        <v>37</v>
      </c>
      <c r="G14" s="210" t="s">
        <v>281</v>
      </c>
      <c r="H14" s="211" t="s">
        <v>38</v>
      </c>
      <c r="I14" s="223">
        <v>5000</v>
      </c>
      <c r="J14" s="223">
        <v>143.5</v>
      </c>
      <c r="K14" s="223">
        <v>152</v>
      </c>
      <c r="L14" s="223"/>
      <c r="M14" s="223"/>
      <c r="N14" s="212">
        <f t="shared" si="0"/>
        <v>4704.5</v>
      </c>
      <c r="O14" s="224">
        <v>39258</v>
      </c>
      <c r="P14"/>
    </row>
    <row r="15" spans="1:16" s="199" customFormat="1" ht="23.25">
      <c r="A15">
        <f t="shared" si="1"/>
        <v>5</v>
      </c>
      <c r="B15" s="207" t="s">
        <v>39</v>
      </c>
      <c r="C15" s="207" t="s">
        <v>40</v>
      </c>
      <c r="D15" s="208" t="s">
        <v>41</v>
      </c>
      <c r="E15" s="222">
        <v>200011101178630</v>
      </c>
      <c r="F15" s="207" t="s">
        <v>27</v>
      </c>
      <c r="G15" s="210" t="s">
        <v>281</v>
      </c>
      <c r="H15" s="211" t="s">
        <v>42</v>
      </c>
      <c r="I15" s="223">
        <v>5000</v>
      </c>
      <c r="J15" s="223">
        <v>143.5</v>
      </c>
      <c r="K15" s="223">
        <v>152</v>
      </c>
      <c r="L15" s="223"/>
      <c r="M15" s="223"/>
      <c r="N15" s="212">
        <f t="shared" si="0"/>
        <v>4704.5</v>
      </c>
      <c r="O15" s="224">
        <v>39234</v>
      </c>
      <c r="P15"/>
    </row>
    <row r="16" spans="1:16" s="199" customFormat="1" ht="23.25">
      <c r="A16">
        <f t="shared" si="1"/>
        <v>6</v>
      </c>
      <c r="B16" s="214" t="s">
        <v>43</v>
      </c>
      <c r="C16" s="214" t="s">
        <v>44</v>
      </c>
      <c r="D16" s="215" t="s">
        <v>45</v>
      </c>
      <c r="E16" s="225">
        <v>200011101179095</v>
      </c>
      <c r="F16" s="214" t="s">
        <v>27</v>
      </c>
      <c r="G16" s="210" t="s">
        <v>281</v>
      </c>
      <c r="H16" s="217" t="s">
        <v>46</v>
      </c>
      <c r="I16" s="221">
        <v>5000</v>
      </c>
      <c r="J16" s="221">
        <f>I16*2.87%</f>
        <v>143.5</v>
      </c>
      <c r="K16" s="221">
        <f>I16*3.04%</f>
        <v>152</v>
      </c>
      <c r="L16" s="221"/>
      <c r="M16" s="221"/>
      <c r="N16" s="212">
        <f t="shared" si="0"/>
        <v>4704.5</v>
      </c>
      <c r="O16" s="213">
        <v>39265</v>
      </c>
      <c r="P16"/>
    </row>
    <row r="17" spans="1:16" s="199" customFormat="1" ht="23.25">
      <c r="A17">
        <f t="shared" si="1"/>
        <v>7</v>
      </c>
      <c r="B17" s="207" t="s">
        <v>47</v>
      </c>
      <c r="C17" s="207" t="s">
        <v>48</v>
      </c>
      <c r="D17" s="208" t="s">
        <v>49</v>
      </c>
      <c r="E17" s="222">
        <v>200011101179134</v>
      </c>
      <c r="F17" s="207" t="s">
        <v>27</v>
      </c>
      <c r="G17" s="210" t="s">
        <v>281</v>
      </c>
      <c r="H17" s="211" t="s">
        <v>50</v>
      </c>
      <c r="I17" s="223">
        <v>5000</v>
      </c>
      <c r="J17" s="223">
        <v>143.5</v>
      </c>
      <c r="K17" s="223">
        <v>152</v>
      </c>
      <c r="L17" s="223"/>
      <c r="M17" s="223"/>
      <c r="N17" s="212">
        <f t="shared" si="0"/>
        <v>4704.5</v>
      </c>
      <c r="O17" s="224">
        <v>39265</v>
      </c>
      <c r="P17"/>
    </row>
    <row r="18" spans="1:16" s="199" customFormat="1" ht="23.25">
      <c r="A18">
        <f t="shared" si="1"/>
        <v>8</v>
      </c>
      <c r="B18" s="207" t="s">
        <v>56</v>
      </c>
      <c r="C18" s="207" t="s">
        <v>57</v>
      </c>
      <c r="D18" s="208" t="s">
        <v>58</v>
      </c>
      <c r="E18" s="222">
        <v>200011101179150</v>
      </c>
      <c r="F18" s="207" t="s">
        <v>37</v>
      </c>
      <c r="G18" s="210" t="s">
        <v>281</v>
      </c>
      <c r="H18" s="211" t="s">
        <v>59</v>
      </c>
      <c r="I18" s="223">
        <v>5000</v>
      </c>
      <c r="J18" s="223">
        <v>143.5</v>
      </c>
      <c r="K18" s="223">
        <v>152</v>
      </c>
      <c r="L18" s="223"/>
      <c r="M18" s="223"/>
      <c r="N18" s="212">
        <f t="shared" si="0"/>
        <v>4704.5</v>
      </c>
      <c r="O18" s="224">
        <v>39265</v>
      </c>
      <c r="P18"/>
    </row>
    <row r="19" spans="1:16" s="199" customFormat="1" ht="23.25">
      <c r="A19">
        <f t="shared" si="1"/>
        <v>9</v>
      </c>
      <c r="B19" s="207" t="s">
        <v>60</v>
      </c>
      <c r="C19" s="207" t="s">
        <v>61</v>
      </c>
      <c r="D19" s="208" t="s">
        <v>62</v>
      </c>
      <c r="E19" s="222">
        <v>200011101179053</v>
      </c>
      <c r="F19" s="207" t="s">
        <v>63</v>
      </c>
      <c r="G19" s="210" t="s">
        <v>281</v>
      </c>
      <c r="H19" s="211" t="s">
        <v>64</v>
      </c>
      <c r="I19" s="223">
        <v>5000</v>
      </c>
      <c r="J19" s="223">
        <v>143.5</v>
      </c>
      <c r="K19" s="223">
        <v>152</v>
      </c>
      <c r="L19" s="223"/>
      <c r="M19" s="223"/>
      <c r="N19" s="212">
        <f t="shared" si="0"/>
        <v>4704.5</v>
      </c>
      <c r="O19" s="224">
        <v>39281</v>
      </c>
      <c r="P19"/>
    </row>
    <row r="20" spans="1:16" s="199" customFormat="1" ht="23.25">
      <c r="A20">
        <f t="shared" si="1"/>
        <v>10</v>
      </c>
      <c r="B20" s="207" t="s">
        <v>65</v>
      </c>
      <c r="C20" s="207" t="s">
        <v>66</v>
      </c>
      <c r="D20" s="208" t="s">
        <v>67</v>
      </c>
      <c r="E20" s="222">
        <v>200011101178591</v>
      </c>
      <c r="F20" s="207" t="s">
        <v>37</v>
      </c>
      <c r="G20" s="210" t="s">
        <v>281</v>
      </c>
      <c r="H20" s="211" t="s">
        <v>68</v>
      </c>
      <c r="I20" s="223">
        <v>5000</v>
      </c>
      <c r="J20" s="223">
        <v>143.5</v>
      </c>
      <c r="K20" s="223">
        <v>152</v>
      </c>
      <c r="L20" s="223"/>
      <c r="M20" s="223"/>
      <c r="N20" s="212">
        <f t="shared" si="0"/>
        <v>4704.5</v>
      </c>
      <c r="O20" s="224">
        <v>39286</v>
      </c>
      <c r="P20"/>
    </row>
    <row r="21" spans="1:16" s="199" customFormat="1" ht="23.25">
      <c r="A21">
        <f t="shared" si="1"/>
        <v>11</v>
      </c>
      <c r="B21" s="214" t="s">
        <v>69</v>
      </c>
      <c r="C21" s="214" t="s">
        <v>70</v>
      </c>
      <c r="D21" s="215" t="s">
        <v>71</v>
      </c>
      <c r="E21" s="216">
        <v>200011101180686</v>
      </c>
      <c r="F21" s="214" t="s">
        <v>72</v>
      </c>
      <c r="G21" s="210" t="s">
        <v>281</v>
      </c>
      <c r="H21" s="217" t="s">
        <v>73</v>
      </c>
      <c r="I21" s="218">
        <v>7000</v>
      </c>
      <c r="J21" s="218">
        <v>200.9</v>
      </c>
      <c r="K21" s="218">
        <v>212.8</v>
      </c>
      <c r="L21" s="218"/>
      <c r="M21" s="218"/>
      <c r="N21" s="212">
        <f t="shared" si="0"/>
        <v>6586.3</v>
      </c>
      <c r="O21" s="219">
        <v>39295</v>
      </c>
      <c r="P21"/>
    </row>
    <row r="22" spans="1:16" s="199" customFormat="1" ht="23.25">
      <c r="A22">
        <f t="shared" si="1"/>
        <v>12</v>
      </c>
      <c r="B22" s="207" t="s">
        <v>74</v>
      </c>
      <c r="C22" s="207" t="s">
        <v>75</v>
      </c>
      <c r="D22" s="208" t="s">
        <v>76</v>
      </c>
      <c r="E22" s="222">
        <v>200011101180709</v>
      </c>
      <c r="F22" s="207" t="s">
        <v>37</v>
      </c>
      <c r="G22" s="210" t="s">
        <v>281</v>
      </c>
      <c r="H22" s="211" t="s">
        <v>77</v>
      </c>
      <c r="I22" s="223">
        <v>8318.0400000000009</v>
      </c>
      <c r="J22" s="223">
        <f>I22*2.87%</f>
        <v>238.72774800000002</v>
      </c>
      <c r="K22" s="223">
        <f>I22*3.04%</f>
        <v>252.86841600000002</v>
      </c>
      <c r="L22" s="223"/>
      <c r="M22" s="223"/>
      <c r="N22" s="212">
        <f t="shared" si="0"/>
        <v>7826.4438360000004</v>
      </c>
      <c r="O22" s="224">
        <v>39338</v>
      </c>
      <c r="P22"/>
    </row>
    <row r="23" spans="1:16" s="199" customFormat="1" ht="23.25">
      <c r="A23">
        <f t="shared" si="1"/>
        <v>13</v>
      </c>
      <c r="B23" s="207" t="s">
        <v>78</v>
      </c>
      <c r="C23" s="207" t="s">
        <v>79</v>
      </c>
      <c r="D23" s="208" t="s">
        <v>80</v>
      </c>
      <c r="E23" s="222">
        <v>200011101253636</v>
      </c>
      <c r="F23" s="207" t="s">
        <v>54</v>
      </c>
      <c r="G23" s="210" t="s">
        <v>281</v>
      </c>
      <c r="H23" s="211" t="s">
        <v>81</v>
      </c>
      <c r="I23" s="226">
        <v>18312</v>
      </c>
      <c r="J23" s="212">
        <f>I23*2.87%</f>
        <v>525.55439999999999</v>
      </c>
      <c r="K23" s="212">
        <f>I23*3.04%</f>
        <v>556.6848</v>
      </c>
      <c r="L23" s="212">
        <v>0</v>
      </c>
      <c r="M23" s="212">
        <v>0</v>
      </c>
      <c r="N23" s="212">
        <f t="shared" si="0"/>
        <v>17229.7608</v>
      </c>
      <c r="O23" s="224">
        <v>39702</v>
      </c>
      <c r="P23"/>
    </row>
    <row r="24" spans="1:16" s="199" customFormat="1" ht="23.25">
      <c r="A24">
        <f t="shared" si="1"/>
        <v>14</v>
      </c>
      <c r="B24" s="207" t="s">
        <v>82</v>
      </c>
      <c r="C24" s="207" t="s">
        <v>83</v>
      </c>
      <c r="D24" s="208" t="s">
        <v>84</v>
      </c>
      <c r="E24" s="222">
        <v>200012700173856</v>
      </c>
      <c r="F24" s="207" t="s">
        <v>85</v>
      </c>
      <c r="G24" s="210" t="s">
        <v>281</v>
      </c>
      <c r="H24" s="211" t="s">
        <v>86</v>
      </c>
      <c r="I24" s="226">
        <v>28657.01</v>
      </c>
      <c r="J24" s="212">
        <v>822.456187</v>
      </c>
      <c r="K24" s="212">
        <v>871.17310399999997</v>
      </c>
      <c r="L24" s="227"/>
      <c r="M24" s="227">
        <v>0</v>
      </c>
      <c r="N24" s="212">
        <f t="shared" si="0"/>
        <v>26963.380708999997</v>
      </c>
      <c r="O24" s="224">
        <v>39302</v>
      </c>
      <c r="P24"/>
    </row>
    <row r="25" spans="1:16" s="199" customFormat="1" ht="23.25">
      <c r="A25">
        <f t="shared" si="1"/>
        <v>15</v>
      </c>
      <c r="B25" s="207" t="s">
        <v>89</v>
      </c>
      <c r="C25" s="207" t="s">
        <v>90</v>
      </c>
      <c r="D25" s="208" t="s">
        <v>91</v>
      </c>
      <c r="E25" s="222">
        <v>200011101209570</v>
      </c>
      <c r="F25" s="207" t="s">
        <v>37</v>
      </c>
      <c r="G25" s="210" t="s">
        <v>281</v>
      </c>
      <c r="H25" s="214" t="s">
        <v>92</v>
      </c>
      <c r="I25" s="223">
        <v>5000</v>
      </c>
      <c r="J25" s="223">
        <v>143.5</v>
      </c>
      <c r="K25" s="223">
        <v>152</v>
      </c>
      <c r="L25" s="223"/>
      <c r="M25" s="223"/>
      <c r="N25" s="212">
        <f t="shared" si="0"/>
        <v>4704.5</v>
      </c>
      <c r="O25" s="224">
        <v>39499</v>
      </c>
      <c r="P25"/>
    </row>
    <row r="26" spans="1:16" s="199" customFormat="1" ht="23.25">
      <c r="A26">
        <f t="shared" si="1"/>
        <v>16</v>
      </c>
      <c r="B26" s="214" t="s">
        <v>93</v>
      </c>
      <c r="C26" s="214" t="s">
        <v>94</v>
      </c>
      <c r="D26" s="208" t="s">
        <v>95</v>
      </c>
      <c r="E26" s="222">
        <v>200011101224225</v>
      </c>
      <c r="F26" s="207" t="s">
        <v>87</v>
      </c>
      <c r="G26" s="210" t="s">
        <v>281</v>
      </c>
      <c r="H26" s="217" t="s">
        <v>96</v>
      </c>
      <c r="I26" s="223">
        <v>24000</v>
      </c>
      <c r="J26" s="223">
        <f>I26*2.87%</f>
        <v>688.8</v>
      </c>
      <c r="K26" s="223">
        <f>I26*3.04%</f>
        <v>729.6</v>
      </c>
      <c r="L26" s="223"/>
      <c r="M26" s="223">
        <v>0</v>
      </c>
      <c r="N26" s="212">
        <f t="shared" si="0"/>
        <v>22581.600000000002</v>
      </c>
      <c r="O26" s="224">
        <v>39524</v>
      </c>
      <c r="P26"/>
    </row>
    <row r="27" spans="1:16" s="199" customFormat="1" ht="23.25">
      <c r="A27">
        <f t="shared" si="1"/>
        <v>17</v>
      </c>
      <c r="B27" s="214" t="s">
        <v>97</v>
      </c>
      <c r="C27" s="214" t="s">
        <v>98</v>
      </c>
      <c r="D27" s="208" t="s">
        <v>99</v>
      </c>
      <c r="E27" s="209">
        <v>200011101224209</v>
      </c>
      <c r="F27" s="211" t="s">
        <v>100</v>
      </c>
      <c r="G27" s="210" t="s">
        <v>281</v>
      </c>
      <c r="H27" s="217" t="s">
        <v>101</v>
      </c>
      <c r="I27" s="212">
        <v>11596.6</v>
      </c>
      <c r="J27" s="212">
        <f>I27*2.87%</f>
        <v>332.82242000000002</v>
      </c>
      <c r="K27" s="212">
        <f>I27*3.04%</f>
        <v>352.53664000000003</v>
      </c>
      <c r="L27" s="212"/>
      <c r="M27" s="212">
        <v>0</v>
      </c>
      <c r="N27" s="212">
        <f t="shared" si="0"/>
        <v>10911.24094</v>
      </c>
      <c r="O27" s="213">
        <v>39539</v>
      </c>
      <c r="P27"/>
    </row>
    <row r="28" spans="1:16" s="199" customFormat="1" ht="23.25">
      <c r="A28">
        <f t="shared" si="1"/>
        <v>18</v>
      </c>
      <c r="B28" s="214" t="s">
        <v>102</v>
      </c>
      <c r="C28" s="214" t="s">
        <v>103</v>
      </c>
      <c r="D28" s="208" t="s">
        <v>104</v>
      </c>
      <c r="E28" s="209">
        <v>200011101231865</v>
      </c>
      <c r="F28" s="211" t="s">
        <v>105</v>
      </c>
      <c r="G28" s="210" t="s">
        <v>281</v>
      </c>
      <c r="H28" s="214" t="s">
        <v>96</v>
      </c>
      <c r="I28" s="212">
        <v>5000</v>
      </c>
      <c r="J28" s="212">
        <f>I28*2.87%</f>
        <v>143.5</v>
      </c>
      <c r="K28" s="212">
        <f>I28*3.04%</f>
        <v>152</v>
      </c>
      <c r="L28" s="212"/>
      <c r="M28" s="212"/>
      <c r="N28" s="212">
        <f t="shared" si="0"/>
        <v>4704.5</v>
      </c>
      <c r="O28" s="213">
        <v>39568</v>
      </c>
      <c r="P28"/>
    </row>
    <row r="29" spans="1:16" s="199" customFormat="1" ht="23.25">
      <c r="A29">
        <f t="shared" si="1"/>
        <v>19</v>
      </c>
      <c r="B29" s="214" t="s">
        <v>106</v>
      </c>
      <c r="C29" s="214" t="s">
        <v>107</v>
      </c>
      <c r="D29" s="208" t="s">
        <v>108</v>
      </c>
      <c r="E29" s="209">
        <v>200011101245945</v>
      </c>
      <c r="F29" s="211" t="s">
        <v>109</v>
      </c>
      <c r="G29" s="210" t="s">
        <v>281</v>
      </c>
      <c r="H29" s="217" t="s">
        <v>110</v>
      </c>
      <c r="I29" s="212">
        <v>9600</v>
      </c>
      <c r="J29" s="212">
        <f>I29*2.87%</f>
        <v>275.52</v>
      </c>
      <c r="K29" s="212">
        <f>I29*3.04%</f>
        <v>291.83999999999997</v>
      </c>
      <c r="L29" s="212"/>
      <c r="M29" s="212"/>
      <c r="N29" s="212">
        <f t="shared" si="0"/>
        <v>9032.64</v>
      </c>
      <c r="O29" s="213">
        <v>39661</v>
      </c>
      <c r="P29"/>
    </row>
    <row r="30" spans="1:16" s="199" customFormat="1" ht="23.25">
      <c r="A30">
        <f t="shared" si="1"/>
        <v>20</v>
      </c>
      <c r="B30" s="228" t="s">
        <v>111</v>
      </c>
      <c r="C30" s="228" t="s">
        <v>112</v>
      </c>
      <c r="D30" s="229" t="s">
        <v>113</v>
      </c>
      <c r="E30" s="230">
        <v>200011101253597</v>
      </c>
      <c r="F30" s="210" t="s">
        <v>114</v>
      </c>
      <c r="G30" s="210" t="s">
        <v>281</v>
      </c>
      <c r="H30" s="228" t="s">
        <v>115</v>
      </c>
      <c r="I30" s="231">
        <v>22000</v>
      </c>
      <c r="J30" s="232">
        <f>I30*2.87%</f>
        <v>631.4</v>
      </c>
      <c r="K30" s="232">
        <f>I30*3.04%</f>
        <v>668.8</v>
      </c>
      <c r="L30" s="232"/>
      <c r="M30" s="232">
        <v>3024.9</v>
      </c>
      <c r="N30" s="212">
        <f t="shared" si="0"/>
        <v>17674.899999999998</v>
      </c>
      <c r="O30" s="233">
        <v>39692</v>
      </c>
      <c r="P30"/>
    </row>
    <row r="31" spans="1:16" s="199" customFormat="1" ht="23.25">
      <c r="A31">
        <f t="shared" si="1"/>
        <v>21</v>
      </c>
      <c r="B31" s="228" t="s">
        <v>116</v>
      </c>
      <c r="C31" s="228" t="s">
        <v>117</v>
      </c>
      <c r="D31" s="229" t="s">
        <v>118</v>
      </c>
      <c r="E31" s="230">
        <v>200011101253733</v>
      </c>
      <c r="F31" s="210" t="s">
        <v>119</v>
      </c>
      <c r="G31" s="210" t="s">
        <v>281</v>
      </c>
      <c r="H31" s="228" t="s">
        <v>120</v>
      </c>
      <c r="I31" s="231">
        <v>5000</v>
      </c>
      <c r="J31" s="232">
        <v>143.5</v>
      </c>
      <c r="K31" s="232">
        <v>152</v>
      </c>
      <c r="L31" s="232"/>
      <c r="M31" s="232"/>
      <c r="N31" s="212">
        <f t="shared" si="0"/>
        <v>4704.5</v>
      </c>
      <c r="O31" s="233">
        <v>39692</v>
      </c>
      <c r="P31"/>
    </row>
    <row r="32" spans="1:16" s="199" customFormat="1" ht="23.25">
      <c r="A32">
        <f t="shared" si="1"/>
        <v>22</v>
      </c>
      <c r="B32" s="228" t="s">
        <v>121</v>
      </c>
      <c r="C32" s="228" t="s">
        <v>122</v>
      </c>
      <c r="D32" s="229" t="s">
        <v>123</v>
      </c>
      <c r="E32" s="230">
        <v>200011101253568</v>
      </c>
      <c r="F32" s="210" t="s">
        <v>124</v>
      </c>
      <c r="G32" s="210" t="s">
        <v>281</v>
      </c>
      <c r="H32" s="228" t="s">
        <v>125</v>
      </c>
      <c r="I32" s="234">
        <v>13000</v>
      </c>
      <c r="J32" s="234">
        <f>I32*2.87%</f>
        <v>373.1</v>
      </c>
      <c r="K32" s="234">
        <f>I32*3.04%</f>
        <v>395.2</v>
      </c>
      <c r="L32" s="234">
        <v>0</v>
      </c>
      <c r="M32" s="234">
        <v>0</v>
      </c>
      <c r="N32" s="212">
        <f t="shared" si="0"/>
        <v>12231.699999999999</v>
      </c>
      <c r="O32" s="233">
        <v>39729</v>
      </c>
      <c r="P32"/>
    </row>
    <row r="33" spans="1:16" s="199" customFormat="1" ht="23.25">
      <c r="A33">
        <f t="shared" si="1"/>
        <v>23</v>
      </c>
      <c r="B33" s="228" t="s">
        <v>126</v>
      </c>
      <c r="C33" s="228" t="s">
        <v>127</v>
      </c>
      <c r="D33" s="229" t="s">
        <v>128</v>
      </c>
      <c r="E33" s="230">
        <v>200011101278064</v>
      </c>
      <c r="F33" s="210" t="s">
        <v>27</v>
      </c>
      <c r="G33" s="210" t="s">
        <v>129</v>
      </c>
      <c r="H33" s="217" t="s">
        <v>130</v>
      </c>
      <c r="I33" s="226">
        <v>8050</v>
      </c>
      <c r="J33" s="212">
        <f>I33*2.87%</f>
        <v>231.035</v>
      </c>
      <c r="K33" s="212">
        <f>I33*3.04%</f>
        <v>244.72</v>
      </c>
      <c r="L33" s="227">
        <v>0</v>
      </c>
      <c r="M33" s="227">
        <v>1512.45</v>
      </c>
      <c r="N33" s="212">
        <f t="shared" si="0"/>
        <v>6061.7950000000001</v>
      </c>
      <c r="O33" s="233">
        <v>39832</v>
      </c>
      <c r="P33"/>
    </row>
    <row r="34" spans="1:16" s="199" customFormat="1" ht="23.25">
      <c r="A34">
        <f t="shared" si="1"/>
        <v>24</v>
      </c>
      <c r="B34" s="228" t="s">
        <v>132</v>
      </c>
      <c r="C34" s="228" t="s">
        <v>133</v>
      </c>
      <c r="D34" s="235" t="s">
        <v>134</v>
      </c>
      <c r="E34" s="236">
        <v>200011101272633</v>
      </c>
      <c r="F34" s="210" t="s">
        <v>37</v>
      </c>
      <c r="G34" s="210" t="s">
        <v>281</v>
      </c>
      <c r="H34" s="210" t="s">
        <v>131</v>
      </c>
      <c r="I34" s="226">
        <v>5000</v>
      </c>
      <c r="J34" s="212">
        <v>143.5</v>
      </c>
      <c r="K34" s="212">
        <v>152</v>
      </c>
      <c r="L34" s="227"/>
      <c r="M34" s="223"/>
      <c r="N34" s="212">
        <f t="shared" si="0"/>
        <v>4704.5</v>
      </c>
      <c r="O34" s="233">
        <v>39845</v>
      </c>
      <c r="P34"/>
    </row>
    <row r="35" spans="1:16" s="199" customFormat="1" ht="23.25">
      <c r="A35">
        <f t="shared" si="1"/>
        <v>25</v>
      </c>
      <c r="B35" s="207" t="s">
        <v>135</v>
      </c>
      <c r="C35" s="207" t="s">
        <v>136</v>
      </c>
      <c r="D35" s="208" t="s">
        <v>137</v>
      </c>
      <c r="E35" s="222">
        <v>200011101272688</v>
      </c>
      <c r="F35" s="207" t="s">
        <v>109</v>
      </c>
      <c r="G35" s="210" t="s">
        <v>129</v>
      </c>
      <c r="H35" s="207" t="s">
        <v>110</v>
      </c>
      <c r="I35" s="223">
        <v>9600</v>
      </c>
      <c r="J35" s="223">
        <f>I35*2.87%</f>
        <v>275.52</v>
      </c>
      <c r="K35" s="223">
        <f>I35*3.04%</f>
        <v>291.83999999999997</v>
      </c>
      <c r="L35" s="223"/>
      <c r="M35" s="223"/>
      <c r="N35" s="212">
        <f t="shared" si="0"/>
        <v>9032.64</v>
      </c>
      <c r="O35" s="224">
        <v>39845</v>
      </c>
      <c r="P35"/>
    </row>
    <row r="36" spans="1:16" s="199" customFormat="1" ht="23.25">
      <c r="A36">
        <f t="shared" si="1"/>
        <v>26</v>
      </c>
      <c r="B36" s="207" t="s">
        <v>138</v>
      </c>
      <c r="C36" s="207" t="s">
        <v>139</v>
      </c>
      <c r="D36" s="208" t="s">
        <v>140</v>
      </c>
      <c r="E36" s="222">
        <v>200011101294556</v>
      </c>
      <c r="F36" s="207" t="s">
        <v>141</v>
      </c>
      <c r="G36" s="210" t="s">
        <v>281</v>
      </c>
      <c r="H36" s="207" t="s">
        <v>142</v>
      </c>
      <c r="I36" s="226">
        <v>8000</v>
      </c>
      <c r="J36" s="212">
        <v>229.6</v>
      </c>
      <c r="K36" s="212">
        <v>243.2</v>
      </c>
      <c r="L36" s="212"/>
      <c r="M36" s="212"/>
      <c r="N36" s="212">
        <f t="shared" si="0"/>
        <v>7527.2</v>
      </c>
      <c r="O36" s="224">
        <v>40028</v>
      </c>
      <c r="P36"/>
    </row>
    <row r="37" spans="1:16" s="199" customFormat="1" ht="23.25">
      <c r="A37">
        <f t="shared" si="1"/>
        <v>27</v>
      </c>
      <c r="B37" s="237" t="s">
        <v>143</v>
      </c>
      <c r="C37" s="207" t="s">
        <v>144</v>
      </c>
      <c r="D37" s="208" t="s">
        <v>145</v>
      </c>
      <c r="E37" s="222">
        <v>200011101310155</v>
      </c>
      <c r="F37" s="207" t="s">
        <v>63</v>
      </c>
      <c r="G37" s="210" t="s">
        <v>281</v>
      </c>
      <c r="H37" s="207" t="s">
        <v>146</v>
      </c>
      <c r="I37" s="223">
        <v>5000</v>
      </c>
      <c r="J37" s="223">
        <v>143.5</v>
      </c>
      <c r="K37" s="223">
        <v>152</v>
      </c>
      <c r="L37" s="223"/>
      <c r="M37" s="223"/>
      <c r="N37" s="212">
        <f t="shared" si="0"/>
        <v>4704.5</v>
      </c>
      <c r="O37" s="224">
        <v>40148</v>
      </c>
      <c r="P37"/>
    </row>
    <row r="38" spans="1:16" s="199" customFormat="1" ht="23.25">
      <c r="A38">
        <f t="shared" si="1"/>
        <v>28</v>
      </c>
      <c r="B38" s="207" t="s">
        <v>147</v>
      </c>
      <c r="C38" s="207" t="s">
        <v>148</v>
      </c>
      <c r="D38" s="208" t="s">
        <v>149</v>
      </c>
      <c r="E38" s="222">
        <v>200011101318759</v>
      </c>
      <c r="F38" s="207" t="s">
        <v>150</v>
      </c>
      <c r="G38" s="210" t="s">
        <v>281</v>
      </c>
      <c r="H38" s="211" t="s">
        <v>73</v>
      </c>
      <c r="I38" s="223">
        <v>8000</v>
      </c>
      <c r="J38" s="223">
        <v>229.6</v>
      </c>
      <c r="K38" s="223">
        <v>243.2</v>
      </c>
      <c r="L38" s="223"/>
      <c r="M38" s="223"/>
      <c r="N38" s="212">
        <f t="shared" si="0"/>
        <v>7527.2</v>
      </c>
      <c r="O38" s="224">
        <v>40210</v>
      </c>
      <c r="P38"/>
    </row>
    <row r="39" spans="1:16" s="199" customFormat="1" ht="23.25">
      <c r="A39">
        <f t="shared" si="1"/>
        <v>29</v>
      </c>
      <c r="B39" s="214" t="s">
        <v>156</v>
      </c>
      <c r="C39" s="214" t="s">
        <v>157</v>
      </c>
      <c r="D39" s="208" t="s">
        <v>158</v>
      </c>
      <c r="E39" s="222">
        <v>200011101358201</v>
      </c>
      <c r="F39" s="207" t="s">
        <v>159</v>
      </c>
      <c r="G39" s="210" t="s">
        <v>129</v>
      </c>
      <c r="H39" s="214" t="s">
        <v>160</v>
      </c>
      <c r="I39" s="223">
        <v>6000</v>
      </c>
      <c r="J39" s="223">
        <v>172.2</v>
      </c>
      <c r="K39" s="223">
        <v>182.4</v>
      </c>
      <c r="L39" s="223"/>
      <c r="M39" s="223">
        <v>0</v>
      </c>
      <c r="N39" s="212">
        <f t="shared" si="0"/>
        <v>5645.4000000000005</v>
      </c>
      <c r="O39" s="224">
        <v>40422</v>
      </c>
      <c r="P39"/>
    </row>
    <row r="40" spans="1:16" s="199" customFormat="1" ht="23.25">
      <c r="A40">
        <f t="shared" si="1"/>
        <v>30</v>
      </c>
      <c r="B40" s="207" t="s">
        <v>161</v>
      </c>
      <c r="C40" s="207" t="s">
        <v>162</v>
      </c>
      <c r="D40" s="208" t="s">
        <v>163</v>
      </c>
      <c r="E40" s="222">
        <v>200011101393460</v>
      </c>
      <c r="F40" s="207" t="s">
        <v>63</v>
      </c>
      <c r="G40" s="210" t="s">
        <v>281</v>
      </c>
      <c r="H40" s="207" t="s">
        <v>164</v>
      </c>
      <c r="I40" s="223">
        <v>5000</v>
      </c>
      <c r="J40" s="223">
        <v>143.5</v>
      </c>
      <c r="K40" s="223">
        <v>152</v>
      </c>
      <c r="L40" s="223"/>
      <c r="M40" s="223"/>
      <c r="N40" s="212">
        <f t="shared" si="0"/>
        <v>4704.5</v>
      </c>
      <c r="O40" s="224">
        <v>40603</v>
      </c>
      <c r="P40"/>
    </row>
    <row r="41" spans="1:16" s="199" customFormat="1" ht="23.25">
      <c r="A41">
        <f t="shared" si="1"/>
        <v>31</v>
      </c>
      <c r="B41" s="780" t="s">
        <v>166</v>
      </c>
      <c r="C41" s="207" t="s">
        <v>167</v>
      </c>
      <c r="D41" s="208" t="s">
        <v>168</v>
      </c>
      <c r="E41" s="222">
        <v>200011101420074</v>
      </c>
      <c r="F41" s="207" t="s">
        <v>169</v>
      </c>
      <c r="G41" s="211" t="s">
        <v>281</v>
      </c>
      <c r="H41" s="207" t="s">
        <v>165</v>
      </c>
      <c r="I41" s="223">
        <v>15187.5</v>
      </c>
      <c r="J41" s="223">
        <v>435.88125000000002</v>
      </c>
      <c r="K41" s="223">
        <v>461.7</v>
      </c>
      <c r="L41" s="223"/>
      <c r="M41" s="223"/>
      <c r="N41" s="212">
        <f t="shared" si="0"/>
        <v>14289.918749999999</v>
      </c>
      <c r="O41" s="224">
        <v>41194</v>
      </c>
      <c r="P41"/>
    </row>
    <row r="42" spans="1:16" s="199" customFormat="1" ht="23.25">
      <c r="A42">
        <f t="shared" si="1"/>
        <v>32</v>
      </c>
      <c r="B42" s="207" t="s">
        <v>170</v>
      </c>
      <c r="C42" s="207" t="s">
        <v>171</v>
      </c>
      <c r="D42" s="208" t="s">
        <v>172</v>
      </c>
      <c r="E42" s="222">
        <v>200011101419959</v>
      </c>
      <c r="F42" s="207" t="s">
        <v>173</v>
      </c>
      <c r="G42" s="210" t="s">
        <v>281</v>
      </c>
      <c r="H42" s="207" t="s">
        <v>174</v>
      </c>
      <c r="I42" s="223">
        <v>13312</v>
      </c>
      <c r="J42" s="223">
        <v>382.05439999999999</v>
      </c>
      <c r="K42" s="223">
        <v>404.6848</v>
      </c>
      <c r="L42" s="223"/>
      <c r="M42" s="223"/>
      <c r="N42" s="212">
        <f t="shared" si="0"/>
        <v>12525.2608</v>
      </c>
      <c r="O42" s="224">
        <v>41187</v>
      </c>
      <c r="P42"/>
    </row>
    <row r="43" spans="1:16" s="199" customFormat="1" ht="23.25">
      <c r="A43">
        <f t="shared" si="1"/>
        <v>33</v>
      </c>
      <c r="B43" s="214" t="s">
        <v>175</v>
      </c>
      <c r="C43" s="214" t="s">
        <v>176</v>
      </c>
      <c r="D43" s="208" t="s">
        <v>177</v>
      </c>
      <c r="E43" s="222">
        <v>200011101479562</v>
      </c>
      <c r="F43" s="207" t="s">
        <v>27</v>
      </c>
      <c r="G43" s="210" t="s">
        <v>281</v>
      </c>
      <c r="H43" s="207" t="s">
        <v>101</v>
      </c>
      <c r="I43" s="223">
        <v>5000</v>
      </c>
      <c r="J43" s="223">
        <v>143.5</v>
      </c>
      <c r="K43" s="223">
        <v>152</v>
      </c>
      <c r="L43" s="223"/>
      <c r="M43" s="223"/>
      <c r="N43" s="212">
        <f t="shared" si="0"/>
        <v>4704.5</v>
      </c>
      <c r="O43" s="224">
        <v>41000</v>
      </c>
      <c r="P43"/>
    </row>
    <row r="44" spans="1:16" s="199" customFormat="1" ht="23.25">
      <c r="A44">
        <f>A43+1</f>
        <v>34</v>
      </c>
      <c r="B44" s="207" t="s">
        <v>178</v>
      </c>
      <c r="C44" s="207" t="s">
        <v>179</v>
      </c>
      <c r="D44" s="208" t="s">
        <v>180</v>
      </c>
      <c r="E44" s="222">
        <v>200011101571020</v>
      </c>
      <c r="F44" s="207" t="s">
        <v>181</v>
      </c>
      <c r="G44" s="210" t="s">
        <v>281</v>
      </c>
      <c r="H44" s="207" t="s">
        <v>151</v>
      </c>
      <c r="I44" s="223">
        <v>30000</v>
      </c>
      <c r="J44" s="223">
        <v>861</v>
      </c>
      <c r="K44" s="223">
        <v>912</v>
      </c>
      <c r="L44" s="223"/>
      <c r="M44" s="223"/>
      <c r="N44" s="212">
        <f t="shared" si="0"/>
        <v>28227</v>
      </c>
      <c r="O44" s="224">
        <v>41276</v>
      </c>
      <c r="P44"/>
    </row>
    <row r="45" spans="1:16" s="199" customFormat="1" ht="23.25">
      <c r="A45">
        <f t="shared" si="1"/>
        <v>35</v>
      </c>
      <c r="B45" s="207" t="s">
        <v>185</v>
      </c>
      <c r="C45" s="207" t="s">
        <v>186</v>
      </c>
      <c r="D45" s="208" t="s">
        <v>187</v>
      </c>
      <c r="E45" s="222">
        <v>200011101632914</v>
      </c>
      <c r="F45" s="207" t="s">
        <v>188</v>
      </c>
      <c r="G45" s="210" t="s">
        <v>281</v>
      </c>
      <c r="H45" s="207" t="s">
        <v>189</v>
      </c>
      <c r="I45" s="223">
        <v>8000</v>
      </c>
      <c r="J45" s="223">
        <v>229.6</v>
      </c>
      <c r="K45" s="223">
        <v>243.2</v>
      </c>
      <c r="L45" s="223"/>
      <c r="M45" s="223"/>
      <c r="N45" s="212">
        <f t="shared" si="0"/>
        <v>7527.2</v>
      </c>
      <c r="O45" s="224">
        <v>42095</v>
      </c>
      <c r="P45"/>
    </row>
    <row r="46" spans="1:16" s="790" customFormat="1" ht="23.25">
      <c r="A46" s="731">
        <f t="shared" si="1"/>
        <v>36</v>
      </c>
      <c r="B46" s="784" t="s">
        <v>190</v>
      </c>
      <c r="C46" s="784" t="s">
        <v>191</v>
      </c>
      <c r="D46" s="785" t="s">
        <v>192</v>
      </c>
      <c r="E46" s="786">
        <v>200011101711644</v>
      </c>
      <c r="F46" s="784" t="s">
        <v>37</v>
      </c>
      <c r="G46" s="784" t="s">
        <v>281</v>
      </c>
      <c r="H46" s="784" t="s">
        <v>193</v>
      </c>
      <c r="I46" s="787">
        <v>6000</v>
      </c>
      <c r="J46" s="787">
        <v>172.2</v>
      </c>
      <c r="K46" s="787">
        <v>182.4</v>
      </c>
      <c r="L46" s="787"/>
      <c r="M46" s="787"/>
      <c r="N46" s="788">
        <f t="shared" si="0"/>
        <v>5645.4000000000005</v>
      </c>
      <c r="O46" s="789">
        <v>41640</v>
      </c>
      <c r="P46" s="731"/>
    </row>
    <row r="47" spans="1:16" s="199" customFormat="1" ht="23.25">
      <c r="A47">
        <f t="shared" si="1"/>
        <v>37</v>
      </c>
      <c r="B47" s="207" t="s">
        <v>194</v>
      </c>
      <c r="C47" s="207" t="s">
        <v>195</v>
      </c>
      <c r="D47" s="208" t="s">
        <v>196</v>
      </c>
      <c r="E47" s="222">
        <v>200011101711592</v>
      </c>
      <c r="F47" s="207" t="s">
        <v>27</v>
      </c>
      <c r="G47" s="210" t="s">
        <v>281</v>
      </c>
      <c r="H47" s="207" t="s">
        <v>197</v>
      </c>
      <c r="I47" s="223">
        <v>5000</v>
      </c>
      <c r="J47" s="223">
        <v>143.5</v>
      </c>
      <c r="K47" s="223">
        <v>152</v>
      </c>
      <c r="L47" s="223"/>
      <c r="M47" s="223"/>
      <c r="N47" s="212">
        <f t="shared" si="0"/>
        <v>4704.5</v>
      </c>
      <c r="O47" s="224">
        <v>41883</v>
      </c>
      <c r="P47"/>
    </row>
    <row r="48" spans="1:16" s="199" customFormat="1" ht="23.25">
      <c r="A48">
        <f t="shared" si="1"/>
        <v>38</v>
      </c>
      <c r="B48" s="207" t="s">
        <v>198</v>
      </c>
      <c r="C48" s="207" t="s">
        <v>199</v>
      </c>
      <c r="D48" s="208" t="s">
        <v>200</v>
      </c>
      <c r="E48" s="222">
        <v>200011101711903</v>
      </c>
      <c r="F48" s="207" t="s">
        <v>27</v>
      </c>
      <c r="G48" s="210" t="s">
        <v>281</v>
      </c>
      <c r="H48" s="207" t="s">
        <v>201</v>
      </c>
      <c r="I48" s="223">
        <v>5000</v>
      </c>
      <c r="J48" s="223">
        <v>143.5</v>
      </c>
      <c r="K48" s="223">
        <v>152</v>
      </c>
      <c r="L48" s="223"/>
      <c r="M48" s="223"/>
      <c r="N48" s="212">
        <f t="shared" si="0"/>
        <v>4704.5</v>
      </c>
      <c r="O48" s="224">
        <v>41944</v>
      </c>
      <c r="P48"/>
    </row>
    <row r="49" spans="1:16" s="199" customFormat="1" ht="23.25">
      <c r="A49">
        <f t="shared" si="1"/>
        <v>39</v>
      </c>
      <c r="B49" s="214" t="s">
        <v>202</v>
      </c>
      <c r="C49" s="214" t="s">
        <v>203</v>
      </c>
      <c r="D49" s="208" t="s">
        <v>204</v>
      </c>
      <c r="E49" s="222">
        <v>200011101711628</v>
      </c>
      <c r="F49" s="207" t="s">
        <v>27</v>
      </c>
      <c r="G49" s="210" t="s">
        <v>281</v>
      </c>
      <c r="H49" s="207" t="s">
        <v>205</v>
      </c>
      <c r="I49" s="223">
        <v>5000</v>
      </c>
      <c r="J49" s="223">
        <v>143.5</v>
      </c>
      <c r="K49" s="223">
        <v>152</v>
      </c>
      <c r="L49" s="223"/>
      <c r="M49" s="223"/>
      <c r="N49" s="212">
        <f t="shared" si="0"/>
        <v>4704.5</v>
      </c>
      <c r="O49" s="224">
        <v>42125</v>
      </c>
      <c r="P49"/>
    </row>
    <row r="50" spans="1:16" s="199" customFormat="1" ht="23.25">
      <c r="A50">
        <f t="shared" si="1"/>
        <v>40</v>
      </c>
      <c r="B50" s="207" t="s">
        <v>206</v>
      </c>
      <c r="C50" s="207" t="s">
        <v>207</v>
      </c>
      <c r="D50" s="208" t="s">
        <v>208</v>
      </c>
      <c r="E50" s="222">
        <v>200011101711796</v>
      </c>
      <c r="F50" s="207" t="s">
        <v>27</v>
      </c>
      <c r="G50" s="210" t="s">
        <v>281</v>
      </c>
      <c r="H50" s="207" t="s">
        <v>209</v>
      </c>
      <c r="I50" s="223">
        <v>5000</v>
      </c>
      <c r="J50" s="223">
        <v>143.5</v>
      </c>
      <c r="K50" s="223">
        <v>152</v>
      </c>
      <c r="L50" s="223"/>
      <c r="M50" s="223"/>
      <c r="N50" s="212">
        <f t="shared" si="0"/>
        <v>4704.5</v>
      </c>
      <c r="O50" s="224">
        <v>42156</v>
      </c>
      <c r="P50"/>
    </row>
    <row r="51" spans="1:16" s="199" customFormat="1" ht="23.25">
      <c r="A51">
        <f t="shared" si="1"/>
        <v>41</v>
      </c>
      <c r="B51" s="207" t="s">
        <v>212</v>
      </c>
      <c r="C51" s="207" t="s">
        <v>213</v>
      </c>
      <c r="D51" s="208" t="s">
        <v>214</v>
      </c>
      <c r="E51" s="222">
        <v>200011101711631</v>
      </c>
      <c r="F51" s="207" t="s">
        <v>37</v>
      </c>
      <c r="G51" s="210" t="s">
        <v>281</v>
      </c>
      <c r="H51" s="207" t="s">
        <v>88</v>
      </c>
      <c r="I51" s="223">
        <v>5000</v>
      </c>
      <c r="J51" s="223">
        <v>143.5</v>
      </c>
      <c r="K51" s="223">
        <v>152</v>
      </c>
      <c r="L51" s="223"/>
      <c r="M51" s="223"/>
      <c r="N51" s="212">
        <f t="shared" si="0"/>
        <v>4704.5</v>
      </c>
      <c r="O51" s="224">
        <v>42402</v>
      </c>
      <c r="P51"/>
    </row>
    <row r="52" spans="1:16" s="199" customFormat="1" ht="23.25">
      <c r="A52">
        <f t="shared" si="1"/>
        <v>42</v>
      </c>
      <c r="B52" s="207" t="s">
        <v>216</v>
      </c>
      <c r="C52" s="207" t="s">
        <v>217</v>
      </c>
      <c r="D52" s="208" t="s">
        <v>218</v>
      </c>
      <c r="E52" s="222">
        <v>200011101711851</v>
      </c>
      <c r="F52" s="207" t="s">
        <v>219</v>
      </c>
      <c r="G52" s="210" t="s">
        <v>281</v>
      </c>
      <c r="H52" s="207" t="s">
        <v>220</v>
      </c>
      <c r="I52" s="223">
        <v>8000</v>
      </c>
      <c r="J52" s="223">
        <v>229.6</v>
      </c>
      <c r="K52" s="223">
        <v>243.2</v>
      </c>
      <c r="L52" s="223"/>
      <c r="M52" s="223"/>
      <c r="N52" s="212">
        <f t="shared" si="0"/>
        <v>7527.2</v>
      </c>
      <c r="O52" s="224">
        <v>42370</v>
      </c>
      <c r="P52"/>
    </row>
    <row r="53" spans="1:16" s="199" customFormat="1" ht="23.25">
      <c r="A53">
        <f t="shared" si="1"/>
        <v>43</v>
      </c>
      <c r="B53" s="207" t="s">
        <v>221</v>
      </c>
      <c r="C53" s="207" t="s">
        <v>222</v>
      </c>
      <c r="D53" s="208" t="s">
        <v>938</v>
      </c>
      <c r="E53" s="222">
        <v>200011101711848</v>
      </c>
      <c r="F53" s="207" t="s">
        <v>27</v>
      </c>
      <c r="G53" s="210" t="s">
        <v>281</v>
      </c>
      <c r="H53" s="207" t="s">
        <v>223</v>
      </c>
      <c r="I53" s="223">
        <v>5000</v>
      </c>
      <c r="J53" s="223">
        <v>143.5</v>
      </c>
      <c r="K53" s="223">
        <v>152</v>
      </c>
      <c r="L53" s="223"/>
      <c r="M53" s="223"/>
      <c r="N53" s="212">
        <f t="shared" si="0"/>
        <v>4704.5</v>
      </c>
      <c r="O53" s="224">
        <v>41730</v>
      </c>
      <c r="P53"/>
    </row>
    <row r="54" spans="1:16" s="199" customFormat="1" ht="23.25">
      <c r="A54">
        <f t="shared" si="1"/>
        <v>44</v>
      </c>
      <c r="B54" s="207" t="s">
        <v>224</v>
      </c>
      <c r="C54" s="207" t="s">
        <v>225</v>
      </c>
      <c r="D54" s="208" t="s">
        <v>226</v>
      </c>
      <c r="E54" s="222" t="s">
        <v>227</v>
      </c>
      <c r="F54" s="207" t="s">
        <v>27</v>
      </c>
      <c r="G54" s="210" t="s">
        <v>281</v>
      </c>
      <c r="H54" s="207" t="s">
        <v>228</v>
      </c>
      <c r="I54" s="223">
        <v>5000</v>
      </c>
      <c r="J54" s="223">
        <f t="shared" ref="J54:J61" si="2">I54*2.87%</f>
        <v>143.5</v>
      </c>
      <c r="K54" s="223">
        <f t="shared" ref="K54:K61" si="3">I54*3.04%</f>
        <v>152</v>
      </c>
      <c r="L54" s="223"/>
      <c r="M54" s="223">
        <v>0</v>
      </c>
      <c r="N54" s="212">
        <f t="shared" si="0"/>
        <v>4704.5</v>
      </c>
      <c r="O54" s="224">
        <v>41791</v>
      </c>
      <c r="P54"/>
    </row>
    <row r="55" spans="1:16" s="199" customFormat="1" ht="23.25">
      <c r="A55">
        <f t="shared" si="1"/>
        <v>45</v>
      </c>
      <c r="B55" s="207" t="s">
        <v>229</v>
      </c>
      <c r="C55" s="207" t="s">
        <v>230</v>
      </c>
      <c r="D55" s="208" t="s">
        <v>231</v>
      </c>
      <c r="E55" s="222" t="s">
        <v>232</v>
      </c>
      <c r="F55" s="207" t="s">
        <v>37</v>
      </c>
      <c r="G55" s="210" t="s">
        <v>281</v>
      </c>
      <c r="H55" s="207" t="s">
        <v>233</v>
      </c>
      <c r="I55" s="223">
        <v>5000</v>
      </c>
      <c r="J55" s="223">
        <f t="shared" si="2"/>
        <v>143.5</v>
      </c>
      <c r="K55" s="223">
        <f t="shared" si="3"/>
        <v>152</v>
      </c>
      <c r="L55" s="223"/>
      <c r="M55" s="223"/>
      <c r="N55" s="212">
        <f t="shared" si="0"/>
        <v>4704.5</v>
      </c>
      <c r="O55" s="224">
        <v>42552</v>
      </c>
      <c r="P55"/>
    </row>
    <row r="56" spans="1:16" s="199" customFormat="1" ht="23.25">
      <c r="A56">
        <f t="shared" si="1"/>
        <v>46</v>
      </c>
      <c r="B56" s="207" t="s">
        <v>234</v>
      </c>
      <c r="C56" s="207" t="s">
        <v>235</v>
      </c>
      <c r="D56" s="208" t="s">
        <v>236</v>
      </c>
      <c r="E56" s="222" t="s">
        <v>237</v>
      </c>
      <c r="F56" s="207" t="s">
        <v>27</v>
      </c>
      <c r="G56" s="210" t="s">
        <v>281</v>
      </c>
      <c r="H56" s="207" t="s">
        <v>233</v>
      </c>
      <c r="I56" s="223">
        <v>5000</v>
      </c>
      <c r="J56" s="223">
        <f t="shared" si="2"/>
        <v>143.5</v>
      </c>
      <c r="K56" s="223">
        <f t="shared" si="3"/>
        <v>152</v>
      </c>
      <c r="L56" s="223"/>
      <c r="M56" s="223"/>
      <c r="N56" s="212">
        <f t="shared" si="0"/>
        <v>4704.5</v>
      </c>
      <c r="O56" s="224">
        <v>42552</v>
      </c>
      <c r="P56"/>
    </row>
    <row r="57" spans="1:16" s="199" customFormat="1" ht="23.25">
      <c r="A57">
        <f t="shared" si="1"/>
        <v>47</v>
      </c>
      <c r="B57" s="207" t="s">
        <v>238</v>
      </c>
      <c r="C57" s="207" t="s">
        <v>239</v>
      </c>
      <c r="D57" s="208" t="s">
        <v>240</v>
      </c>
      <c r="E57" s="222" t="s">
        <v>241</v>
      </c>
      <c r="F57" s="207" t="s">
        <v>27</v>
      </c>
      <c r="G57" s="210" t="s">
        <v>281</v>
      </c>
      <c r="H57" s="207" t="s">
        <v>242</v>
      </c>
      <c r="I57" s="226">
        <v>5000</v>
      </c>
      <c r="J57" s="212">
        <f t="shared" si="2"/>
        <v>143.5</v>
      </c>
      <c r="K57" s="212">
        <f t="shared" si="3"/>
        <v>152</v>
      </c>
      <c r="L57" s="212"/>
      <c r="M57" s="212"/>
      <c r="N57" s="212">
        <f t="shared" si="0"/>
        <v>4704.5</v>
      </c>
      <c r="O57" s="224">
        <v>42736</v>
      </c>
      <c r="P57"/>
    </row>
    <row r="58" spans="1:16" s="199" customFormat="1" ht="23.25">
      <c r="A58">
        <f t="shared" si="1"/>
        <v>48</v>
      </c>
      <c r="B58" s="207" t="s">
        <v>243</v>
      </c>
      <c r="C58" s="207" t="s">
        <v>244</v>
      </c>
      <c r="D58" s="208" t="s">
        <v>245</v>
      </c>
      <c r="E58" s="209" t="s">
        <v>246</v>
      </c>
      <c r="F58" s="207" t="s">
        <v>37</v>
      </c>
      <c r="G58" s="210" t="s">
        <v>281</v>
      </c>
      <c r="H58" s="207" t="s">
        <v>247</v>
      </c>
      <c r="I58" s="226">
        <v>5000</v>
      </c>
      <c r="J58" s="212">
        <f t="shared" si="2"/>
        <v>143.5</v>
      </c>
      <c r="K58" s="212">
        <f t="shared" si="3"/>
        <v>152</v>
      </c>
      <c r="L58" s="212"/>
      <c r="M58" s="212"/>
      <c r="N58" s="212">
        <f t="shared" si="0"/>
        <v>4704.5</v>
      </c>
      <c r="O58" s="224">
        <v>42917</v>
      </c>
      <c r="P58"/>
    </row>
    <row r="59" spans="1:16" s="199" customFormat="1" ht="23.25">
      <c r="A59">
        <f t="shared" si="1"/>
        <v>49</v>
      </c>
      <c r="B59" s="207" t="s">
        <v>248</v>
      </c>
      <c r="C59" s="207" t="s">
        <v>249</v>
      </c>
      <c r="D59" s="208" t="s">
        <v>250</v>
      </c>
      <c r="E59" s="209" t="s">
        <v>251</v>
      </c>
      <c r="F59" s="207" t="s">
        <v>252</v>
      </c>
      <c r="G59" s="210" t="s">
        <v>281</v>
      </c>
      <c r="H59" s="207" t="s">
        <v>253</v>
      </c>
      <c r="I59" s="226">
        <v>6000</v>
      </c>
      <c r="J59" s="212">
        <f t="shared" si="2"/>
        <v>172.2</v>
      </c>
      <c r="K59" s="212">
        <f t="shared" si="3"/>
        <v>182.4</v>
      </c>
      <c r="L59" s="212"/>
      <c r="M59" s="212"/>
      <c r="N59" s="212">
        <f t="shared" si="0"/>
        <v>5645.4000000000005</v>
      </c>
      <c r="O59" s="224">
        <v>43191</v>
      </c>
      <c r="P59"/>
    </row>
    <row r="60" spans="1:16" s="199" customFormat="1" ht="23.25">
      <c r="A60">
        <f t="shared" si="1"/>
        <v>50</v>
      </c>
      <c r="B60" s="207" t="s">
        <v>254</v>
      </c>
      <c r="C60" s="207" t="s">
        <v>255</v>
      </c>
      <c r="D60" s="208" t="s">
        <v>256</v>
      </c>
      <c r="E60" s="209" t="s">
        <v>257</v>
      </c>
      <c r="F60" s="207" t="s">
        <v>258</v>
      </c>
      <c r="G60" s="210" t="s">
        <v>281</v>
      </c>
      <c r="H60" s="207" t="s">
        <v>259</v>
      </c>
      <c r="I60" s="226">
        <v>5000</v>
      </c>
      <c r="J60" s="212">
        <f t="shared" si="2"/>
        <v>143.5</v>
      </c>
      <c r="K60" s="212">
        <f t="shared" si="3"/>
        <v>152</v>
      </c>
      <c r="L60" s="212"/>
      <c r="M60" s="212"/>
      <c r="N60" s="212">
        <f t="shared" si="0"/>
        <v>4704.5</v>
      </c>
      <c r="O60" s="224">
        <v>43191</v>
      </c>
      <c r="P60"/>
    </row>
    <row r="61" spans="1:16" s="199" customFormat="1" ht="23.25">
      <c r="A61">
        <f t="shared" si="1"/>
        <v>51</v>
      </c>
      <c r="B61" s="211" t="s">
        <v>260</v>
      </c>
      <c r="C61" s="211" t="s">
        <v>261</v>
      </c>
      <c r="D61" s="238" t="s">
        <v>262</v>
      </c>
      <c r="E61" s="238" t="s">
        <v>263</v>
      </c>
      <c r="F61" s="239" t="s">
        <v>264</v>
      </c>
      <c r="G61" s="210" t="s">
        <v>281</v>
      </c>
      <c r="H61" s="239" t="s">
        <v>265</v>
      </c>
      <c r="I61" s="226">
        <v>24000</v>
      </c>
      <c r="J61" s="212">
        <f t="shared" si="2"/>
        <v>688.8</v>
      </c>
      <c r="K61" s="212">
        <f t="shared" si="3"/>
        <v>729.6</v>
      </c>
      <c r="L61" s="212"/>
      <c r="M61" s="212">
        <v>1512.45</v>
      </c>
      <c r="N61" s="212">
        <f t="shared" si="0"/>
        <v>21069.15</v>
      </c>
      <c r="O61" s="238">
        <v>43191</v>
      </c>
      <c r="P61"/>
    </row>
    <row r="62" spans="1:16" s="199" customFormat="1" ht="23.25">
      <c r="A62">
        <f t="shared" si="1"/>
        <v>52</v>
      </c>
      <c r="B62" s="240" t="s">
        <v>266</v>
      </c>
      <c r="C62" s="240" t="s">
        <v>267</v>
      </c>
      <c r="D62" s="241" t="s">
        <v>268</v>
      </c>
      <c r="E62" s="241" t="s">
        <v>269</v>
      </c>
      <c r="F62" s="242" t="s">
        <v>270</v>
      </c>
      <c r="G62" s="210" t="s">
        <v>281</v>
      </c>
      <c r="H62" s="242" t="s">
        <v>271</v>
      </c>
      <c r="I62" s="231">
        <v>30000</v>
      </c>
      <c r="J62" s="232">
        <v>861</v>
      </c>
      <c r="K62" s="232">
        <v>912</v>
      </c>
      <c r="L62" s="232"/>
      <c r="M62" s="232"/>
      <c r="N62" s="212">
        <f t="shared" si="0"/>
        <v>28227</v>
      </c>
      <c r="O62" s="241">
        <v>43239</v>
      </c>
      <c r="P62"/>
    </row>
    <row r="63" spans="1:16" s="199" customFormat="1" ht="23.25">
      <c r="A63">
        <f t="shared" si="1"/>
        <v>53</v>
      </c>
      <c r="B63" s="240" t="s">
        <v>272</v>
      </c>
      <c r="C63" s="240" t="s">
        <v>273</v>
      </c>
      <c r="D63" s="241" t="s">
        <v>274</v>
      </c>
      <c r="E63" s="241" t="s">
        <v>275</v>
      </c>
      <c r="F63" s="242" t="s">
        <v>150</v>
      </c>
      <c r="G63" s="210" t="s">
        <v>281</v>
      </c>
      <c r="H63" s="242" t="s">
        <v>276</v>
      </c>
      <c r="I63" s="231">
        <v>5000</v>
      </c>
      <c r="J63" s="232">
        <f>I63*2.87%</f>
        <v>143.5</v>
      </c>
      <c r="K63" s="232">
        <f>I63*3.04%</f>
        <v>152</v>
      </c>
      <c r="L63" s="232"/>
      <c r="M63" s="232"/>
      <c r="N63" s="212">
        <f t="shared" si="0"/>
        <v>4704.5</v>
      </c>
      <c r="O63" s="241">
        <v>43282</v>
      </c>
      <c r="P63"/>
    </row>
    <row r="64" spans="1:16" s="199" customFormat="1" ht="23.25">
      <c r="A64">
        <f t="shared" si="1"/>
        <v>54</v>
      </c>
      <c r="B64" s="211" t="s">
        <v>277</v>
      </c>
      <c r="C64" s="211" t="s">
        <v>278</v>
      </c>
      <c r="D64" s="238" t="s">
        <v>279</v>
      </c>
      <c r="E64" s="241" t="s">
        <v>280</v>
      </c>
      <c r="F64" s="217" t="s">
        <v>270</v>
      </c>
      <c r="G64" s="210" t="s">
        <v>281</v>
      </c>
      <c r="H64" s="217" t="s">
        <v>1008</v>
      </c>
      <c r="I64" s="231">
        <v>30000</v>
      </c>
      <c r="J64" s="232">
        <v>861</v>
      </c>
      <c r="K64" s="232">
        <v>912</v>
      </c>
      <c r="L64" s="232"/>
      <c r="M64" s="227"/>
      <c r="N64" s="212">
        <f t="shared" si="0"/>
        <v>28227</v>
      </c>
      <c r="O64" s="241">
        <v>43556</v>
      </c>
      <c r="P64"/>
    </row>
    <row r="65" spans="1:16" s="199" customFormat="1" ht="23.25">
      <c r="A65">
        <f t="shared" si="1"/>
        <v>55</v>
      </c>
      <c r="B65" s="243" t="s">
        <v>283</v>
      </c>
      <c r="C65" s="243" t="s">
        <v>284</v>
      </c>
      <c r="D65" s="244" t="s">
        <v>285</v>
      </c>
      <c r="E65" s="244" t="s">
        <v>286</v>
      </c>
      <c r="F65" s="217" t="s">
        <v>287</v>
      </c>
      <c r="G65" s="210" t="s">
        <v>281</v>
      </c>
      <c r="H65" s="243" t="s">
        <v>151</v>
      </c>
      <c r="I65" s="223">
        <v>8000</v>
      </c>
      <c r="J65" s="223">
        <f>I65*2.87%</f>
        <v>229.6</v>
      </c>
      <c r="K65" s="223">
        <f>I65*3.04%</f>
        <v>243.2</v>
      </c>
      <c r="L65" s="245"/>
      <c r="M65" s="223"/>
      <c r="N65" s="212">
        <f t="shared" si="0"/>
        <v>7527.2</v>
      </c>
      <c r="O65" s="238">
        <v>43647</v>
      </c>
      <c r="P65"/>
    </row>
    <row r="66" spans="1:16" s="199" customFormat="1" ht="23.25">
      <c r="A66">
        <f t="shared" si="1"/>
        <v>56</v>
      </c>
      <c r="B66" s="243" t="s">
        <v>288</v>
      </c>
      <c r="C66" s="243" t="s">
        <v>289</v>
      </c>
      <c r="D66" s="244" t="s">
        <v>290</v>
      </c>
      <c r="E66" s="244" t="s">
        <v>291</v>
      </c>
      <c r="F66" s="243" t="s">
        <v>292</v>
      </c>
      <c r="G66" s="210" t="s">
        <v>281</v>
      </c>
      <c r="H66" s="243" t="s">
        <v>293</v>
      </c>
      <c r="I66" s="231">
        <v>5000</v>
      </c>
      <c r="J66" s="232">
        <f>I66*2.87%</f>
        <v>143.5</v>
      </c>
      <c r="K66" s="232">
        <f>I66*3.04%</f>
        <v>152</v>
      </c>
      <c r="L66" s="246"/>
      <c r="M66" s="232"/>
      <c r="N66" s="212">
        <f t="shared" si="0"/>
        <v>4704.5</v>
      </c>
      <c r="O66" s="213">
        <v>43556</v>
      </c>
      <c r="P66"/>
    </row>
    <row r="67" spans="1:16" s="199" customFormat="1" ht="23.25">
      <c r="A67">
        <f t="shared" si="1"/>
        <v>57</v>
      </c>
      <c r="B67" s="247" t="s">
        <v>294</v>
      </c>
      <c r="C67" s="217" t="s">
        <v>295</v>
      </c>
      <c r="D67" s="215" t="s">
        <v>296</v>
      </c>
      <c r="E67" s="248" t="s">
        <v>297</v>
      </c>
      <c r="F67" s="249" t="s">
        <v>37</v>
      </c>
      <c r="G67" s="250" t="s">
        <v>281</v>
      </c>
      <c r="H67" s="250" t="s">
        <v>298</v>
      </c>
      <c r="I67" s="218">
        <v>6500</v>
      </c>
      <c r="J67" s="218">
        <f>I67*2.87%</f>
        <v>186.55</v>
      </c>
      <c r="K67" s="218">
        <f>I67*3.04%</f>
        <v>197.6</v>
      </c>
      <c r="L67" s="251"/>
      <c r="M67" s="218"/>
      <c r="N67" s="221">
        <f t="shared" si="0"/>
        <v>6115.8499999999995</v>
      </c>
      <c r="O67" s="238">
        <v>43708</v>
      </c>
      <c r="P67"/>
    </row>
    <row r="68" spans="1:16" s="199" customFormat="1" ht="23.25">
      <c r="A68">
        <f t="shared" si="1"/>
        <v>58</v>
      </c>
      <c r="B68" s="239" t="s">
        <v>299</v>
      </c>
      <c r="C68" s="217" t="s">
        <v>300</v>
      </c>
      <c r="D68" s="252" t="s">
        <v>301</v>
      </c>
      <c r="E68" s="253" t="s">
        <v>302</v>
      </c>
      <c r="F68" s="254" t="s">
        <v>303</v>
      </c>
      <c r="G68" s="210" t="s">
        <v>281</v>
      </c>
      <c r="H68" s="217" t="s">
        <v>304</v>
      </c>
      <c r="I68" s="255">
        <v>4000</v>
      </c>
      <c r="J68" s="255"/>
      <c r="K68" s="255"/>
      <c r="L68" s="255"/>
      <c r="M68" s="255"/>
      <c r="N68" s="212">
        <f t="shared" si="0"/>
        <v>4000</v>
      </c>
      <c r="O68" s="219">
        <v>43739</v>
      </c>
      <c r="P68"/>
    </row>
    <row r="69" spans="1:16" s="199" customFormat="1" ht="23.25">
      <c r="A69">
        <f t="shared" si="1"/>
        <v>59</v>
      </c>
      <c r="B69" s="239" t="s">
        <v>305</v>
      </c>
      <c r="C69" s="217" t="s">
        <v>306</v>
      </c>
      <c r="D69" s="252" t="s">
        <v>307</v>
      </c>
      <c r="E69" s="253" t="s">
        <v>308</v>
      </c>
      <c r="F69" s="254" t="s">
        <v>27</v>
      </c>
      <c r="G69" s="210" t="s">
        <v>281</v>
      </c>
      <c r="H69" s="217" t="s">
        <v>309</v>
      </c>
      <c r="I69" s="255">
        <v>5000</v>
      </c>
      <c r="J69" s="255">
        <f t="shared" ref="J69:J97" si="4">I69*2.87%</f>
        <v>143.5</v>
      </c>
      <c r="K69" s="255">
        <f t="shared" ref="K69:K97" si="5">I69*3.04%</f>
        <v>152</v>
      </c>
      <c r="L69" s="255">
        <v>0</v>
      </c>
      <c r="M69" s="255"/>
      <c r="N69" s="212">
        <f t="shared" si="0"/>
        <v>4704.5</v>
      </c>
      <c r="O69" s="219">
        <v>43832</v>
      </c>
      <c r="P69"/>
    </row>
    <row r="70" spans="1:16" s="199" customFormat="1" ht="23.25">
      <c r="A70">
        <f t="shared" si="1"/>
        <v>60</v>
      </c>
      <c r="B70" s="239" t="s">
        <v>310</v>
      </c>
      <c r="C70" s="217" t="s">
        <v>311</v>
      </c>
      <c r="D70" s="252" t="s">
        <v>312</v>
      </c>
      <c r="E70" s="253" t="s">
        <v>313</v>
      </c>
      <c r="F70" s="254" t="s">
        <v>150</v>
      </c>
      <c r="G70" s="210" t="s">
        <v>281</v>
      </c>
      <c r="H70" s="217" t="s">
        <v>314</v>
      </c>
      <c r="I70" s="255">
        <v>8000</v>
      </c>
      <c r="J70" s="255">
        <f t="shared" si="4"/>
        <v>229.6</v>
      </c>
      <c r="K70" s="255">
        <f t="shared" si="5"/>
        <v>243.2</v>
      </c>
      <c r="L70" s="255"/>
      <c r="M70" s="255"/>
      <c r="N70" s="212">
        <f t="shared" si="0"/>
        <v>7527.2</v>
      </c>
      <c r="O70" s="219">
        <v>43834</v>
      </c>
      <c r="P70"/>
    </row>
    <row r="71" spans="1:16" s="199" customFormat="1" ht="23.25">
      <c r="A71">
        <f t="shared" si="1"/>
        <v>61</v>
      </c>
      <c r="B71" s="239" t="s">
        <v>316</v>
      </c>
      <c r="C71" s="217" t="s">
        <v>317</v>
      </c>
      <c r="D71" s="252" t="s">
        <v>318</v>
      </c>
      <c r="E71" s="253" t="s">
        <v>319</v>
      </c>
      <c r="F71" s="254" t="s">
        <v>63</v>
      </c>
      <c r="G71" s="210" t="s">
        <v>129</v>
      </c>
      <c r="H71" s="217" t="s">
        <v>320</v>
      </c>
      <c r="I71" s="255">
        <v>5000</v>
      </c>
      <c r="J71" s="255">
        <f t="shared" si="4"/>
        <v>143.5</v>
      </c>
      <c r="K71" s="255">
        <f t="shared" si="5"/>
        <v>152</v>
      </c>
      <c r="L71" s="255"/>
      <c r="M71" s="255"/>
      <c r="N71" s="212">
        <f t="shared" si="0"/>
        <v>4704.5</v>
      </c>
      <c r="O71" s="219" t="s">
        <v>321</v>
      </c>
      <c r="P71"/>
    </row>
    <row r="72" spans="1:16" s="199" customFormat="1" ht="23.25">
      <c r="A72">
        <f t="shared" si="1"/>
        <v>62</v>
      </c>
      <c r="B72" s="256" t="s">
        <v>322</v>
      </c>
      <c r="C72" s="228" t="s">
        <v>323</v>
      </c>
      <c r="D72" s="257" t="s">
        <v>324</v>
      </c>
      <c r="E72" s="253" t="s">
        <v>325</v>
      </c>
      <c r="F72" s="258" t="s">
        <v>169</v>
      </c>
      <c r="G72" s="210" t="s">
        <v>281</v>
      </c>
      <c r="H72" s="240" t="s">
        <v>326</v>
      </c>
      <c r="I72" s="255">
        <v>12000</v>
      </c>
      <c r="J72" s="255">
        <f t="shared" si="4"/>
        <v>344.4</v>
      </c>
      <c r="K72" s="255">
        <f t="shared" si="5"/>
        <v>364.8</v>
      </c>
      <c r="L72" s="255"/>
      <c r="M72" s="255"/>
      <c r="N72" s="212">
        <f t="shared" si="0"/>
        <v>11290.800000000001</v>
      </c>
      <c r="O72" s="224">
        <v>44136</v>
      </c>
      <c r="P72"/>
    </row>
    <row r="73" spans="1:16" s="199" customFormat="1" ht="23.25">
      <c r="A73">
        <f t="shared" si="1"/>
        <v>63</v>
      </c>
      <c r="B73" s="256" t="s">
        <v>327</v>
      </c>
      <c r="C73" s="228" t="s">
        <v>328</v>
      </c>
      <c r="D73" s="259" t="s">
        <v>329</v>
      </c>
      <c r="E73" s="253" t="s">
        <v>330</v>
      </c>
      <c r="F73" s="258" t="s">
        <v>150</v>
      </c>
      <c r="G73" s="210" t="s">
        <v>281</v>
      </c>
      <c r="H73" s="240" t="s">
        <v>331</v>
      </c>
      <c r="I73" s="255">
        <v>5000</v>
      </c>
      <c r="J73" s="255">
        <f t="shared" si="4"/>
        <v>143.5</v>
      </c>
      <c r="K73" s="255">
        <f t="shared" si="5"/>
        <v>152</v>
      </c>
      <c r="L73" s="255"/>
      <c r="M73" s="255"/>
      <c r="N73" s="212">
        <f t="shared" si="0"/>
        <v>4704.5</v>
      </c>
      <c r="O73" s="224" t="s">
        <v>332</v>
      </c>
      <c r="P73"/>
    </row>
    <row r="74" spans="1:16" s="199" customFormat="1" ht="23.25">
      <c r="A74">
        <f t="shared" si="1"/>
        <v>64</v>
      </c>
      <c r="B74" s="242" t="s">
        <v>333</v>
      </c>
      <c r="C74" s="240" t="s">
        <v>103</v>
      </c>
      <c r="D74" s="241" t="s">
        <v>334</v>
      </c>
      <c r="E74" s="244" t="s">
        <v>335</v>
      </c>
      <c r="F74" s="260" t="s">
        <v>63</v>
      </c>
      <c r="G74" s="240" t="s">
        <v>315</v>
      </c>
      <c r="H74" s="261" t="s">
        <v>130</v>
      </c>
      <c r="I74" s="255">
        <v>10000</v>
      </c>
      <c r="J74" s="255">
        <f t="shared" si="4"/>
        <v>287</v>
      </c>
      <c r="K74" s="255">
        <f t="shared" si="5"/>
        <v>304</v>
      </c>
      <c r="L74" s="255"/>
      <c r="M74" s="255"/>
      <c r="N74" s="212">
        <f t="shared" ref="N74:N93" si="6">I74-J74-K74-M74</f>
        <v>9409</v>
      </c>
      <c r="O74" s="262" t="s">
        <v>332</v>
      </c>
      <c r="P74"/>
    </row>
    <row r="75" spans="1:16" s="199" customFormat="1" ht="23.25">
      <c r="A75">
        <f t="shared" si="1"/>
        <v>65</v>
      </c>
      <c r="B75" s="242" t="s">
        <v>336</v>
      </c>
      <c r="C75" s="242" t="s">
        <v>337</v>
      </c>
      <c r="D75" s="241" t="s">
        <v>338</v>
      </c>
      <c r="E75" s="244" t="s">
        <v>339</v>
      </c>
      <c r="F75" s="260" t="s">
        <v>150</v>
      </c>
      <c r="G75" s="210" t="s">
        <v>281</v>
      </c>
      <c r="H75" s="261" t="s">
        <v>340</v>
      </c>
      <c r="I75" s="255">
        <v>5000</v>
      </c>
      <c r="J75" s="255">
        <f t="shared" si="4"/>
        <v>143.5</v>
      </c>
      <c r="K75" s="255">
        <f t="shared" si="5"/>
        <v>152</v>
      </c>
      <c r="L75" s="255"/>
      <c r="M75" s="255"/>
      <c r="N75" s="212">
        <f t="shared" si="6"/>
        <v>4704.5</v>
      </c>
      <c r="O75" s="262" t="s">
        <v>332</v>
      </c>
      <c r="P75"/>
    </row>
    <row r="76" spans="1:16" s="199" customFormat="1" ht="23.25">
      <c r="A76">
        <f t="shared" si="1"/>
        <v>66</v>
      </c>
      <c r="B76" s="242" t="s">
        <v>342</v>
      </c>
      <c r="C76" s="242" t="s">
        <v>343</v>
      </c>
      <c r="D76" s="241" t="s">
        <v>344</v>
      </c>
      <c r="E76" s="244" t="s">
        <v>345</v>
      </c>
      <c r="F76" s="260" t="s">
        <v>150</v>
      </c>
      <c r="G76" s="210" t="s">
        <v>281</v>
      </c>
      <c r="H76" s="261" t="s">
        <v>68</v>
      </c>
      <c r="I76" s="255">
        <v>5000</v>
      </c>
      <c r="J76" s="255">
        <f t="shared" si="4"/>
        <v>143.5</v>
      </c>
      <c r="K76" s="255">
        <f t="shared" si="5"/>
        <v>152</v>
      </c>
      <c r="L76" s="255"/>
      <c r="M76" s="255"/>
      <c r="N76" s="212">
        <f t="shared" si="6"/>
        <v>4704.5</v>
      </c>
      <c r="O76" s="262">
        <v>44200</v>
      </c>
      <c r="P76"/>
    </row>
    <row r="77" spans="1:16" s="199" customFormat="1" ht="23.25">
      <c r="A77">
        <f t="shared" ref="A77:A96" si="7">A76+1</f>
        <v>67</v>
      </c>
      <c r="B77" s="242" t="s">
        <v>346</v>
      </c>
      <c r="C77" s="242" t="s">
        <v>347</v>
      </c>
      <c r="D77" s="241" t="s">
        <v>348</v>
      </c>
      <c r="E77" s="244" t="s">
        <v>349</v>
      </c>
      <c r="F77" s="260" t="s">
        <v>63</v>
      </c>
      <c r="G77" s="210" t="s">
        <v>281</v>
      </c>
      <c r="H77" s="217" t="s">
        <v>101</v>
      </c>
      <c r="I77" s="255">
        <v>5000</v>
      </c>
      <c r="J77" s="255">
        <f t="shared" si="4"/>
        <v>143.5</v>
      </c>
      <c r="K77" s="255">
        <f t="shared" si="5"/>
        <v>152</v>
      </c>
      <c r="L77" s="255"/>
      <c r="M77" s="255"/>
      <c r="N77" s="212">
        <f t="shared" si="6"/>
        <v>4704.5</v>
      </c>
      <c r="O77" s="262">
        <v>44200</v>
      </c>
      <c r="P77"/>
    </row>
    <row r="78" spans="1:16" s="199" customFormat="1" ht="23.25">
      <c r="A78">
        <f t="shared" si="7"/>
        <v>68</v>
      </c>
      <c r="B78" s="242" t="s">
        <v>353</v>
      </c>
      <c r="C78" s="242" t="s">
        <v>354</v>
      </c>
      <c r="D78" s="241" t="s">
        <v>355</v>
      </c>
      <c r="E78" s="244" t="s">
        <v>356</v>
      </c>
      <c r="F78" s="260" t="s">
        <v>63</v>
      </c>
      <c r="G78" s="210" t="s">
        <v>281</v>
      </c>
      <c r="H78" s="217" t="s">
        <v>357</v>
      </c>
      <c r="I78" s="255">
        <v>5000</v>
      </c>
      <c r="J78" s="255">
        <f t="shared" si="4"/>
        <v>143.5</v>
      </c>
      <c r="K78" s="255">
        <f t="shared" si="5"/>
        <v>152</v>
      </c>
      <c r="L78" s="255"/>
      <c r="M78" s="255"/>
      <c r="N78" s="212">
        <f t="shared" si="6"/>
        <v>4704.5</v>
      </c>
      <c r="O78" s="262">
        <v>44201</v>
      </c>
      <c r="P78"/>
    </row>
    <row r="79" spans="1:16" s="199" customFormat="1" ht="23.25">
      <c r="A79">
        <f t="shared" si="7"/>
        <v>69</v>
      </c>
      <c r="B79" s="242" t="s">
        <v>358</v>
      </c>
      <c r="C79" s="242" t="s">
        <v>359</v>
      </c>
      <c r="D79" s="236" t="s">
        <v>360</v>
      </c>
      <c r="E79" s="244" t="s">
        <v>361</v>
      </c>
      <c r="F79" s="260" t="s">
        <v>63</v>
      </c>
      <c r="G79" s="210" t="s">
        <v>281</v>
      </c>
      <c r="H79" s="217" t="s">
        <v>362</v>
      </c>
      <c r="I79" s="255">
        <v>5000</v>
      </c>
      <c r="J79" s="255">
        <f t="shared" si="4"/>
        <v>143.5</v>
      </c>
      <c r="K79" s="255">
        <f t="shared" si="5"/>
        <v>152</v>
      </c>
      <c r="L79" s="255"/>
      <c r="M79" s="255"/>
      <c r="N79" s="212">
        <f t="shared" si="6"/>
        <v>4704.5</v>
      </c>
      <c r="O79" s="238">
        <v>44201</v>
      </c>
      <c r="P79"/>
    </row>
    <row r="80" spans="1:16" s="199" customFormat="1" ht="23.25">
      <c r="A80">
        <f t="shared" si="7"/>
        <v>70</v>
      </c>
      <c r="B80" s="242" t="s">
        <v>363</v>
      </c>
      <c r="C80" s="242" t="s">
        <v>364</v>
      </c>
      <c r="D80" s="236" t="s">
        <v>365</v>
      </c>
      <c r="E80" s="244" t="s">
        <v>366</v>
      </c>
      <c r="F80" s="261" t="s">
        <v>367</v>
      </c>
      <c r="G80" s="210" t="s">
        <v>281</v>
      </c>
      <c r="H80" s="217" t="s">
        <v>368</v>
      </c>
      <c r="I80" s="255">
        <v>8000</v>
      </c>
      <c r="J80" s="255">
        <f t="shared" si="4"/>
        <v>229.6</v>
      </c>
      <c r="K80" s="255">
        <f t="shared" si="5"/>
        <v>243.2</v>
      </c>
      <c r="L80" s="255"/>
      <c r="M80" s="255"/>
      <c r="N80" s="212">
        <f t="shared" si="6"/>
        <v>7527.2</v>
      </c>
      <c r="O80" s="238">
        <v>44202</v>
      </c>
      <c r="P80"/>
    </row>
    <row r="81" spans="1:16" s="199" customFormat="1" ht="23.25">
      <c r="A81">
        <f t="shared" si="7"/>
        <v>71</v>
      </c>
      <c r="B81" s="242" t="s">
        <v>369</v>
      </c>
      <c r="C81" s="242" t="s">
        <v>370</v>
      </c>
      <c r="D81" s="236" t="s">
        <v>371</v>
      </c>
      <c r="E81" s="244" t="s">
        <v>372</v>
      </c>
      <c r="F81" s="261" t="s">
        <v>63</v>
      </c>
      <c r="G81" s="210" t="s">
        <v>281</v>
      </c>
      <c r="H81" s="261" t="s">
        <v>341</v>
      </c>
      <c r="I81" s="255">
        <v>7000</v>
      </c>
      <c r="J81" s="255">
        <f t="shared" si="4"/>
        <v>200.9</v>
      </c>
      <c r="K81" s="255">
        <f t="shared" si="5"/>
        <v>212.8</v>
      </c>
      <c r="L81" s="255"/>
      <c r="M81" s="255"/>
      <c r="N81" s="212">
        <f t="shared" si="6"/>
        <v>6586.3</v>
      </c>
      <c r="O81" s="238">
        <v>44202</v>
      </c>
      <c r="P81"/>
    </row>
    <row r="82" spans="1:16" s="199" customFormat="1" ht="23.25">
      <c r="A82">
        <f t="shared" si="7"/>
        <v>72</v>
      </c>
      <c r="B82" s="242" t="s">
        <v>373</v>
      </c>
      <c r="C82" s="242" t="s">
        <v>40</v>
      </c>
      <c r="D82" s="236" t="s">
        <v>374</v>
      </c>
      <c r="E82" s="244" t="s">
        <v>375</v>
      </c>
      <c r="F82" s="261" t="s">
        <v>376</v>
      </c>
      <c r="G82" s="210" t="s">
        <v>315</v>
      </c>
      <c r="H82" s="210" t="s">
        <v>377</v>
      </c>
      <c r="I82" s="255">
        <v>18000</v>
      </c>
      <c r="J82" s="255">
        <f t="shared" si="4"/>
        <v>516.6</v>
      </c>
      <c r="K82" s="255">
        <f t="shared" si="5"/>
        <v>547.20000000000005</v>
      </c>
      <c r="L82" s="255"/>
      <c r="M82" s="255"/>
      <c r="N82" s="212">
        <f t="shared" si="6"/>
        <v>16936.2</v>
      </c>
      <c r="O82" s="238">
        <v>44470</v>
      </c>
      <c r="P82"/>
    </row>
    <row r="83" spans="1:16" s="199" customFormat="1" ht="23.25">
      <c r="A83">
        <f t="shared" si="7"/>
        <v>73</v>
      </c>
      <c r="B83" s="242" t="s">
        <v>378</v>
      </c>
      <c r="C83" s="242" t="s">
        <v>379</v>
      </c>
      <c r="D83" s="236" t="s">
        <v>380</v>
      </c>
      <c r="E83" s="244" t="s">
        <v>381</v>
      </c>
      <c r="F83" s="261" t="s">
        <v>252</v>
      </c>
      <c r="G83" s="210" t="s">
        <v>281</v>
      </c>
      <c r="H83" s="210" t="s">
        <v>362</v>
      </c>
      <c r="I83" s="255">
        <v>7000</v>
      </c>
      <c r="J83" s="255">
        <f t="shared" si="4"/>
        <v>200.9</v>
      </c>
      <c r="K83" s="255">
        <f t="shared" si="5"/>
        <v>212.8</v>
      </c>
      <c r="L83" s="255"/>
      <c r="M83" s="255"/>
      <c r="N83" s="212">
        <f t="shared" si="6"/>
        <v>6586.3</v>
      </c>
      <c r="O83" s="238">
        <v>44470</v>
      </c>
      <c r="P83"/>
    </row>
    <row r="84" spans="1:16" s="199" customFormat="1" ht="23.25">
      <c r="A84">
        <f t="shared" si="7"/>
        <v>74</v>
      </c>
      <c r="B84" s="242" t="s">
        <v>382</v>
      </c>
      <c r="C84" s="242" t="s">
        <v>383</v>
      </c>
      <c r="D84" s="236" t="s">
        <v>384</v>
      </c>
      <c r="E84" s="244" t="s">
        <v>385</v>
      </c>
      <c r="F84" s="261" t="s">
        <v>252</v>
      </c>
      <c r="G84" s="210" t="s">
        <v>281</v>
      </c>
      <c r="H84" s="210" t="s">
        <v>165</v>
      </c>
      <c r="I84" s="255">
        <v>5000</v>
      </c>
      <c r="J84" s="255">
        <f t="shared" si="4"/>
        <v>143.5</v>
      </c>
      <c r="K84" s="255">
        <f t="shared" si="5"/>
        <v>152</v>
      </c>
      <c r="L84" s="255"/>
      <c r="M84" s="255"/>
      <c r="N84" s="212">
        <f t="shared" si="6"/>
        <v>4704.5</v>
      </c>
      <c r="O84" s="238">
        <v>44440</v>
      </c>
      <c r="P84"/>
    </row>
    <row r="85" spans="1:16" s="199" customFormat="1" ht="23.25">
      <c r="A85">
        <f t="shared" si="7"/>
        <v>75</v>
      </c>
      <c r="B85" s="242" t="s">
        <v>386</v>
      </c>
      <c r="C85" s="242" t="s">
        <v>387</v>
      </c>
      <c r="D85" s="236" t="s">
        <v>388</v>
      </c>
      <c r="E85" s="244" t="s">
        <v>822</v>
      </c>
      <c r="F85" s="261" t="s">
        <v>252</v>
      </c>
      <c r="G85" s="210" t="s">
        <v>281</v>
      </c>
      <c r="H85" s="210" t="s">
        <v>389</v>
      </c>
      <c r="I85" s="255">
        <v>5000</v>
      </c>
      <c r="J85" s="255">
        <f t="shared" si="4"/>
        <v>143.5</v>
      </c>
      <c r="K85" s="255">
        <f t="shared" si="5"/>
        <v>152</v>
      </c>
      <c r="L85" s="255"/>
      <c r="M85" s="255"/>
      <c r="N85" s="212">
        <f t="shared" si="6"/>
        <v>4704.5</v>
      </c>
      <c r="O85" s="238">
        <v>44531</v>
      </c>
      <c r="P85"/>
    </row>
    <row r="86" spans="1:16" s="199" customFormat="1" ht="23.25">
      <c r="A86">
        <f t="shared" si="7"/>
        <v>76</v>
      </c>
      <c r="B86" s="242" t="s">
        <v>390</v>
      </c>
      <c r="C86" s="242" t="s">
        <v>391</v>
      </c>
      <c r="D86" s="236" t="s">
        <v>392</v>
      </c>
      <c r="E86" s="244" t="s">
        <v>823</v>
      </c>
      <c r="F86" s="261" t="s">
        <v>252</v>
      </c>
      <c r="G86" s="210" t="s">
        <v>315</v>
      </c>
      <c r="H86" s="210" t="s">
        <v>130</v>
      </c>
      <c r="I86" s="255">
        <v>7000</v>
      </c>
      <c r="J86" s="255">
        <f t="shared" si="4"/>
        <v>200.9</v>
      </c>
      <c r="K86" s="255">
        <f t="shared" si="5"/>
        <v>212.8</v>
      </c>
      <c r="L86" s="255"/>
      <c r="M86" s="255"/>
      <c r="N86" s="212">
        <f t="shared" si="6"/>
        <v>6586.3</v>
      </c>
      <c r="O86" s="238">
        <v>44531</v>
      </c>
      <c r="P86"/>
    </row>
    <row r="87" spans="1:16" s="199" customFormat="1" ht="23.25">
      <c r="A87">
        <f t="shared" si="7"/>
        <v>77</v>
      </c>
      <c r="B87" s="242" t="s">
        <v>393</v>
      </c>
      <c r="C87" s="242" t="s">
        <v>244</v>
      </c>
      <c r="D87" s="236" t="s">
        <v>394</v>
      </c>
      <c r="E87" s="244" t="s">
        <v>395</v>
      </c>
      <c r="F87" s="261" t="s">
        <v>252</v>
      </c>
      <c r="G87" s="210" t="s">
        <v>315</v>
      </c>
      <c r="H87" s="210" t="s">
        <v>396</v>
      </c>
      <c r="I87" s="255">
        <v>5000</v>
      </c>
      <c r="J87" s="255">
        <f t="shared" si="4"/>
        <v>143.5</v>
      </c>
      <c r="K87" s="255">
        <f t="shared" si="5"/>
        <v>152</v>
      </c>
      <c r="L87" s="255"/>
      <c r="M87" s="255"/>
      <c r="N87" s="212">
        <f t="shared" si="6"/>
        <v>4704.5</v>
      </c>
      <c r="O87" s="238">
        <v>42552</v>
      </c>
      <c r="P87"/>
    </row>
    <row r="88" spans="1:16" s="199" customFormat="1" ht="23.25">
      <c r="A88">
        <f t="shared" si="7"/>
        <v>78</v>
      </c>
      <c r="B88" s="242" t="s">
        <v>829</v>
      </c>
      <c r="C88" s="242" t="s">
        <v>830</v>
      </c>
      <c r="D88" s="236" t="s">
        <v>831</v>
      </c>
      <c r="E88" s="244" t="s">
        <v>832</v>
      </c>
      <c r="F88" s="261" t="s">
        <v>252</v>
      </c>
      <c r="G88" s="210" t="s">
        <v>281</v>
      </c>
      <c r="H88" s="217" t="s">
        <v>165</v>
      </c>
      <c r="I88" s="255">
        <v>5000</v>
      </c>
      <c r="J88" s="255">
        <f t="shared" si="4"/>
        <v>143.5</v>
      </c>
      <c r="K88" s="255">
        <f t="shared" si="5"/>
        <v>152</v>
      </c>
      <c r="L88" s="255"/>
      <c r="M88" s="255"/>
      <c r="N88" s="212">
        <f t="shared" si="6"/>
        <v>4704.5</v>
      </c>
      <c r="O88" s="238">
        <v>44600</v>
      </c>
      <c r="P88"/>
    </row>
    <row r="89" spans="1:16" s="199" customFormat="1" ht="23.25">
      <c r="A89">
        <f t="shared" si="7"/>
        <v>79</v>
      </c>
      <c r="B89" s="242" t="s">
        <v>858</v>
      </c>
      <c r="C89" s="242" t="s">
        <v>859</v>
      </c>
      <c r="D89" s="236" t="s">
        <v>860</v>
      </c>
      <c r="E89" s="244" t="s">
        <v>861</v>
      </c>
      <c r="F89" s="261" t="s">
        <v>252</v>
      </c>
      <c r="G89" s="210" t="s">
        <v>281</v>
      </c>
      <c r="H89" s="217" t="s">
        <v>211</v>
      </c>
      <c r="I89" s="255">
        <v>5000</v>
      </c>
      <c r="J89" s="255">
        <f t="shared" si="4"/>
        <v>143.5</v>
      </c>
      <c r="K89" s="255">
        <f t="shared" si="5"/>
        <v>152</v>
      </c>
      <c r="L89" s="255"/>
      <c r="M89" s="255"/>
      <c r="N89" s="212">
        <f t="shared" si="6"/>
        <v>4704.5</v>
      </c>
      <c r="O89" s="238">
        <v>44805</v>
      </c>
      <c r="P89"/>
    </row>
    <row r="90" spans="1:16" s="199" customFormat="1" ht="23.25">
      <c r="A90">
        <f t="shared" si="7"/>
        <v>80</v>
      </c>
      <c r="B90" s="242" t="s">
        <v>862</v>
      </c>
      <c r="C90" s="242" t="s">
        <v>863</v>
      </c>
      <c r="D90" s="236" t="s">
        <v>864</v>
      </c>
      <c r="E90" s="244" t="s">
        <v>892</v>
      </c>
      <c r="F90" s="261" t="s">
        <v>150</v>
      </c>
      <c r="G90" s="210" t="s">
        <v>281</v>
      </c>
      <c r="H90" s="217" t="s">
        <v>895</v>
      </c>
      <c r="I90" s="255">
        <v>5000</v>
      </c>
      <c r="J90" s="255">
        <f t="shared" si="4"/>
        <v>143.5</v>
      </c>
      <c r="K90" s="255">
        <f t="shared" si="5"/>
        <v>152</v>
      </c>
      <c r="L90" s="255"/>
      <c r="M90" s="255"/>
      <c r="N90" s="212">
        <f t="shared" si="6"/>
        <v>4704.5</v>
      </c>
      <c r="O90" s="238">
        <v>44835</v>
      </c>
      <c r="P90"/>
    </row>
    <row r="91" spans="1:16" s="199" customFormat="1" ht="23.25">
      <c r="A91">
        <f t="shared" si="7"/>
        <v>81</v>
      </c>
      <c r="B91" s="242" t="s">
        <v>901</v>
      </c>
      <c r="C91" s="242" t="s">
        <v>902</v>
      </c>
      <c r="D91" s="236" t="s">
        <v>903</v>
      </c>
      <c r="E91" s="263" t="s">
        <v>905</v>
      </c>
      <c r="F91" s="261" t="s">
        <v>252</v>
      </c>
      <c r="G91" s="228" t="s">
        <v>315</v>
      </c>
      <c r="H91" s="217" t="s">
        <v>130</v>
      </c>
      <c r="I91" s="255">
        <v>7000</v>
      </c>
      <c r="J91" s="255">
        <f t="shared" si="4"/>
        <v>200.9</v>
      </c>
      <c r="K91" s="255">
        <f t="shared" si="5"/>
        <v>212.8</v>
      </c>
      <c r="L91" s="255"/>
      <c r="M91" s="255"/>
      <c r="N91" s="221">
        <f t="shared" si="6"/>
        <v>6586.3</v>
      </c>
      <c r="O91" s="264">
        <v>44866</v>
      </c>
      <c r="P91"/>
    </row>
    <row r="92" spans="1:16" s="199" customFormat="1" ht="23.25">
      <c r="A92">
        <f t="shared" si="7"/>
        <v>82</v>
      </c>
      <c r="B92" s="242" t="s">
        <v>916</v>
      </c>
      <c r="C92" s="242" t="s">
        <v>915</v>
      </c>
      <c r="D92" s="236" t="s">
        <v>914</v>
      </c>
      <c r="E92" s="263" t="s">
        <v>951</v>
      </c>
      <c r="F92" s="261" t="s">
        <v>150</v>
      </c>
      <c r="G92" s="228" t="s">
        <v>281</v>
      </c>
      <c r="H92" s="228" t="s">
        <v>917</v>
      </c>
      <c r="I92" s="255">
        <v>5000</v>
      </c>
      <c r="J92" s="255">
        <f t="shared" si="4"/>
        <v>143.5</v>
      </c>
      <c r="K92" s="255">
        <f t="shared" si="5"/>
        <v>152</v>
      </c>
      <c r="L92" s="255"/>
      <c r="M92" s="255"/>
      <c r="N92" s="212">
        <f t="shared" si="6"/>
        <v>4704.5</v>
      </c>
      <c r="O92" s="238">
        <v>44896</v>
      </c>
      <c r="P92"/>
    </row>
    <row r="93" spans="1:16" s="199" customFormat="1" ht="23.25">
      <c r="A93">
        <f t="shared" si="7"/>
        <v>83</v>
      </c>
      <c r="B93" s="242" t="s">
        <v>948</v>
      </c>
      <c r="C93" s="242" t="s">
        <v>947</v>
      </c>
      <c r="D93" s="236" t="s">
        <v>949</v>
      </c>
      <c r="E93" s="263" t="s">
        <v>953</v>
      </c>
      <c r="F93" s="261" t="s">
        <v>150</v>
      </c>
      <c r="G93" s="210" t="s">
        <v>281</v>
      </c>
      <c r="H93" s="214" t="s">
        <v>952</v>
      </c>
      <c r="I93" s="255">
        <v>5000</v>
      </c>
      <c r="J93" s="255">
        <f t="shared" si="4"/>
        <v>143.5</v>
      </c>
      <c r="K93" s="255">
        <f t="shared" si="5"/>
        <v>152</v>
      </c>
      <c r="L93" s="255"/>
      <c r="M93" s="255"/>
      <c r="N93" s="212">
        <f t="shared" si="6"/>
        <v>4704.5</v>
      </c>
      <c r="O93" s="238">
        <v>44986</v>
      </c>
      <c r="P93"/>
    </row>
    <row r="94" spans="1:16" s="199" customFormat="1" ht="23.25">
      <c r="A94">
        <f t="shared" si="7"/>
        <v>84</v>
      </c>
      <c r="B94" s="242" t="s">
        <v>954</v>
      </c>
      <c r="C94" s="242" t="s">
        <v>955</v>
      </c>
      <c r="D94" s="236" t="s">
        <v>956</v>
      </c>
      <c r="E94" s="263">
        <v>9605815583</v>
      </c>
      <c r="F94" s="261" t="s">
        <v>150</v>
      </c>
      <c r="G94" s="210" t="s">
        <v>281</v>
      </c>
      <c r="H94" s="214" t="s">
        <v>957</v>
      </c>
      <c r="I94" s="255">
        <v>5000</v>
      </c>
      <c r="J94" s="255">
        <f t="shared" si="4"/>
        <v>143.5</v>
      </c>
      <c r="K94" s="255">
        <f t="shared" si="5"/>
        <v>152</v>
      </c>
      <c r="L94" s="255"/>
      <c r="M94" s="255"/>
      <c r="N94" s="212">
        <f>I94-J94-K94-M94</f>
        <v>4704.5</v>
      </c>
      <c r="O94" s="238">
        <v>45017</v>
      </c>
      <c r="P94"/>
    </row>
    <row r="95" spans="1:16" s="199" customFormat="1" ht="23.25">
      <c r="A95">
        <f t="shared" si="7"/>
        <v>85</v>
      </c>
      <c r="B95" s="242" t="s">
        <v>965</v>
      </c>
      <c r="C95" s="242" t="s">
        <v>966</v>
      </c>
      <c r="D95" s="236" t="s">
        <v>967</v>
      </c>
      <c r="E95" s="263">
        <v>9606189132</v>
      </c>
      <c r="F95" s="261" t="s">
        <v>63</v>
      </c>
      <c r="G95" s="210" t="s">
        <v>281</v>
      </c>
      <c r="H95" s="217" t="s">
        <v>968</v>
      </c>
      <c r="I95" s="255">
        <v>5000</v>
      </c>
      <c r="J95" s="255">
        <f t="shared" si="4"/>
        <v>143.5</v>
      </c>
      <c r="K95" s="255">
        <f t="shared" si="5"/>
        <v>152</v>
      </c>
      <c r="L95" s="255"/>
      <c r="M95" s="255"/>
      <c r="N95" s="212">
        <f>I95-J95-K95-M95</f>
        <v>4704.5</v>
      </c>
      <c r="O95" s="238">
        <v>45047</v>
      </c>
      <c r="P95"/>
    </row>
    <row r="96" spans="1:16" s="199" customFormat="1" ht="23.25">
      <c r="A96">
        <f t="shared" si="7"/>
        <v>86</v>
      </c>
      <c r="B96" s="396" t="s">
        <v>978</v>
      </c>
      <c r="C96" s="396" t="s">
        <v>943</v>
      </c>
      <c r="D96" s="397" t="s">
        <v>979</v>
      </c>
      <c r="E96" s="322">
        <v>9606377959</v>
      </c>
      <c r="F96" s="317" t="s">
        <v>150</v>
      </c>
      <c r="G96" s="360" t="s">
        <v>281</v>
      </c>
      <c r="H96" s="299" t="s">
        <v>980</v>
      </c>
      <c r="I96" s="320">
        <v>5000</v>
      </c>
      <c r="J96" s="320">
        <f t="shared" si="4"/>
        <v>143.5</v>
      </c>
      <c r="K96" s="320">
        <f t="shared" si="5"/>
        <v>152</v>
      </c>
      <c r="L96" s="320"/>
      <c r="M96" s="320"/>
      <c r="N96" s="335">
        <f>I96-J96-K96-M96</f>
        <v>4704.5</v>
      </c>
      <c r="O96" s="318" t="s">
        <v>981</v>
      </c>
      <c r="P96"/>
    </row>
    <row r="97" spans="1:16" s="199" customFormat="1" ht="23.25">
      <c r="A97">
        <f>A96+1</f>
        <v>87</v>
      </c>
      <c r="B97" s="396" t="s">
        <v>1001</v>
      </c>
      <c r="C97" s="396" t="s">
        <v>1002</v>
      </c>
      <c r="D97" s="398" t="s">
        <v>1003</v>
      </c>
      <c r="E97" s="322"/>
      <c r="F97" s="317" t="s">
        <v>150</v>
      </c>
      <c r="G97" s="360" t="s">
        <v>281</v>
      </c>
      <c r="H97" s="299" t="s">
        <v>1004</v>
      </c>
      <c r="I97" s="320">
        <v>6000</v>
      </c>
      <c r="J97" s="320">
        <f t="shared" si="4"/>
        <v>172.2</v>
      </c>
      <c r="K97" s="320">
        <f t="shared" si="5"/>
        <v>182.4</v>
      </c>
      <c r="L97" s="320"/>
      <c r="M97" s="320"/>
      <c r="N97" s="335">
        <f>I97-J97-K97-M97</f>
        <v>5645.4000000000005</v>
      </c>
      <c r="O97" s="318">
        <v>45004</v>
      </c>
      <c r="P97"/>
    </row>
    <row r="98" spans="1:16" s="199" customFormat="1" ht="23.25">
      <c r="A98"/>
      <c r="B98" s="400" t="s">
        <v>4</v>
      </c>
      <c r="C98" s="400"/>
      <c r="D98" s="401"/>
      <c r="E98" s="402"/>
      <c r="F98" s="403" t="s">
        <v>397</v>
      </c>
      <c r="G98" s="404"/>
      <c r="H98" s="405"/>
      <c r="I98" s="406">
        <f>SUM(I11:I97)</f>
        <v>724533.15</v>
      </c>
      <c r="J98" s="406">
        <f>SUM(J11:J97)</f>
        <v>20535.801405000002</v>
      </c>
      <c r="K98" s="406">
        <f>SUM(K11:K97)</f>
        <v>21752.207760000001</v>
      </c>
      <c r="L98" s="406">
        <f>SUM(L11:L93)</f>
        <v>0</v>
      </c>
      <c r="M98" s="406">
        <f>SUM(M11:M93)</f>
        <v>6049.8</v>
      </c>
      <c r="N98" s="407">
        <f>SUM(N11:N97)</f>
        <v>676195.34083500027</v>
      </c>
      <c r="O98" s="318"/>
      <c r="P98"/>
    </row>
    <row r="99" spans="1:16" s="199" customFormat="1" ht="23.25">
      <c r="A99"/>
      <c r="B99" s="408"/>
      <c r="C99" s="408"/>
      <c r="D99" s="409"/>
      <c r="E99" s="410"/>
      <c r="F99" s="408"/>
      <c r="G99" s="411"/>
      <c r="H99" s="412"/>
      <c r="I99" s="413"/>
      <c r="J99" s="413"/>
      <c r="K99" s="413"/>
      <c r="L99" s="413"/>
      <c r="M99" s="413"/>
      <c r="N99" s="414"/>
      <c r="O99" s="415"/>
      <c r="P99"/>
    </row>
    <row r="100" spans="1:16" s="199" customFormat="1" ht="23.25">
      <c r="B100" s="380" t="s">
        <v>1128</v>
      </c>
      <c r="C100" s="380"/>
      <c r="D100" s="284"/>
      <c r="E100" s="284"/>
      <c r="F100" s="284"/>
      <c r="G100" s="380"/>
      <c r="H100" s="380"/>
      <c r="I100" s="380"/>
      <c r="J100" s="287"/>
      <c r="K100" s="275"/>
      <c r="L100" s="275"/>
      <c r="M100" s="275"/>
      <c r="N100" s="275"/>
      <c r="O100" s="282"/>
    </row>
    <row r="101" spans="1:16" s="199" customFormat="1" ht="24" thickBot="1">
      <c r="B101" s="380"/>
      <c r="C101" s="273"/>
      <c r="D101" s="283" t="s">
        <v>398</v>
      </c>
      <c r="E101" s="280"/>
      <c r="F101" s="284"/>
      <c r="G101" s="284"/>
      <c r="H101" s="392"/>
      <c r="I101" s="286" t="s">
        <v>841</v>
      </c>
      <c r="J101" s="286"/>
      <c r="K101" s="275"/>
      <c r="L101" s="275"/>
      <c r="M101" s="275"/>
      <c r="N101" s="275"/>
      <c r="O101" s="282"/>
    </row>
    <row r="102" spans="1:16" s="199" customFormat="1" ht="23.25">
      <c r="B102" s="380"/>
      <c r="C102" s="836" t="s">
        <v>1009</v>
      </c>
      <c r="D102" s="836"/>
      <c r="E102" s="284"/>
      <c r="F102" s="284"/>
      <c r="G102" s="284"/>
      <c r="H102" s="392"/>
      <c r="I102" s="392" t="s">
        <v>400</v>
      </c>
      <c r="J102" s="392"/>
      <c r="K102" s="275"/>
      <c r="L102" s="275"/>
      <c r="M102" s="275"/>
      <c r="N102" s="275"/>
      <c r="O102" s="282"/>
    </row>
    <row r="103" spans="1:16" s="199" customFormat="1" ht="23.25">
      <c r="B103" s="399"/>
      <c r="C103" s="399"/>
      <c r="D103" s="399"/>
      <c r="E103" s="284"/>
      <c r="F103" s="284"/>
      <c r="G103" s="284"/>
      <c r="H103" s="399"/>
      <c r="I103" s="399"/>
      <c r="J103" s="399"/>
      <c r="K103" s="275"/>
      <c r="L103" s="275"/>
      <c r="M103" s="275"/>
      <c r="N103" s="275"/>
      <c r="O103" s="282"/>
    </row>
    <row r="104" spans="1:16" s="199" customFormat="1" ht="23.25">
      <c r="B104" s="399"/>
      <c r="C104" s="399"/>
      <c r="D104" s="399"/>
      <c r="E104" s="284"/>
      <c r="F104" s="284"/>
      <c r="G104" s="284"/>
      <c r="H104" s="399"/>
      <c r="I104" s="399"/>
      <c r="J104" s="399"/>
      <c r="K104" s="275"/>
      <c r="L104" s="275"/>
      <c r="M104" s="275"/>
      <c r="N104" s="275"/>
      <c r="O104" s="282"/>
    </row>
    <row r="105" spans="1:16" s="199" customFormat="1" ht="23.25">
      <c r="B105" s="399"/>
      <c r="C105" s="399"/>
      <c r="D105" s="399"/>
      <c r="E105" s="284"/>
      <c r="F105" s="284"/>
      <c r="G105" s="284"/>
      <c r="H105" s="399"/>
      <c r="I105" s="399"/>
      <c r="J105" s="399"/>
      <c r="K105" s="275"/>
      <c r="L105" s="275"/>
      <c r="M105" s="275"/>
      <c r="N105" s="275"/>
      <c r="O105" s="282"/>
    </row>
    <row r="106" spans="1:16" s="199" customFormat="1" ht="23.25">
      <c r="B106" s="380"/>
      <c r="C106" s="380"/>
      <c r="D106" s="284"/>
      <c r="E106" s="284"/>
      <c r="F106" s="284"/>
      <c r="G106" s="380"/>
      <c r="H106" s="380"/>
      <c r="I106" s="380"/>
      <c r="J106" s="287"/>
      <c r="K106" s="275"/>
      <c r="L106" s="275"/>
      <c r="M106" s="275"/>
      <c r="N106" s="275"/>
      <c r="O106" s="282"/>
    </row>
    <row r="107" spans="1:16" s="199" customFormat="1" ht="23.25">
      <c r="B107" s="833" t="s">
        <v>1</v>
      </c>
      <c r="C107" s="833"/>
      <c r="D107" s="833"/>
      <c r="E107" s="833"/>
      <c r="F107" s="833"/>
      <c r="G107" s="833"/>
      <c r="H107" s="833"/>
      <c r="I107" s="833"/>
      <c r="J107" s="833"/>
      <c r="K107" s="833"/>
      <c r="L107" s="833"/>
      <c r="M107" s="833"/>
      <c r="N107" s="833"/>
      <c r="O107" s="282"/>
    </row>
    <row r="108" spans="1:16" s="199" customFormat="1" ht="23.25">
      <c r="B108" s="833" t="s">
        <v>2</v>
      </c>
      <c r="C108" s="833"/>
      <c r="D108" s="833"/>
      <c r="E108" s="833"/>
      <c r="F108" s="833"/>
      <c r="G108" s="833"/>
      <c r="H108" s="833"/>
      <c r="I108" s="833"/>
      <c r="J108" s="833"/>
      <c r="K108" s="833"/>
      <c r="L108" s="833"/>
      <c r="M108" s="833"/>
      <c r="N108" s="833"/>
      <c r="O108" s="282"/>
    </row>
    <row r="109" spans="1:16" s="199" customFormat="1" ht="23.25">
      <c r="B109" s="833" t="s">
        <v>401</v>
      </c>
      <c r="C109" s="833"/>
      <c r="D109" s="833"/>
      <c r="E109" s="833"/>
      <c r="F109" s="833"/>
      <c r="G109" s="833"/>
      <c r="H109" s="833"/>
      <c r="I109" s="833"/>
      <c r="J109" s="833"/>
      <c r="K109" s="833"/>
      <c r="L109" s="833"/>
      <c r="M109" s="833"/>
      <c r="N109" s="833"/>
      <c r="O109" s="282"/>
    </row>
    <row r="110" spans="1:16" s="199" customFormat="1" ht="23.25">
      <c r="B110" s="200" t="s">
        <v>1007</v>
      </c>
      <c r="C110" s="200"/>
      <c r="D110" s="200"/>
      <c r="E110" s="200"/>
      <c r="F110" s="288"/>
      <c r="G110" s="288"/>
      <c r="H110" s="288"/>
      <c r="I110" s="289"/>
      <c r="J110" s="275"/>
      <c r="K110" s="275"/>
      <c r="L110" s="275"/>
      <c r="M110" s="275"/>
      <c r="N110" s="290"/>
      <c r="O110" s="282"/>
    </row>
    <row r="111" spans="1:16" s="199" customFormat="1" ht="23.25">
      <c r="B111" s="291" t="s">
        <v>402</v>
      </c>
      <c r="C111" s="292"/>
      <c r="D111" s="293"/>
      <c r="E111" s="294"/>
      <c r="F111" s="295"/>
      <c r="G111" s="295"/>
      <c r="H111" s="295"/>
      <c r="I111" s="296"/>
      <c r="J111" s="296"/>
      <c r="K111" s="296"/>
      <c r="L111" s="296"/>
      <c r="M111" s="296"/>
      <c r="N111" s="296"/>
      <c r="O111" s="202"/>
    </row>
    <row r="112" spans="1:16" s="199" customFormat="1" ht="23.25">
      <c r="B112" s="200" t="s">
        <v>6</v>
      </c>
      <c r="C112" s="200" t="s">
        <v>7</v>
      </c>
      <c r="D112" s="200" t="s">
        <v>8</v>
      </c>
      <c r="E112" s="200" t="s">
        <v>9</v>
      </c>
      <c r="F112" s="200" t="s">
        <v>10</v>
      </c>
      <c r="G112" s="200" t="s">
        <v>11</v>
      </c>
      <c r="H112" s="200" t="s">
        <v>12</v>
      </c>
      <c r="I112" s="200" t="s">
        <v>13</v>
      </c>
      <c r="J112" s="297" t="s">
        <v>14</v>
      </c>
      <c r="K112" s="297" t="s">
        <v>15</v>
      </c>
      <c r="L112" s="297" t="s">
        <v>16</v>
      </c>
      <c r="M112" s="203" t="s">
        <v>941</v>
      </c>
      <c r="N112" s="298" t="s">
        <v>17</v>
      </c>
      <c r="O112" s="206" t="s">
        <v>18</v>
      </c>
    </row>
    <row r="113" spans="1:15" s="199" customFormat="1" ht="23.25">
      <c r="A113" s="199">
        <v>1</v>
      </c>
      <c r="B113" s="269" t="s">
        <v>403</v>
      </c>
      <c r="C113" s="269" t="s">
        <v>404</v>
      </c>
      <c r="D113" s="267" t="s">
        <v>405</v>
      </c>
      <c r="E113" s="268">
        <v>200011120165796</v>
      </c>
      <c r="F113" s="269" t="s">
        <v>406</v>
      </c>
      <c r="G113" s="299" t="s">
        <v>484</v>
      </c>
      <c r="H113" s="269" t="s">
        <v>407</v>
      </c>
      <c r="I113" s="300">
        <v>11786</v>
      </c>
      <c r="J113" s="301">
        <f>I113*2.87%</f>
        <v>338.25819999999999</v>
      </c>
      <c r="K113" s="301">
        <f>I113*3.04%</f>
        <v>358.2944</v>
      </c>
      <c r="L113" s="302"/>
      <c r="M113" s="301">
        <v>0</v>
      </c>
      <c r="N113" s="301">
        <f>I113-J113-K113-M113</f>
        <v>11089.447399999999</v>
      </c>
      <c r="O113" s="303">
        <v>38971</v>
      </c>
    </row>
    <row r="114" spans="1:15" s="199" customFormat="1" ht="23.25">
      <c r="A114" s="199">
        <f>A113+1</f>
        <v>2</v>
      </c>
      <c r="B114" s="269" t="s">
        <v>408</v>
      </c>
      <c r="C114" s="269" t="s">
        <v>409</v>
      </c>
      <c r="D114" s="268" t="s">
        <v>410</v>
      </c>
      <c r="E114" s="268">
        <v>200011120165880</v>
      </c>
      <c r="F114" s="269" t="s">
        <v>27</v>
      </c>
      <c r="G114" s="299" t="s">
        <v>484</v>
      </c>
      <c r="H114" s="269" t="s">
        <v>411</v>
      </c>
      <c r="I114" s="304">
        <v>5000</v>
      </c>
      <c r="J114" s="304">
        <v>143.5</v>
      </c>
      <c r="K114" s="304">
        <v>152</v>
      </c>
      <c r="L114" s="305"/>
      <c r="M114" s="304"/>
      <c r="N114" s="304">
        <v>4704.5</v>
      </c>
      <c r="O114" s="303">
        <v>39084</v>
      </c>
    </row>
    <row r="115" spans="1:15" s="199" customFormat="1" ht="23.25">
      <c r="A115" s="199">
        <f t="shared" ref="A115:A144" si="8">A114+1</f>
        <v>3</v>
      </c>
      <c r="B115" s="269" t="s">
        <v>412</v>
      </c>
      <c r="C115" s="269" t="s">
        <v>413</v>
      </c>
      <c r="D115" s="268" t="s">
        <v>414</v>
      </c>
      <c r="E115" s="268">
        <v>200011120165864</v>
      </c>
      <c r="F115" s="269" t="s">
        <v>415</v>
      </c>
      <c r="G115" s="299" t="s">
        <v>484</v>
      </c>
      <c r="H115" s="269" t="s">
        <v>411</v>
      </c>
      <c r="I115" s="304">
        <v>5000</v>
      </c>
      <c r="J115" s="304">
        <v>143.5</v>
      </c>
      <c r="K115" s="304">
        <v>152</v>
      </c>
      <c r="L115" s="305"/>
      <c r="M115" s="304"/>
      <c r="N115" s="304">
        <v>4704.5</v>
      </c>
      <c r="O115" s="303">
        <v>39174</v>
      </c>
    </row>
    <row r="116" spans="1:15" s="199" customFormat="1" ht="23.25">
      <c r="A116" s="199">
        <f t="shared" si="8"/>
        <v>4</v>
      </c>
      <c r="B116" s="269" t="s">
        <v>221</v>
      </c>
      <c r="C116" s="269" t="s">
        <v>416</v>
      </c>
      <c r="D116" s="268" t="s">
        <v>417</v>
      </c>
      <c r="E116" s="268">
        <v>200011120166148</v>
      </c>
      <c r="F116" s="269" t="s">
        <v>150</v>
      </c>
      <c r="G116" s="299" t="s">
        <v>484</v>
      </c>
      <c r="H116" s="306" t="s">
        <v>418</v>
      </c>
      <c r="I116" s="304">
        <v>7000</v>
      </c>
      <c r="J116" s="304">
        <v>143.5</v>
      </c>
      <c r="K116" s="304">
        <v>152</v>
      </c>
      <c r="L116" s="305"/>
      <c r="M116" s="304"/>
      <c r="N116" s="304">
        <v>6704.5</v>
      </c>
      <c r="O116" s="303">
        <v>39114</v>
      </c>
    </row>
    <row r="117" spans="1:15" s="199" customFormat="1" ht="23.25">
      <c r="A117" s="199">
        <f t="shared" si="8"/>
        <v>5</v>
      </c>
      <c r="B117" s="269" t="s">
        <v>419</v>
      </c>
      <c r="C117" s="269" t="s">
        <v>420</v>
      </c>
      <c r="D117" s="268" t="s">
        <v>421</v>
      </c>
      <c r="E117" s="268">
        <v>200011120165848</v>
      </c>
      <c r="F117" s="269" t="s">
        <v>422</v>
      </c>
      <c r="G117" s="299" t="s">
        <v>484</v>
      </c>
      <c r="H117" s="269" t="s">
        <v>423</v>
      </c>
      <c r="I117" s="300">
        <v>11786</v>
      </c>
      <c r="J117" s="301">
        <f>I117*2.87%</f>
        <v>338.25819999999999</v>
      </c>
      <c r="K117" s="301">
        <f>I117*3.04%</f>
        <v>358.2944</v>
      </c>
      <c r="L117" s="302"/>
      <c r="M117" s="301">
        <v>0</v>
      </c>
      <c r="N117" s="301">
        <f>I117-J117-K117-M117</f>
        <v>11089.447399999999</v>
      </c>
      <c r="O117" s="303">
        <v>39295</v>
      </c>
    </row>
    <row r="118" spans="1:15" s="199" customFormat="1" ht="23.25">
      <c r="A118" s="199">
        <f t="shared" si="8"/>
        <v>6</v>
      </c>
      <c r="B118" s="269" t="s">
        <v>424</v>
      </c>
      <c r="C118" s="269" t="s">
        <v>425</v>
      </c>
      <c r="D118" s="267" t="s">
        <v>426</v>
      </c>
      <c r="E118" s="268">
        <v>200011120165738</v>
      </c>
      <c r="F118" s="269" t="s">
        <v>27</v>
      </c>
      <c r="G118" s="299" t="s">
        <v>484</v>
      </c>
      <c r="H118" s="269" t="s">
        <v>427</v>
      </c>
      <c r="I118" s="304">
        <v>5000</v>
      </c>
      <c r="J118" s="304">
        <v>143.5</v>
      </c>
      <c r="K118" s="304">
        <v>152</v>
      </c>
      <c r="L118" s="305"/>
      <c r="M118" s="304"/>
      <c r="N118" s="304">
        <v>4704.5</v>
      </c>
      <c r="O118" s="303">
        <v>39302</v>
      </c>
    </row>
    <row r="119" spans="1:15" s="199" customFormat="1" ht="23.25">
      <c r="A119" s="199">
        <f t="shared" si="8"/>
        <v>7</v>
      </c>
      <c r="B119" s="269" t="s">
        <v>428</v>
      </c>
      <c r="C119" s="269" t="s">
        <v>429</v>
      </c>
      <c r="D119" s="267" t="s">
        <v>430</v>
      </c>
      <c r="E119" s="268">
        <v>200011120143844</v>
      </c>
      <c r="F119" s="269" t="s">
        <v>376</v>
      </c>
      <c r="G119" s="299" t="s">
        <v>484</v>
      </c>
      <c r="H119" s="307" t="s">
        <v>431</v>
      </c>
      <c r="I119" s="304">
        <v>8000</v>
      </c>
      <c r="J119" s="304">
        <v>229.6</v>
      </c>
      <c r="K119" s="304">
        <v>243.2</v>
      </c>
      <c r="L119" s="305"/>
      <c r="M119" s="304"/>
      <c r="N119" s="304">
        <v>7527.2</v>
      </c>
      <c r="O119" s="303">
        <v>40210</v>
      </c>
    </row>
    <row r="120" spans="1:15" s="199" customFormat="1" ht="23.25">
      <c r="A120" s="199">
        <f t="shared" si="8"/>
        <v>8</v>
      </c>
      <c r="B120" s="323" t="s">
        <v>342</v>
      </c>
      <c r="C120" s="323" t="s">
        <v>432</v>
      </c>
      <c r="D120" s="390" t="s">
        <v>433</v>
      </c>
      <c r="E120" s="389">
        <v>200011101333637</v>
      </c>
      <c r="F120" s="323" t="s">
        <v>27</v>
      </c>
      <c r="G120" s="299" t="s">
        <v>484</v>
      </c>
      <c r="H120" s="323" t="s">
        <v>434</v>
      </c>
      <c r="I120" s="304">
        <v>5000</v>
      </c>
      <c r="J120" s="304">
        <v>143.5</v>
      </c>
      <c r="K120" s="304">
        <v>152</v>
      </c>
      <c r="L120" s="305"/>
      <c r="M120" s="304"/>
      <c r="N120" s="304">
        <v>4704.5</v>
      </c>
      <c r="O120" s="303">
        <v>40330</v>
      </c>
    </row>
    <row r="121" spans="1:15" s="199" customFormat="1" ht="23.25">
      <c r="A121" s="199">
        <f t="shared" si="8"/>
        <v>9</v>
      </c>
      <c r="B121" s="269" t="s">
        <v>435</v>
      </c>
      <c r="C121" s="269" t="s">
        <v>436</v>
      </c>
      <c r="D121" s="267" t="s">
        <v>437</v>
      </c>
      <c r="E121" s="268">
        <v>200011101393509</v>
      </c>
      <c r="F121" s="269" t="s">
        <v>37</v>
      </c>
      <c r="G121" s="299" t="s">
        <v>484</v>
      </c>
      <c r="H121" s="269" t="s">
        <v>438</v>
      </c>
      <c r="I121" s="312">
        <v>5000</v>
      </c>
      <c r="J121" s="313">
        <f>I121*2.87%</f>
        <v>143.5</v>
      </c>
      <c r="K121" s="313">
        <f>I121*3.04%</f>
        <v>152</v>
      </c>
      <c r="L121" s="314"/>
      <c r="M121" s="313"/>
      <c r="N121" s="313">
        <f>I121-J121-K121</f>
        <v>4704.5</v>
      </c>
      <c r="O121" s="303">
        <v>40603</v>
      </c>
    </row>
    <row r="122" spans="1:15" s="199" customFormat="1" ht="23.25">
      <c r="A122" s="199">
        <f t="shared" si="8"/>
        <v>10</v>
      </c>
      <c r="B122" s="269" t="s">
        <v>439</v>
      </c>
      <c r="C122" s="269" t="s">
        <v>103</v>
      </c>
      <c r="D122" s="267" t="s">
        <v>440</v>
      </c>
      <c r="E122" s="268">
        <v>200011101479559</v>
      </c>
      <c r="F122" s="269" t="s">
        <v>27</v>
      </c>
      <c r="G122" s="299" t="s">
        <v>484</v>
      </c>
      <c r="H122" s="269" t="s">
        <v>441</v>
      </c>
      <c r="I122" s="304">
        <v>5000</v>
      </c>
      <c r="J122" s="304">
        <v>143.5</v>
      </c>
      <c r="K122" s="304">
        <v>152</v>
      </c>
      <c r="L122" s="305"/>
      <c r="M122" s="304"/>
      <c r="N122" s="304">
        <v>4704.5</v>
      </c>
      <c r="O122" s="303">
        <v>41061</v>
      </c>
    </row>
    <row r="123" spans="1:15" s="199" customFormat="1" ht="23.25">
      <c r="A123" s="199">
        <f t="shared" si="8"/>
        <v>11</v>
      </c>
      <c r="B123" s="269" t="s">
        <v>442</v>
      </c>
      <c r="C123" s="269" t="s">
        <v>443</v>
      </c>
      <c r="D123" s="267" t="s">
        <v>444</v>
      </c>
      <c r="E123" s="268">
        <v>200011101479546</v>
      </c>
      <c r="F123" s="269" t="s">
        <v>27</v>
      </c>
      <c r="G123" s="299" t="s">
        <v>484</v>
      </c>
      <c r="H123" s="269" t="s">
        <v>445</v>
      </c>
      <c r="I123" s="304">
        <v>5000</v>
      </c>
      <c r="J123" s="304">
        <v>143.5</v>
      </c>
      <c r="K123" s="304">
        <v>152</v>
      </c>
      <c r="L123" s="305"/>
      <c r="M123" s="304"/>
      <c r="N123" s="304">
        <v>4704.5</v>
      </c>
      <c r="O123" s="303">
        <v>41214</v>
      </c>
    </row>
    <row r="124" spans="1:15" s="199" customFormat="1" ht="23.25">
      <c r="A124" s="199">
        <f t="shared" si="8"/>
        <v>12</v>
      </c>
      <c r="B124" s="269" t="s">
        <v>447</v>
      </c>
      <c r="C124" s="269" t="s">
        <v>448</v>
      </c>
      <c r="D124" s="267" t="s">
        <v>449</v>
      </c>
      <c r="E124" s="268">
        <v>200011120292627</v>
      </c>
      <c r="F124" s="269" t="s">
        <v>27</v>
      </c>
      <c r="G124" s="299" t="s">
        <v>484</v>
      </c>
      <c r="H124" s="269" t="s">
        <v>450</v>
      </c>
      <c r="I124" s="304">
        <v>5000</v>
      </c>
      <c r="J124" s="304">
        <v>143.5</v>
      </c>
      <c r="K124" s="304">
        <v>152</v>
      </c>
      <c r="L124" s="305"/>
      <c r="M124" s="304"/>
      <c r="N124" s="304">
        <v>4704.5</v>
      </c>
      <c r="O124" s="303">
        <v>41821</v>
      </c>
    </row>
    <row r="125" spans="1:15" s="199" customFormat="1" ht="23.25">
      <c r="A125" s="199">
        <f t="shared" si="8"/>
        <v>13</v>
      </c>
      <c r="B125" s="269" t="s">
        <v>451</v>
      </c>
      <c r="C125" s="269" t="s">
        <v>452</v>
      </c>
      <c r="D125" s="267" t="s">
        <v>453</v>
      </c>
      <c r="E125" s="268">
        <v>200011120292588</v>
      </c>
      <c r="F125" s="269" t="s">
        <v>150</v>
      </c>
      <c r="G125" s="299" t="s">
        <v>484</v>
      </c>
      <c r="H125" s="269" t="s">
        <v>454</v>
      </c>
      <c r="I125" s="304">
        <v>5000</v>
      </c>
      <c r="J125" s="304">
        <v>143.5</v>
      </c>
      <c r="K125" s="304">
        <v>152</v>
      </c>
      <c r="L125" s="305"/>
      <c r="M125" s="304"/>
      <c r="N125" s="304">
        <v>4704.5</v>
      </c>
      <c r="O125" s="303">
        <v>41913</v>
      </c>
    </row>
    <row r="126" spans="1:15" s="199" customFormat="1" ht="23.25">
      <c r="A126" s="199">
        <f t="shared" si="8"/>
        <v>14</v>
      </c>
      <c r="B126" s="269" t="s">
        <v>455</v>
      </c>
      <c r="C126" s="269" t="s">
        <v>456</v>
      </c>
      <c r="D126" s="267" t="s">
        <v>457</v>
      </c>
      <c r="E126" s="268">
        <v>200011120292601</v>
      </c>
      <c r="F126" s="269" t="s">
        <v>458</v>
      </c>
      <c r="G126" s="299" t="s">
        <v>484</v>
      </c>
      <c r="H126" s="269" t="s">
        <v>454</v>
      </c>
      <c r="I126" s="304">
        <v>20000</v>
      </c>
      <c r="J126" s="304">
        <v>574</v>
      </c>
      <c r="K126" s="304">
        <v>608</v>
      </c>
      <c r="L126" s="305"/>
      <c r="M126" s="304"/>
      <c r="N126" s="304">
        <v>18818</v>
      </c>
      <c r="O126" s="303">
        <v>41913</v>
      </c>
    </row>
    <row r="127" spans="1:15" s="199" customFormat="1" ht="23.25">
      <c r="A127" s="199">
        <f t="shared" si="8"/>
        <v>15</v>
      </c>
      <c r="B127" s="269" t="s">
        <v>459</v>
      </c>
      <c r="C127" s="269" t="s">
        <v>460</v>
      </c>
      <c r="D127" s="267" t="s">
        <v>461</v>
      </c>
      <c r="E127" s="268">
        <v>200011120292591</v>
      </c>
      <c r="F127" s="269" t="s">
        <v>188</v>
      </c>
      <c r="G127" s="299" t="s">
        <v>484</v>
      </c>
      <c r="H127" s="269" t="s">
        <v>454</v>
      </c>
      <c r="I127" s="304">
        <v>7000</v>
      </c>
      <c r="J127" s="304">
        <v>200.9</v>
      </c>
      <c r="K127" s="304">
        <v>212.8</v>
      </c>
      <c r="L127" s="305"/>
      <c r="M127" s="304"/>
      <c r="N127" s="304">
        <v>6586.3</v>
      </c>
      <c r="O127" s="303">
        <v>41913</v>
      </c>
    </row>
    <row r="128" spans="1:15" s="199" customFormat="1" ht="23.25">
      <c r="A128" s="199">
        <f t="shared" si="8"/>
        <v>16</v>
      </c>
      <c r="B128" s="269" t="s">
        <v>462</v>
      </c>
      <c r="C128" s="269" t="s">
        <v>463</v>
      </c>
      <c r="D128" s="267" t="s">
        <v>464</v>
      </c>
      <c r="E128" s="268">
        <v>200011101717211</v>
      </c>
      <c r="F128" s="269" t="s">
        <v>37</v>
      </c>
      <c r="G128" s="299" t="s">
        <v>484</v>
      </c>
      <c r="H128" s="269" t="s">
        <v>465</v>
      </c>
      <c r="I128" s="304">
        <v>5000</v>
      </c>
      <c r="J128" s="304">
        <v>143.5</v>
      </c>
      <c r="K128" s="304">
        <v>152</v>
      </c>
      <c r="L128" s="305"/>
      <c r="M128" s="304"/>
      <c r="N128" s="304">
        <v>4704.5</v>
      </c>
      <c r="O128" s="303">
        <v>42217</v>
      </c>
    </row>
    <row r="129" spans="1:15" s="199" customFormat="1" ht="23.25">
      <c r="A129" s="199">
        <f t="shared" si="8"/>
        <v>17</v>
      </c>
      <c r="B129" s="306" t="s">
        <v>466</v>
      </c>
      <c r="C129" s="269" t="s">
        <v>467</v>
      </c>
      <c r="D129" s="316" t="s">
        <v>468</v>
      </c>
      <c r="E129" s="316" t="s">
        <v>469</v>
      </c>
      <c r="F129" s="317" t="s">
        <v>470</v>
      </c>
      <c r="G129" s="299" t="s">
        <v>484</v>
      </c>
      <c r="H129" s="307" t="s">
        <v>431</v>
      </c>
      <c r="I129" s="300">
        <v>6900</v>
      </c>
      <c r="J129" s="301">
        <f t="shared" ref="J129:J144" si="9">I129*2.87%</f>
        <v>198.03</v>
      </c>
      <c r="K129" s="301">
        <f t="shared" ref="K129:K144" si="10">I129*3.04%</f>
        <v>209.76</v>
      </c>
      <c r="L129" s="302"/>
      <c r="M129" s="301">
        <v>0</v>
      </c>
      <c r="N129" s="301">
        <f>I129-J129-K129-M129</f>
        <v>6492.21</v>
      </c>
      <c r="O129" s="316">
        <v>43009</v>
      </c>
    </row>
    <row r="130" spans="1:15" s="199" customFormat="1" ht="23.25">
      <c r="A130" s="199">
        <f t="shared" si="8"/>
        <v>18</v>
      </c>
      <c r="B130" s="315" t="s">
        <v>471</v>
      </c>
      <c r="C130" s="269" t="s">
        <v>472</v>
      </c>
      <c r="D130" s="316" t="s">
        <v>473</v>
      </c>
      <c r="E130" s="316" t="s">
        <v>474</v>
      </c>
      <c r="F130" s="317" t="s">
        <v>406</v>
      </c>
      <c r="G130" s="299" t="s">
        <v>484</v>
      </c>
      <c r="H130" s="317"/>
      <c r="I130" s="300">
        <v>9000</v>
      </c>
      <c r="J130" s="301">
        <f t="shared" si="9"/>
        <v>258.3</v>
      </c>
      <c r="K130" s="301">
        <f t="shared" si="10"/>
        <v>273.60000000000002</v>
      </c>
      <c r="L130" s="302"/>
      <c r="M130" s="301"/>
      <c r="N130" s="301">
        <f>I130-J130-K130</f>
        <v>8468.1</v>
      </c>
      <c r="O130" s="316">
        <v>43221</v>
      </c>
    </row>
    <row r="131" spans="1:15" s="199" customFormat="1" ht="23.25">
      <c r="A131" s="199">
        <f t="shared" si="8"/>
        <v>19</v>
      </c>
      <c r="B131" s="315" t="s">
        <v>475</v>
      </c>
      <c r="C131" s="269" t="s">
        <v>463</v>
      </c>
      <c r="D131" s="316" t="s">
        <v>476</v>
      </c>
      <c r="E131" s="316" t="s">
        <v>477</v>
      </c>
      <c r="F131" s="317" t="s">
        <v>478</v>
      </c>
      <c r="G131" s="299" t="s">
        <v>484</v>
      </c>
      <c r="H131" s="317" t="s">
        <v>479</v>
      </c>
      <c r="I131" s="300">
        <v>18400</v>
      </c>
      <c r="J131" s="301">
        <f t="shared" si="9"/>
        <v>528.08000000000004</v>
      </c>
      <c r="K131" s="301">
        <f t="shared" si="10"/>
        <v>559.36</v>
      </c>
      <c r="L131" s="302"/>
      <c r="M131" s="301"/>
      <c r="N131" s="301">
        <f>I131-J131-K131</f>
        <v>17312.559999999998</v>
      </c>
      <c r="O131" s="316">
        <v>43282</v>
      </c>
    </row>
    <row r="132" spans="1:15" s="199" customFormat="1" ht="23.25">
      <c r="A132" s="199">
        <f t="shared" si="8"/>
        <v>20</v>
      </c>
      <c r="B132" s="299" t="s">
        <v>480</v>
      </c>
      <c r="C132" s="269" t="s">
        <v>481</v>
      </c>
      <c r="D132" s="318" t="s">
        <v>482</v>
      </c>
      <c r="E132" s="319" t="s">
        <v>483</v>
      </c>
      <c r="F132" s="299" t="s">
        <v>37</v>
      </c>
      <c r="G132" s="299" t="s">
        <v>484</v>
      </c>
      <c r="H132" s="299" t="s">
        <v>485</v>
      </c>
      <c r="I132" s="320">
        <v>5000</v>
      </c>
      <c r="J132" s="320">
        <f t="shared" si="9"/>
        <v>143.5</v>
      </c>
      <c r="K132" s="320">
        <f t="shared" si="10"/>
        <v>152</v>
      </c>
      <c r="L132" s="320"/>
      <c r="M132" s="320"/>
      <c r="N132" s="320">
        <f>SUM(I132-J132-K132)</f>
        <v>4704.5</v>
      </c>
      <c r="O132" s="321">
        <v>43647</v>
      </c>
    </row>
    <row r="133" spans="1:15" s="199" customFormat="1" ht="23.25">
      <c r="A133" s="199">
        <f t="shared" si="8"/>
        <v>21</v>
      </c>
      <c r="B133" s="299" t="s">
        <v>487</v>
      </c>
      <c r="C133" s="269" t="s">
        <v>488</v>
      </c>
      <c r="D133" s="318" t="s">
        <v>489</v>
      </c>
      <c r="E133" s="319" t="s">
        <v>490</v>
      </c>
      <c r="F133" s="299" t="s">
        <v>491</v>
      </c>
      <c r="G133" s="299" t="s">
        <v>484</v>
      </c>
      <c r="H133" s="299" t="s">
        <v>492</v>
      </c>
      <c r="I133" s="320">
        <v>5000</v>
      </c>
      <c r="J133" s="320">
        <f t="shared" si="9"/>
        <v>143.5</v>
      </c>
      <c r="K133" s="320">
        <f t="shared" si="10"/>
        <v>152</v>
      </c>
      <c r="L133" s="320"/>
      <c r="M133" s="320"/>
      <c r="N133" s="320">
        <f>SUM(I133-J133-K133)</f>
        <v>4704.5</v>
      </c>
      <c r="O133" s="321">
        <v>44470</v>
      </c>
    </row>
    <row r="134" spans="1:15" s="199" customFormat="1" ht="23.25">
      <c r="A134" s="199">
        <f t="shared" si="8"/>
        <v>22</v>
      </c>
      <c r="B134" s="299" t="s">
        <v>825</v>
      </c>
      <c r="C134" s="269" t="s">
        <v>1010</v>
      </c>
      <c r="D134" s="318" t="s">
        <v>904</v>
      </c>
      <c r="E134" s="319" t="s">
        <v>828</v>
      </c>
      <c r="F134" s="299" t="s">
        <v>827</v>
      </c>
      <c r="G134" s="299" t="s">
        <v>484</v>
      </c>
      <c r="H134" s="269" t="s">
        <v>485</v>
      </c>
      <c r="I134" s="320">
        <v>30000</v>
      </c>
      <c r="J134" s="320">
        <f t="shared" si="9"/>
        <v>861</v>
      </c>
      <c r="K134" s="320">
        <f t="shared" si="10"/>
        <v>912</v>
      </c>
      <c r="L134" s="320"/>
      <c r="M134" s="320">
        <v>1512.45</v>
      </c>
      <c r="N134" s="320">
        <f>SUM(I134-J134-K134-M134)</f>
        <v>26714.55</v>
      </c>
      <c r="O134" s="316">
        <v>44568</v>
      </c>
    </row>
    <row r="135" spans="1:15" s="199" customFormat="1" ht="23.25">
      <c r="A135" s="199">
        <f t="shared" si="8"/>
        <v>23</v>
      </c>
      <c r="B135" s="299" t="s">
        <v>837</v>
      </c>
      <c r="C135" s="269" t="s">
        <v>838</v>
      </c>
      <c r="D135" s="318" t="s">
        <v>839</v>
      </c>
      <c r="E135" s="319" t="s">
        <v>840</v>
      </c>
      <c r="F135" s="299" t="s">
        <v>729</v>
      </c>
      <c r="G135" s="299" t="s">
        <v>484</v>
      </c>
      <c r="H135" s="269" t="s">
        <v>485</v>
      </c>
      <c r="I135" s="320">
        <v>7000</v>
      </c>
      <c r="J135" s="320">
        <f t="shared" si="9"/>
        <v>200.9</v>
      </c>
      <c r="K135" s="320">
        <f t="shared" si="10"/>
        <v>212.8</v>
      </c>
      <c r="L135" s="320"/>
      <c r="M135" s="320"/>
      <c r="N135" s="320">
        <f>SUM(I135-J135-K135)</f>
        <v>6586.3</v>
      </c>
      <c r="O135" s="316">
        <v>44652</v>
      </c>
    </row>
    <row r="136" spans="1:15" s="199" customFormat="1" ht="23.25">
      <c r="A136" s="199">
        <f t="shared" si="8"/>
        <v>24</v>
      </c>
      <c r="B136" s="299" t="s">
        <v>872</v>
      </c>
      <c r="C136" s="269" t="s">
        <v>1011</v>
      </c>
      <c r="D136" s="318" t="s">
        <v>891</v>
      </c>
      <c r="E136" s="319" t="s">
        <v>900</v>
      </c>
      <c r="F136" s="299" t="s">
        <v>63</v>
      </c>
      <c r="G136" s="299" t="s">
        <v>484</v>
      </c>
      <c r="H136" s="269" t="s">
        <v>878</v>
      </c>
      <c r="I136" s="320">
        <v>5000</v>
      </c>
      <c r="J136" s="320">
        <f t="shared" si="9"/>
        <v>143.5</v>
      </c>
      <c r="K136" s="320">
        <f t="shared" si="10"/>
        <v>152</v>
      </c>
      <c r="L136" s="320"/>
      <c r="M136" s="320"/>
      <c r="N136" s="320">
        <f t="shared" ref="N136:N144" si="11">SUM(I136-J136-K136)</f>
        <v>4704.5</v>
      </c>
      <c r="O136" s="316">
        <v>44835</v>
      </c>
    </row>
    <row r="137" spans="1:15" s="199" customFormat="1" ht="23.25">
      <c r="A137" s="199">
        <f t="shared" si="8"/>
        <v>25</v>
      </c>
      <c r="B137" s="299" t="s">
        <v>874</v>
      </c>
      <c r="C137" s="269" t="s">
        <v>875</v>
      </c>
      <c r="D137" s="318" t="s">
        <v>876</v>
      </c>
      <c r="E137" s="319" t="s">
        <v>897</v>
      </c>
      <c r="F137" s="299" t="s">
        <v>150</v>
      </c>
      <c r="G137" s="299" t="s">
        <v>484</v>
      </c>
      <c r="H137" s="269" t="s">
        <v>877</v>
      </c>
      <c r="I137" s="320">
        <v>5000</v>
      </c>
      <c r="J137" s="320">
        <f t="shared" si="9"/>
        <v>143.5</v>
      </c>
      <c r="K137" s="320">
        <f t="shared" si="10"/>
        <v>152</v>
      </c>
      <c r="L137" s="320"/>
      <c r="M137" s="320"/>
      <c r="N137" s="320">
        <f t="shared" si="11"/>
        <v>4704.5</v>
      </c>
      <c r="O137" s="316">
        <v>44835</v>
      </c>
    </row>
    <row r="138" spans="1:15" s="199" customFormat="1" ht="23.25">
      <c r="A138" s="199">
        <f t="shared" si="8"/>
        <v>26</v>
      </c>
      <c r="B138" s="299" t="s">
        <v>879</v>
      </c>
      <c r="C138" s="269" t="s">
        <v>880</v>
      </c>
      <c r="D138" s="318" t="s">
        <v>881</v>
      </c>
      <c r="E138" s="319" t="s">
        <v>898</v>
      </c>
      <c r="F138" s="299" t="s">
        <v>150</v>
      </c>
      <c r="G138" s="299" t="s">
        <v>484</v>
      </c>
      <c r="H138" s="269" t="s">
        <v>882</v>
      </c>
      <c r="I138" s="320">
        <v>5000</v>
      </c>
      <c r="J138" s="320">
        <f t="shared" si="9"/>
        <v>143.5</v>
      </c>
      <c r="K138" s="320">
        <f t="shared" si="10"/>
        <v>152</v>
      </c>
      <c r="L138" s="320"/>
      <c r="M138" s="320"/>
      <c r="N138" s="320">
        <f t="shared" si="11"/>
        <v>4704.5</v>
      </c>
      <c r="O138" s="316">
        <v>44835</v>
      </c>
    </row>
    <row r="139" spans="1:15" s="199" customFormat="1" ht="23.25">
      <c r="A139" s="199">
        <f t="shared" si="8"/>
        <v>27</v>
      </c>
      <c r="B139" s="299" t="s">
        <v>883</v>
      </c>
      <c r="C139" s="269" t="s">
        <v>884</v>
      </c>
      <c r="D139" s="318" t="s">
        <v>885</v>
      </c>
      <c r="E139" s="319" t="s">
        <v>899</v>
      </c>
      <c r="F139" s="299" t="s">
        <v>150</v>
      </c>
      <c r="G139" s="299" t="s">
        <v>484</v>
      </c>
      <c r="H139" s="269" t="s">
        <v>886</v>
      </c>
      <c r="I139" s="320">
        <v>5000</v>
      </c>
      <c r="J139" s="320">
        <f t="shared" si="9"/>
        <v>143.5</v>
      </c>
      <c r="K139" s="320">
        <f t="shared" si="10"/>
        <v>152</v>
      </c>
      <c r="L139" s="320"/>
      <c r="M139" s="320"/>
      <c r="N139" s="320">
        <f t="shared" si="11"/>
        <v>4704.5</v>
      </c>
      <c r="O139" s="316">
        <v>44835</v>
      </c>
    </row>
    <row r="140" spans="1:15" s="199" customFormat="1" ht="23.25">
      <c r="A140" s="199">
        <f t="shared" si="8"/>
        <v>28</v>
      </c>
      <c r="B140" s="299" t="s">
        <v>887</v>
      </c>
      <c r="C140" s="269" t="s">
        <v>888</v>
      </c>
      <c r="D140" s="318" t="s">
        <v>889</v>
      </c>
      <c r="E140" s="319" t="s">
        <v>896</v>
      </c>
      <c r="F140" s="299" t="s">
        <v>150</v>
      </c>
      <c r="G140" s="299" t="s">
        <v>484</v>
      </c>
      <c r="H140" s="269" t="s">
        <v>890</v>
      </c>
      <c r="I140" s="320">
        <v>5000</v>
      </c>
      <c r="J140" s="320">
        <f t="shared" si="9"/>
        <v>143.5</v>
      </c>
      <c r="K140" s="320">
        <f t="shared" si="10"/>
        <v>152</v>
      </c>
      <c r="L140" s="320"/>
      <c r="M140" s="320"/>
      <c r="N140" s="320">
        <f t="shared" si="11"/>
        <v>4704.5</v>
      </c>
      <c r="O140" s="316">
        <v>44835</v>
      </c>
    </row>
    <row r="141" spans="1:15" s="199" customFormat="1" ht="23.25">
      <c r="A141" s="199">
        <f t="shared" si="8"/>
        <v>29</v>
      </c>
      <c r="B141" s="299" t="s">
        <v>462</v>
      </c>
      <c r="C141" s="269" t="s">
        <v>1012</v>
      </c>
      <c r="D141" s="318" t="s">
        <v>911</v>
      </c>
      <c r="E141" s="319" t="s">
        <v>912</v>
      </c>
      <c r="F141" s="299" t="s">
        <v>63</v>
      </c>
      <c r="G141" s="299" t="s">
        <v>484</v>
      </c>
      <c r="H141" s="269" t="s">
        <v>882</v>
      </c>
      <c r="I141" s="320">
        <v>5000</v>
      </c>
      <c r="J141" s="320">
        <f t="shared" si="9"/>
        <v>143.5</v>
      </c>
      <c r="K141" s="320">
        <f t="shared" si="10"/>
        <v>152</v>
      </c>
      <c r="L141" s="320"/>
      <c r="M141" s="320"/>
      <c r="N141" s="320">
        <f t="shared" si="11"/>
        <v>4704.5</v>
      </c>
      <c r="O141" s="316">
        <v>44866</v>
      </c>
    </row>
    <row r="142" spans="1:15" s="199" customFormat="1" ht="23.25">
      <c r="A142" s="199">
        <f t="shared" si="8"/>
        <v>30</v>
      </c>
      <c r="B142" s="299" t="s">
        <v>918</v>
      </c>
      <c r="C142" s="269" t="s">
        <v>919</v>
      </c>
      <c r="D142" s="318" t="s">
        <v>920</v>
      </c>
      <c r="E142" s="322">
        <v>9605408903</v>
      </c>
      <c r="F142" s="299" t="s">
        <v>63</v>
      </c>
      <c r="G142" s="299" t="s">
        <v>484</v>
      </c>
      <c r="H142" s="323" t="s">
        <v>921</v>
      </c>
      <c r="I142" s="320">
        <v>5000</v>
      </c>
      <c r="J142" s="320">
        <f t="shared" si="9"/>
        <v>143.5</v>
      </c>
      <c r="K142" s="320">
        <f t="shared" si="10"/>
        <v>152</v>
      </c>
      <c r="L142" s="320"/>
      <c r="M142" s="320"/>
      <c r="N142" s="320">
        <f t="shared" si="11"/>
        <v>4704.5</v>
      </c>
      <c r="O142" s="316">
        <v>44896</v>
      </c>
    </row>
    <row r="143" spans="1:15" s="199" customFormat="1" ht="23.25">
      <c r="A143" s="199">
        <f t="shared" si="8"/>
        <v>31</v>
      </c>
      <c r="B143" s="299" t="s">
        <v>210</v>
      </c>
      <c r="C143" s="269" t="s">
        <v>976</v>
      </c>
      <c r="D143" s="318" t="s">
        <v>977</v>
      </c>
      <c r="E143" s="322">
        <v>9606157607</v>
      </c>
      <c r="F143" s="299" t="s">
        <v>415</v>
      </c>
      <c r="G143" s="299" t="s">
        <v>484</v>
      </c>
      <c r="H143" s="323" t="s">
        <v>882</v>
      </c>
      <c r="I143" s="320">
        <v>5000</v>
      </c>
      <c r="J143" s="320">
        <f t="shared" si="9"/>
        <v>143.5</v>
      </c>
      <c r="K143" s="320">
        <f t="shared" si="10"/>
        <v>152</v>
      </c>
      <c r="L143" s="320"/>
      <c r="M143" s="320"/>
      <c r="N143" s="320">
        <f t="shared" si="11"/>
        <v>4704.5</v>
      </c>
      <c r="O143" s="316">
        <v>45139</v>
      </c>
    </row>
    <row r="144" spans="1:15" s="199" customFormat="1" ht="23.25">
      <c r="A144" s="199">
        <f t="shared" si="8"/>
        <v>32</v>
      </c>
      <c r="B144" s="299" t="s">
        <v>990</v>
      </c>
      <c r="C144" s="269" t="s">
        <v>991</v>
      </c>
      <c r="D144" s="318" t="s">
        <v>992</v>
      </c>
      <c r="E144" s="322">
        <v>9606781220</v>
      </c>
      <c r="F144" s="299" t="s">
        <v>63</v>
      </c>
      <c r="G144" s="299" t="s">
        <v>484</v>
      </c>
      <c r="H144" s="323" t="s">
        <v>993</v>
      </c>
      <c r="I144" s="320">
        <v>5000</v>
      </c>
      <c r="J144" s="320">
        <f t="shared" si="9"/>
        <v>143.5</v>
      </c>
      <c r="K144" s="320">
        <f t="shared" si="10"/>
        <v>152</v>
      </c>
      <c r="L144" s="320"/>
      <c r="M144" s="320"/>
      <c r="N144" s="320">
        <f t="shared" si="11"/>
        <v>4704.5</v>
      </c>
      <c r="O144" s="316">
        <v>45323</v>
      </c>
    </row>
    <row r="145" spans="1:15" s="199" customFormat="1" ht="23.25">
      <c r="B145" s="266" t="s">
        <v>493</v>
      </c>
      <c r="C145" s="266"/>
      <c r="D145" s="324"/>
      <c r="E145" s="325"/>
      <c r="F145" s="266"/>
      <c r="G145" s="266"/>
      <c r="H145" s="266"/>
      <c r="I145" s="326">
        <f>SUM(I113:I144)</f>
        <v>241872</v>
      </c>
      <c r="J145" s="326">
        <f>SUM(J113:J144)</f>
        <v>6884.3263999999999</v>
      </c>
      <c r="K145" s="326">
        <f>SUM(K113:K144)</f>
        <v>7292.1088000000009</v>
      </c>
      <c r="L145" s="327"/>
      <c r="M145" s="326">
        <f>SUM(M113:M143)</f>
        <v>1512.45</v>
      </c>
      <c r="N145" s="326">
        <f>SUM(N113:N144)</f>
        <v>226183.11479999998</v>
      </c>
      <c r="O145" s="271"/>
    </row>
    <row r="146" spans="1:15" s="199" customFormat="1" ht="23.25">
      <c r="B146" s="272"/>
      <c r="C146" s="272"/>
      <c r="D146" s="416"/>
      <c r="E146" s="417"/>
      <c r="F146" s="272"/>
      <c r="G146" s="272"/>
      <c r="H146" s="272"/>
      <c r="I146" s="277"/>
      <c r="J146" s="277"/>
      <c r="K146" s="277"/>
      <c r="L146" s="328"/>
      <c r="M146" s="277"/>
      <c r="N146" s="277"/>
      <c r="O146" s="278"/>
    </row>
    <row r="147" spans="1:15" s="199" customFormat="1" ht="31.5" customHeight="1">
      <c r="B147" s="272"/>
      <c r="C147" s="272"/>
      <c r="D147" s="273"/>
      <c r="E147" s="274"/>
      <c r="F147" s="275"/>
      <c r="G147" s="275"/>
      <c r="H147" s="275"/>
      <c r="I147" s="328"/>
      <c r="J147" s="328"/>
      <c r="K147" s="328"/>
      <c r="L147" s="328"/>
      <c r="M147" s="328"/>
      <c r="N147" s="328"/>
      <c r="O147" s="282"/>
    </row>
    <row r="148" spans="1:15" s="199" customFormat="1" ht="24" thickBot="1">
      <c r="B148" s="273"/>
      <c r="C148" s="283" t="s">
        <v>398</v>
      </c>
      <c r="D148" s="280"/>
      <c r="E148" s="284"/>
      <c r="F148" s="284"/>
      <c r="G148" s="380"/>
      <c r="H148" s="286" t="s">
        <v>841</v>
      </c>
      <c r="I148" s="286"/>
      <c r="J148" s="287"/>
      <c r="K148" s="275"/>
      <c r="L148" s="275"/>
      <c r="M148" s="275"/>
      <c r="N148" s="290"/>
      <c r="O148" s="282"/>
    </row>
    <row r="149" spans="1:15" s="199" customFormat="1" ht="23.25">
      <c r="B149" s="836" t="s">
        <v>399</v>
      </c>
      <c r="C149" s="836"/>
      <c r="D149" s="284"/>
      <c r="E149" s="284"/>
      <c r="F149" s="284"/>
      <c r="G149" s="380"/>
      <c r="H149" s="380" t="s">
        <v>400</v>
      </c>
      <c r="I149" s="380"/>
      <c r="J149" s="287"/>
      <c r="K149" s="275"/>
      <c r="L149" s="275"/>
      <c r="M149" s="275"/>
      <c r="N149" s="290"/>
      <c r="O149" s="282"/>
    </row>
    <row r="150" spans="1:15" s="199" customFormat="1" ht="23.25">
      <c r="B150" s="380"/>
      <c r="C150" s="380"/>
      <c r="D150" s="284"/>
      <c r="E150" s="284"/>
      <c r="F150" s="284"/>
      <c r="G150" s="380"/>
      <c r="H150" s="380"/>
      <c r="I150" s="380"/>
      <c r="J150" s="287"/>
      <c r="K150" s="275"/>
      <c r="L150" s="275"/>
      <c r="M150" s="275"/>
      <c r="N150" s="290"/>
      <c r="O150" s="282"/>
    </row>
    <row r="151" spans="1:15" s="199" customFormat="1" ht="23.25">
      <c r="B151" s="380"/>
      <c r="C151" s="380"/>
      <c r="D151" s="284"/>
      <c r="E151" s="284"/>
      <c r="F151" s="284"/>
      <c r="G151" s="380"/>
      <c r="H151" s="380"/>
      <c r="I151" s="380"/>
      <c r="J151" s="287"/>
      <c r="K151" s="275"/>
      <c r="L151" s="275"/>
      <c r="M151" s="275"/>
      <c r="N151" s="290"/>
      <c r="O151" s="282"/>
    </row>
    <row r="152" spans="1:15" s="199" customFormat="1" ht="23.25">
      <c r="B152" s="380"/>
      <c r="C152" s="380"/>
      <c r="D152" s="284"/>
      <c r="E152" s="284"/>
      <c r="F152" s="284"/>
      <c r="G152" s="380"/>
      <c r="H152" s="380"/>
      <c r="I152" s="380"/>
      <c r="J152" s="287"/>
      <c r="K152" s="275"/>
      <c r="L152" s="275"/>
      <c r="N152" s="290"/>
      <c r="O152" s="282"/>
    </row>
    <row r="153" spans="1:15" s="199" customFormat="1" ht="23.25">
      <c r="B153" s="380"/>
      <c r="C153" s="380"/>
      <c r="D153" s="284"/>
      <c r="E153" s="284"/>
      <c r="F153" s="284"/>
      <c r="G153" s="380"/>
      <c r="H153" s="380"/>
      <c r="I153" s="380"/>
      <c r="J153" s="287"/>
      <c r="K153" s="275"/>
      <c r="L153" s="275"/>
      <c r="M153" s="275"/>
      <c r="N153" s="290"/>
      <c r="O153" s="282"/>
    </row>
    <row r="154" spans="1:15" s="199" customFormat="1" ht="23.25">
      <c r="B154" s="833" t="s">
        <v>1</v>
      </c>
      <c r="C154" s="833"/>
      <c r="D154" s="833"/>
      <c r="E154" s="833"/>
      <c r="F154" s="833"/>
      <c r="G154" s="833"/>
      <c r="H154" s="833"/>
      <c r="I154" s="833"/>
      <c r="J154" s="833"/>
      <c r="K154" s="833"/>
      <c r="L154" s="833"/>
      <c r="M154" s="833"/>
      <c r="N154" s="833"/>
      <c r="O154" s="282"/>
    </row>
    <row r="155" spans="1:15" s="199" customFormat="1" ht="23.25">
      <c r="B155" s="833" t="s">
        <v>2</v>
      </c>
      <c r="C155" s="833"/>
      <c r="D155" s="833"/>
      <c r="E155" s="833"/>
      <c r="F155" s="833"/>
      <c r="G155" s="833"/>
      <c r="H155" s="833"/>
      <c r="I155" s="833"/>
      <c r="J155" s="833"/>
      <c r="K155" s="833"/>
      <c r="L155" s="833"/>
      <c r="M155" s="833"/>
      <c r="N155" s="833"/>
      <c r="O155" s="282"/>
    </row>
    <row r="156" spans="1:15" s="199" customFormat="1" ht="23.25">
      <c r="B156" s="833" t="s">
        <v>401</v>
      </c>
      <c r="C156" s="833"/>
      <c r="D156" s="833"/>
      <c r="E156" s="833"/>
      <c r="F156" s="833"/>
      <c r="G156" s="833"/>
      <c r="H156" s="833"/>
      <c r="I156" s="833"/>
      <c r="J156" s="833"/>
      <c r="K156" s="833"/>
      <c r="L156" s="833"/>
      <c r="M156" s="833"/>
      <c r="N156" s="833"/>
      <c r="O156" s="282"/>
    </row>
    <row r="157" spans="1:15" s="199" customFormat="1" ht="23.25">
      <c r="B157" s="200" t="s">
        <v>1006</v>
      </c>
      <c r="C157" s="200"/>
      <c r="D157" s="200"/>
      <c r="E157" s="200"/>
      <c r="F157" s="288"/>
      <c r="G157" s="288"/>
      <c r="H157" s="288"/>
      <c r="I157" s="289"/>
      <c r="J157" s="275"/>
      <c r="K157" s="275"/>
      <c r="L157" s="275"/>
      <c r="M157" s="275"/>
      <c r="N157" s="290"/>
      <c r="O157" s="282"/>
    </row>
    <row r="158" spans="1:15" s="199" customFormat="1" ht="23.25">
      <c r="B158" s="200" t="s">
        <v>494</v>
      </c>
      <c r="C158" s="200"/>
      <c r="D158" s="329"/>
      <c r="E158" s="330"/>
      <c r="F158" s="331"/>
      <c r="G158" s="331"/>
      <c r="H158" s="331"/>
      <c r="I158" s="297"/>
      <c r="J158" s="297" t="s">
        <v>14</v>
      </c>
      <c r="K158" s="297" t="s">
        <v>15</v>
      </c>
      <c r="L158" s="297" t="s">
        <v>16</v>
      </c>
      <c r="M158" s="203" t="s">
        <v>941</v>
      </c>
      <c r="N158" s="297"/>
      <c r="O158" s="202"/>
    </row>
    <row r="159" spans="1:15" s="199" customFormat="1" ht="45.75">
      <c r="B159" s="200" t="s">
        <v>6</v>
      </c>
      <c r="C159" s="200" t="s">
        <v>7</v>
      </c>
      <c r="D159" s="200" t="s">
        <v>8</v>
      </c>
      <c r="E159" s="200" t="s">
        <v>9</v>
      </c>
      <c r="F159" s="200" t="s">
        <v>10</v>
      </c>
      <c r="G159" s="200" t="s">
        <v>11</v>
      </c>
      <c r="H159" s="200" t="s">
        <v>12</v>
      </c>
      <c r="I159" s="200" t="s">
        <v>13</v>
      </c>
      <c r="J159" s="200" t="s">
        <v>495</v>
      </c>
      <c r="K159" s="200"/>
      <c r="L159" s="200"/>
      <c r="M159" s="200"/>
      <c r="N159" s="332" t="s">
        <v>17</v>
      </c>
      <c r="O159" s="206" t="s">
        <v>18</v>
      </c>
    </row>
    <row r="160" spans="1:15" s="199" customFormat="1" ht="23.25">
      <c r="A160" s="199">
        <v>1</v>
      </c>
      <c r="B160" s="269" t="s">
        <v>499</v>
      </c>
      <c r="C160" s="269" t="s">
        <v>500</v>
      </c>
      <c r="D160" s="267" t="s">
        <v>501</v>
      </c>
      <c r="E160" s="268">
        <v>200011110179067</v>
      </c>
      <c r="F160" s="269" t="s">
        <v>27</v>
      </c>
      <c r="G160" s="299" t="s">
        <v>549</v>
      </c>
      <c r="H160" s="269" t="s">
        <v>502</v>
      </c>
      <c r="I160" s="304">
        <v>5000</v>
      </c>
      <c r="J160" s="304">
        <v>143.5</v>
      </c>
      <c r="K160" s="304">
        <v>152</v>
      </c>
      <c r="L160" s="305"/>
      <c r="M160" s="305"/>
      <c r="N160" s="304">
        <v>4704.5</v>
      </c>
      <c r="O160" s="303">
        <v>39234</v>
      </c>
    </row>
    <row r="161" spans="1:15" s="199" customFormat="1" ht="23.25">
      <c r="A161" s="199">
        <f>A160+1</f>
        <v>2</v>
      </c>
      <c r="B161" s="269" t="s">
        <v>503</v>
      </c>
      <c r="C161" s="269" t="s">
        <v>504</v>
      </c>
      <c r="D161" s="267" t="s">
        <v>505</v>
      </c>
      <c r="E161" s="268">
        <v>200011110179135</v>
      </c>
      <c r="F161" s="269" t="s">
        <v>37</v>
      </c>
      <c r="G161" s="299" t="s">
        <v>549</v>
      </c>
      <c r="H161" s="269" t="s">
        <v>506</v>
      </c>
      <c r="I161" s="304">
        <v>5000</v>
      </c>
      <c r="J161" s="304">
        <v>143.5</v>
      </c>
      <c r="K161" s="304">
        <v>152</v>
      </c>
      <c r="L161" s="305"/>
      <c r="M161" s="305"/>
      <c r="N161" s="304">
        <v>4704.5</v>
      </c>
      <c r="O161" s="303">
        <v>39272</v>
      </c>
    </row>
    <row r="162" spans="1:15" s="199" customFormat="1" ht="23.25">
      <c r="A162" s="199">
        <f t="shared" ref="A162:A184" si="12">A161+1</f>
        <v>3</v>
      </c>
      <c r="B162" s="269" t="s">
        <v>508</v>
      </c>
      <c r="C162" s="269" t="s">
        <v>509</v>
      </c>
      <c r="D162" s="267" t="s">
        <v>510</v>
      </c>
      <c r="E162" s="268">
        <v>200011101180725</v>
      </c>
      <c r="F162" s="269" t="s">
        <v>37</v>
      </c>
      <c r="G162" s="299" t="s">
        <v>549</v>
      </c>
      <c r="H162" s="269" t="s">
        <v>511</v>
      </c>
      <c r="I162" s="304">
        <v>5000</v>
      </c>
      <c r="J162" s="304">
        <v>143.5</v>
      </c>
      <c r="K162" s="304">
        <v>152</v>
      </c>
      <c r="L162" s="305"/>
      <c r="M162" s="305"/>
      <c r="N162" s="304">
        <v>4704.5</v>
      </c>
      <c r="O162" s="303">
        <v>39326</v>
      </c>
    </row>
    <row r="163" spans="1:15" s="199" customFormat="1" ht="23.25">
      <c r="A163" s="199">
        <f t="shared" si="12"/>
        <v>4</v>
      </c>
      <c r="B163" s="269" t="s">
        <v>512</v>
      </c>
      <c r="C163" s="269" t="s">
        <v>513</v>
      </c>
      <c r="D163" s="267" t="s">
        <v>514</v>
      </c>
      <c r="E163" s="268">
        <v>200011101294569</v>
      </c>
      <c r="F163" s="269" t="s">
        <v>27</v>
      </c>
      <c r="G163" s="299" t="s">
        <v>549</v>
      </c>
      <c r="H163" s="269" t="s">
        <v>515</v>
      </c>
      <c r="I163" s="304">
        <v>5000</v>
      </c>
      <c r="J163" s="304">
        <v>143.5</v>
      </c>
      <c r="K163" s="304">
        <v>152</v>
      </c>
      <c r="L163" s="305"/>
      <c r="M163" s="305"/>
      <c r="N163" s="304">
        <v>4704.5</v>
      </c>
      <c r="O163" s="303">
        <v>40039</v>
      </c>
    </row>
    <row r="164" spans="1:15" s="199" customFormat="1" ht="23.25">
      <c r="A164" s="199">
        <f t="shared" si="12"/>
        <v>5</v>
      </c>
      <c r="B164" s="269" t="s">
        <v>516</v>
      </c>
      <c r="C164" s="269" t="s">
        <v>517</v>
      </c>
      <c r="D164" s="267" t="s">
        <v>518</v>
      </c>
      <c r="E164" s="268">
        <v>200011101393486</v>
      </c>
      <c r="F164" s="269" t="s">
        <v>37</v>
      </c>
      <c r="G164" s="299" t="s">
        <v>549</v>
      </c>
      <c r="H164" s="269" t="s">
        <v>519</v>
      </c>
      <c r="I164" s="304">
        <v>5000</v>
      </c>
      <c r="J164" s="304">
        <v>143.5</v>
      </c>
      <c r="K164" s="304">
        <v>152</v>
      </c>
      <c r="L164" s="305"/>
      <c r="M164" s="305">
        <v>0</v>
      </c>
      <c r="N164" s="304">
        <v>4704.5</v>
      </c>
      <c r="O164" s="303">
        <v>40544</v>
      </c>
    </row>
    <row r="165" spans="1:15" s="199" customFormat="1" ht="23.25">
      <c r="A165" s="199">
        <f t="shared" si="12"/>
        <v>6</v>
      </c>
      <c r="B165" s="269" t="s">
        <v>520</v>
      </c>
      <c r="C165" s="269" t="s">
        <v>521</v>
      </c>
      <c r="D165" s="267" t="s">
        <v>522</v>
      </c>
      <c r="E165" s="268">
        <v>200011101393554</v>
      </c>
      <c r="F165" s="269" t="s">
        <v>27</v>
      </c>
      <c r="G165" s="299" t="s">
        <v>549</v>
      </c>
      <c r="H165" s="269" t="s">
        <v>523</v>
      </c>
      <c r="I165" s="304">
        <v>5000</v>
      </c>
      <c r="J165" s="304">
        <v>143.5</v>
      </c>
      <c r="K165" s="304">
        <v>152</v>
      </c>
      <c r="L165" s="305"/>
      <c r="M165" s="305"/>
      <c r="N165" s="304">
        <v>4704.5</v>
      </c>
      <c r="O165" s="303">
        <v>40544</v>
      </c>
    </row>
    <row r="166" spans="1:15" s="199" customFormat="1" ht="23.25">
      <c r="A166" s="199">
        <f t="shared" si="12"/>
        <v>7</v>
      </c>
      <c r="B166" s="269" t="s">
        <v>525</v>
      </c>
      <c r="C166" s="269" t="s">
        <v>526</v>
      </c>
      <c r="D166" s="267" t="s">
        <v>527</v>
      </c>
      <c r="E166" s="268">
        <v>200011101711741</v>
      </c>
      <c r="F166" s="269" t="s">
        <v>27</v>
      </c>
      <c r="G166" s="299" t="s">
        <v>549</v>
      </c>
      <c r="H166" s="269" t="s">
        <v>528</v>
      </c>
      <c r="I166" s="304">
        <v>5000</v>
      </c>
      <c r="J166" s="304">
        <v>143.5</v>
      </c>
      <c r="K166" s="304">
        <v>152</v>
      </c>
      <c r="L166" s="305"/>
      <c r="M166" s="305"/>
      <c r="N166" s="304">
        <v>4704.5</v>
      </c>
      <c r="O166" s="303">
        <v>42461</v>
      </c>
    </row>
    <row r="167" spans="1:15" s="199" customFormat="1" ht="23.25">
      <c r="A167" s="199">
        <f t="shared" si="12"/>
        <v>8</v>
      </c>
      <c r="B167" s="333" t="s">
        <v>529</v>
      </c>
      <c r="C167" s="333" t="s">
        <v>530</v>
      </c>
      <c r="D167" s="267" t="s">
        <v>531</v>
      </c>
      <c r="E167" s="268" t="s">
        <v>532</v>
      </c>
      <c r="F167" s="269" t="s">
        <v>27</v>
      </c>
      <c r="G167" s="299" t="s">
        <v>549</v>
      </c>
      <c r="H167" s="269" t="s">
        <v>528</v>
      </c>
      <c r="I167" s="334">
        <v>5000</v>
      </c>
      <c r="J167" s="335">
        <f t="shared" ref="J167:J184" si="13">I167*2.87%</f>
        <v>143.5</v>
      </c>
      <c r="K167" s="335">
        <f t="shared" ref="K167:K184" si="14">I167*3.04%</f>
        <v>152</v>
      </c>
      <c r="L167" s="336"/>
      <c r="M167" s="336"/>
      <c r="N167" s="335">
        <f>I167-J167-K167</f>
        <v>4704.5</v>
      </c>
      <c r="O167" s="303">
        <v>42614</v>
      </c>
    </row>
    <row r="168" spans="1:15" s="199" customFormat="1" ht="23.25">
      <c r="A168" s="199">
        <f t="shared" si="12"/>
        <v>9</v>
      </c>
      <c r="B168" s="306" t="s">
        <v>534</v>
      </c>
      <c r="C168" s="306" t="s">
        <v>535</v>
      </c>
      <c r="D168" s="318" t="s">
        <v>536</v>
      </c>
      <c r="E168" s="318" t="s">
        <v>537</v>
      </c>
      <c r="F168" s="337" t="s">
        <v>538</v>
      </c>
      <c r="G168" s="299" t="s">
        <v>549</v>
      </c>
      <c r="H168" s="299" t="s">
        <v>533</v>
      </c>
      <c r="I168" s="334">
        <v>28000</v>
      </c>
      <c r="J168" s="335">
        <f t="shared" si="13"/>
        <v>803.6</v>
      </c>
      <c r="K168" s="335">
        <f t="shared" si="14"/>
        <v>851.2</v>
      </c>
      <c r="L168" s="336"/>
      <c r="M168" s="336"/>
      <c r="N168" s="335">
        <f>I168-J168-K168</f>
        <v>26345.200000000001</v>
      </c>
      <c r="O168" s="318">
        <v>43132</v>
      </c>
    </row>
    <row r="169" spans="1:15" s="199" customFormat="1" ht="23.25">
      <c r="A169" s="199">
        <f t="shared" si="12"/>
        <v>10</v>
      </c>
      <c r="B169" s="306" t="s">
        <v>539</v>
      </c>
      <c r="C169" s="306" t="s">
        <v>540</v>
      </c>
      <c r="D169" s="318" t="s">
        <v>541</v>
      </c>
      <c r="E169" s="318" t="s">
        <v>542</v>
      </c>
      <c r="F169" s="337" t="s">
        <v>543</v>
      </c>
      <c r="G169" s="299" t="s">
        <v>549</v>
      </c>
      <c r="H169" s="338" t="s">
        <v>497</v>
      </c>
      <c r="I169" s="334">
        <v>9835</v>
      </c>
      <c r="J169" s="335">
        <f t="shared" si="13"/>
        <v>282.2645</v>
      </c>
      <c r="K169" s="335">
        <f t="shared" si="14"/>
        <v>298.98399999999998</v>
      </c>
      <c r="L169" s="336"/>
      <c r="M169" s="336"/>
      <c r="N169" s="335">
        <f>I169-J169-K169</f>
        <v>9253.7515000000003</v>
      </c>
      <c r="O169" s="318">
        <v>43191</v>
      </c>
    </row>
    <row r="170" spans="1:15" s="199" customFormat="1" ht="23.25">
      <c r="A170" s="199">
        <f t="shared" si="12"/>
        <v>11</v>
      </c>
      <c r="B170" s="339" t="s">
        <v>544</v>
      </c>
      <c r="C170" s="339" t="s">
        <v>545</v>
      </c>
      <c r="D170" s="340" t="s">
        <v>546</v>
      </c>
      <c r="E170" s="319" t="s">
        <v>547</v>
      </c>
      <c r="F170" s="299" t="s">
        <v>548</v>
      </c>
      <c r="G170" s="299" t="s">
        <v>549</v>
      </c>
      <c r="H170" s="299" t="s">
        <v>550</v>
      </c>
      <c r="I170" s="334">
        <v>5000</v>
      </c>
      <c r="J170" s="335">
        <f t="shared" si="13"/>
        <v>143.5</v>
      </c>
      <c r="K170" s="335">
        <f t="shared" si="14"/>
        <v>152</v>
      </c>
      <c r="L170" s="336"/>
      <c r="M170" s="336"/>
      <c r="N170" s="335">
        <f t="shared" ref="N170:N184" si="15">I170-J170-K170</f>
        <v>4704.5</v>
      </c>
      <c r="O170" s="318">
        <v>43839</v>
      </c>
    </row>
    <row r="171" spans="1:15" s="199" customFormat="1" ht="23.25">
      <c r="A171" s="199">
        <f t="shared" si="12"/>
        <v>12</v>
      </c>
      <c r="B171" s="339" t="s">
        <v>551</v>
      </c>
      <c r="C171" s="339" t="s">
        <v>552</v>
      </c>
      <c r="D171" s="341" t="s">
        <v>553</v>
      </c>
      <c r="E171" s="319" t="s">
        <v>554</v>
      </c>
      <c r="F171" s="299" t="s">
        <v>555</v>
      </c>
      <c r="G171" s="299" t="s">
        <v>549</v>
      </c>
      <c r="H171" s="299" t="s">
        <v>485</v>
      </c>
      <c r="I171" s="334">
        <v>30000</v>
      </c>
      <c r="J171" s="335">
        <f t="shared" si="13"/>
        <v>861</v>
      </c>
      <c r="K171" s="335">
        <f t="shared" si="14"/>
        <v>912</v>
      </c>
      <c r="L171" s="336"/>
      <c r="M171" s="336"/>
      <c r="N171" s="335">
        <f t="shared" si="15"/>
        <v>28227</v>
      </c>
      <c r="O171" s="318">
        <v>43841</v>
      </c>
    </row>
    <row r="172" spans="1:15" s="199" customFormat="1" ht="23.25">
      <c r="A172" s="199">
        <f t="shared" si="12"/>
        <v>13</v>
      </c>
      <c r="B172" s="339" t="s">
        <v>558</v>
      </c>
      <c r="C172" s="339" t="s">
        <v>559</v>
      </c>
      <c r="D172" s="341" t="s">
        <v>560</v>
      </c>
      <c r="E172" s="319" t="s">
        <v>561</v>
      </c>
      <c r="F172" s="299" t="s">
        <v>27</v>
      </c>
      <c r="G172" s="299" t="s">
        <v>549</v>
      </c>
      <c r="H172" s="299" t="s">
        <v>562</v>
      </c>
      <c r="I172" s="334">
        <v>5000</v>
      </c>
      <c r="J172" s="335">
        <f t="shared" si="13"/>
        <v>143.5</v>
      </c>
      <c r="K172" s="335">
        <f t="shared" si="14"/>
        <v>152</v>
      </c>
      <c r="L172" s="336"/>
      <c r="M172" s="336"/>
      <c r="N172" s="335">
        <f t="shared" si="15"/>
        <v>4704.5</v>
      </c>
      <c r="O172" s="318">
        <v>44199</v>
      </c>
    </row>
    <row r="173" spans="1:15" s="199" customFormat="1" ht="23.25">
      <c r="A173" s="199">
        <f t="shared" si="12"/>
        <v>14</v>
      </c>
      <c r="B173" s="339" t="s">
        <v>568</v>
      </c>
      <c r="C173" s="339" t="s">
        <v>569</v>
      </c>
      <c r="D173" s="341" t="s">
        <v>570</v>
      </c>
      <c r="E173" s="319" t="s">
        <v>571</v>
      </c>
      <c r="F173" s="299" t="s">
        <v>572</v>
      </c>
      <c r="G173" s="299" t="s">
        <v>549</v>
      </c>
      <c r="H173" s="323" t="s">
        <v>573</v>
      </c>
      <c r="I173" s="334">
        <v>10000</v>
      </c>
      <c r="J173" s="335">
        <f t="shared" si="13"/>
        <v>287</v>
      </c>
      <c r="K173" s="335">
        <f t="shared" si="14"/>
        <v>304</v>
      </c>
      <c r="L173" s="336"/>
      <c r="M173" s="336"/>
      <c r="N173" s="335">
        <f t="shared" si="15"/>
        <v>9409</v>
      </c>
      <c r="O173" s="318">
        <v>44203</v>
      </c>
    </row>
    <row r="174" spans="1:15" s="199" customFormat="1" ht="23.25">
      <c r="A174" s="199">
        <f t="shared" si="12"/>
        <v>15</v>
      </c>
      <c r="B174" s="339" t="s">
        <v>574</v>
      </c>
      <c r="C174" s="339" t="s">
        <v>244</v>
      </c>
      <c r="D174" s="341" t="s">
        <v>575</v>
      </c>
      <c r="E174" s="319" t="s">
        <v>576</v>
      </c>
      <c r="F174" s="299" t="s">
        <v>27</v>
      </c>
      <c r="G174" s="299" t="s">
        <v>549</v>
      </c>
      <c r="H174" s="299" t="s">
        <v>556</v>
      </c>
      <c r="I174" s="334">
        <v>5000</v>
      </c>
      <c r="J174" s="335">
        <f t="shared" si="13"/>
        <v>143.5</v>
      </c>
      <c r="K174" s="335">
        <f t="shared" si="14"/>
        <v>152</v>
      </c>
      <c r="L174" s="336"/>
      <c r="M174" s="336"/>
      <c r="N174" s="335">
        <f t="shared" si="15"/>
        <v>4704.5</v>
      </c>
      <c r="O174" s="318">
        <v>44440</v>
      </c>
    </row>
    <row r="175" spans="1:15" s="199" customFormat="1" ht="23.25">
      <c r="A175" s="199">
        <f t="shared" si="12"/>
        <v>16</v>
      </c>
      <c r="B175" s="339" t="s">
        <v>577</v>
      </c>
      <c r="C175" s="339" t="s">
        <v>578</v>
      </c>
      <c r="D175" s="341" t="s">
        <v>579</v>
      </c>
      <c r="E175" s="319" t="s">
        <v>580</v>
      </c>
      <c r="F175" s="299" t="s">
        <v>27</v>
      </c>
      <c r="G175" s="299" t="s">
        <v>549</v>
      </c>
      <c r="H175" s="299" t="s">
        <v>506</v>
      </c>
      <c r="I175" s="334">
        <v>5000</v>
      </c>
      <c r="J175" s="335">
        <f t="shared" si="13"/>
        <v>143.5</v>
      </c>
      <c r="K175" s="335">
        <f t="shared" si="14"/>
        <v>152</v>
      </c>
      <c r="L175" s="336"/>
      <c r="M175" s="336"/>
      <c r="N175" s="335">
        <f t="shared" si="15"/>
        <v>4704.5</v>
      </c>
      <c r="O175" s="318"/>
    </row>
    <row r="176" spans="1:15" s="199" customFormat="1" ht="23.25">
      <c r="A176" s="199">
        <f t="shared" si="12"/>
        <v>17</v>
      </c>
      <c r="B176" s="339" t="s">
        <v>581</v>
      </c>
      <c r="C176" s="339" t="s">
        <v>582</v>
      </c>
      <c r="D176" s="341" t="s">
        <v>583</v>
      </c>
      <c r="E176" s="319" t="s">
        <v>824</v>
      </c>
      <c r="F176" s="299" t="s">
        <v>27</v>
      </c>
      <c r="G176" s="299" t="s">
        <v>549</v>
      </c>
      <c r="H176" s="299" t="s">
        <v>584</v>
      </c>
      <c r="I176" s="334">
        <v>5000</v>
      </c>
      <c r="J176" s="335">
        <f t="shared" si="13"/>
        <v>143.5</v>
      </c>
      <c r="K176" s="335">
        <f t="shared" si="14"/>
        <v>152</v>
      </c>
      <c r="L176" s="336"/>
      <c r="M176" s="336"/>
      <c r="N176" s="335">
        <f t="shared" si="15"/>
        <v>4704.5</v>
      </c>
      <c r="O176" s="318">
        <v>44531</v>
      </c>
    </row>
    <row r="177" spans="1:15" s="199" customFormat="1" ht="23.25">
      <c r="A177" s="199">
        <f t="shared" si="12"/>
        <v>18</v>
      </c>
      <c r="B177" s="339" t="s">
        <v>833</v>
      </c>
      <c r="C177" s="339" t="s">
        <v>834</v>
      </c>
      <c r="D177" s="341" t="s">
        <v>835</v>
      </c>
      <c r="E177" s="322" t="s">
        <v>846</v>
      </c>
      <c r="F177" s="299" t="s">
        <v>836</v>
      </c>
      <c r="G177" s="299" t="s">
        <v>549</v>
      </c>
      <c r="H177" s="299" t="s">
        <v>485</v>
      </c>
      <c r="I177" s="342">
        <v>10000</v>
      </c>
      <c r="J177" s="343">
        <f t="shared" si="13"/>
        <v>287</v>
      </c>
      <c r="K177" s="343">
        <f t="shared" si="14"/>
        <v>304</v>
      </c>
      <c r="L177" s="344"/>
      <c r="M177" s="344"/>
      <c r="N177" s="343">
        <f t="shared" si="15"/>
        <v>9409</v>
      </c>
      <c r="O177" s="318">
        <v>44621</v>
      </c>
    </row>
    <row r="178" spans="1:15" s="199" customFormat="1" ht="23.25">
      <c r="A178" s="199">
        <f t="shared" si="12"/>
        <v>19</v>
      </c>
      <c r="B178" s="339" t="s">
        <v>842</v>
      </c>
      <c r="C178" s="339" t="s">
        <v>843</v>
      </c>
      <c r="D178" s="341" t="s">
        <v>844</v>
      </c>
      <c r="E178" s="322" t="s">
        <v>847</v>
      </c>
      <c r="F178" s="299" t="s">
        <v>27</v>
      </c>
      <c r="G178" s="299" t="s">
        <v>549</v>
      </c>
      <c r="H178" s="299" t="s">
        <v>845</v>
      </c>
      <c r="I178" s="342">
        <v>5000</v>
      </c>
      <c r="J178" s="343">
        <f t="shared" si="13"/>
        <v>143.5</v>
      </c>
      <c r="K178" s="343">
        <f t="shared" si="14"/>
        <v>152</v>
      </c>
      <c r="L178" s="344"/>
      <c r="M178" s="344"/>
      <c r="N178" s="343">
        <f t="shared" si="15"/>
        <v>4704.5</v>
      </c>
      <c r="O178" s="318">
        <v>44682</v>
      </c>
    </row>
    <row r="179" spans="1:15" s="199" customFormat="1" ht="23.25">
      <c r="A179" s="199">
        <f t="shared" si="12"/>
        <v>20</v>
      </c>
      <c r="B179" s="339" t="s">
        <v>849</v>
      </c>
      <c r="C179" s="339" t="s">
        <v>850</v>
      </c>
      <c r="D179" s="341" t="s">
        <v>851</v>
      </c>
      <c r="E179" s="322" t="s">
        <v>857</v>
      </c>
      <c r="F179" s="299" t="s">
        <v>37</v>
      </c>
      <c r="G179" s="299" t="s">
        <v>549</v>
      </c>
      <c r="H179" s="299" t="s">
        <v>507</v>
      </c>
      <c r="I179" s="342">
        <v>5000</v>
      </c>
      <c r="J179" s="343">
        <f t="shared" si="13"/>
        <v>143.5</v>
      </c>
      <c r="K179" s="343">
        <f t="shared" si="14"/>
        <v>152</v>
      </c>
      <c r="L179" s="344"/>
      <c r="M179" s="344"/>
      <c r="N179" s="343">
        <f t="shared" si="15"/>
        <v>4704.5</v>
      </c>
      <c r="O179" s="318">
        <v>44743</v>
      </c>
    </row>
    <row r="180" spans="1:15" s="199" customFormat="1" ht="23.25">
      <c r="A180" s="199">
        <f t="shared" si="12"/>
        <v>21</v>
      </c>
      <c r="B180" s="339" t="s">
        <v>942</v>
      </c>
      <c r="C180" s="339" t="s">
        <v>943</v>
      </c>
      <c r="D180" s="341" t="s">
        <v>944</v>
      </c>
      <c r="E180" s="322" t="s">
        <v>950</v>
      </c>
      <c r="F180" s="299" t="s">
        <v>945</v>
      </c>
      <c r="G180" s="299" t="s">
        <v>549</v>
      </c>
      <c r="H180" s="299" t="s">
        <v>946</v>
      </c>
      <c r="I180" s="342">
        <v>5000</v>
      </c>
      <c r="J180" s="343">
        <f t="shared" si="13"/>
        <v>143.5</v>
      </c>
      <c r="K180" s="343">
        <f t="shared" si="14"/>
        <v>152</v>
      </c>
      <c r="L180" s="344"/>
      <c r="M180" s="344"/>
      <c r="N180" s="343">
        <f t="shared" si="15"/>
        <v>4704.5</v>
      </c>
      <c r="O180" s="318">
        <v>44986</v>
      </c>
    </row>
    <row r="181" spans="1:15" s="199" customFormat="1" ht="23.25">
      <c r="A181" s="199">
        <f t="shared" si="12"/>
        <v>22</v>
      </c>
      <c r="B181" s="339" t="s">
        <v>958</v>
      </c>
      <c r="C181" s="339" t="s">
        <v>328</v>
      </c>
      <c r="D181" s="341" t="s">
        <v>959</v>
      </c>
      <c r="E181" s="322" t="s">
        <v>963</v>
      </c>
      <c r="F181" s="299" t="s">
        <v>945</v>
      </c>
      <c r="G181" s="299" t="s">
        <v>549</v>
      </c>
      <c r="H181" s="299" t="s">
        <v>960</v>
      </c>
      <c r="I181" s="342">
        <v>5000</v>
      </c>
      <c r="J181" s="343">
        <f t="shared" si="13"/>
        <v>143.5</v>
      </c>
      <c r="K181" s="343">
        <f t="shared" si="14"/>
        <v>152</v>
      </c>
      <c r="L181" s="344"/>
      <c r="M181" s="344"/>
      <c r="N181" s="343">
        <f t="shared" si="15"/>
        <v>4704.5</v>
      </c>
      <c r="O181" s="318">
        <v>45017</v>
      </c>
    </row>
    <row r="182" spans="1:15" s="199" customFormat="1" ht="23.25">
      <c r="A182" s="199">
        <f t="shared" si="12"/>
        <v>23</v>
      </c>
      <c r="B182" s="339" t="s">
        <v>961</v>
      </c>
      <c r="C182" s="339" t="s">
        <v>962</v>
      </c>
      <c r="D182" s="341" t="s">
        <v>524</v>
      </c>
      <c r="E182" s="322" t="s">
        <v>964</v>
      </c>
      <c r="F182" s="299" t="s">
        <v>37</v>
      </c>
      <c r="G182" s="299" t="s">
        <v>549</v>
      </c>
      <c r="H182" s="299" t="s">
        <v>946</v>
      </c>
      <c r="I182" s="342">
        <v>5000</v>
      </c>
      <c r="J182" s="343">
        <f t="shared" si="13"/>
        <v>143.5</v>
      </c>
      <c r="K182" s="343">
        <f t="shared" si="14"/>
        <v>152</v>
      </c>
      <c r="L182" s="344"/>
      <c r="M182" s="344"/>
      <c r="N182" s="343">
        <f t="shared" si="15"/>
        <v>4704.5</v>
      </c>
      <c r="O182" s="318">
        <v>45017</v>
      </c>
    </row>
    <row r="183" spans="1:15" s="199" customFormat="1" ht="23.25">
      <c r="A183" s="199">
        <f t="shared" si="12"/>
        <v>24</v>
      </c>
      <c r="B183" s="339" t="s">
        <v>994</v>
      </c>
      <c r="C183" s="339" t="s">
        <v>567</v>
      </c>
      <c r="D183" s="341" t="s">
        <v>995</v>
      </c>
      <c r="E183" s="322">
        <v>9606781219</v>
      </c>
      <c r="F183" s="299" t="s">
        <v>376</v>
      </c>
      <c r="G183" s="299" t="s">
        <v>549</v>
      </c>
      <c r="H183" s="299" t="s">
        <v>485</v>
      </c>
      <c r="I183" s="342">
        <v>8000</v>
      </c>
      <c r="J183" s="343">
        <f t="shared" si="13"/>
        <v>229.6</v>
      </c>
      <c r="K183" s="343">
        <f t="shared" si="14"/>
        <v>243.2</v>
      </c>
      <c r="L183" s="344"/>
      <c r="M183" s="344"/>
      <c r="N183" s="343">
        <f t="shared" si="15"/>
        <v>7527.2</v>
      </c>
      <c r="O183" s="318">
        <v>45293</v>
      </c>
    </row>
    <row r="184" spans="1:15" s="199" customFormat="1" ht="23.25">
      <c r="A184" s="199">
        <f t="shared" si="12"/>
        <v>25</v>
      </c>
      <c r="B184" s="339" t="s">
        <v>998</v>
      </c>
      <c r="C184" s="339" t="s">
        <v>999</v>
      </c>
      <c r="D184" s="341" t="s">
        <v>1000</v>
      </c>
      <c r="E184" s="322"/>
      <c r="F184" s="299" t="s">
        <v>496</v>
      </c>
      <c r="G184" s="299" t="s">
        <v>549</v>
      </c>
      <c r="H184" s="299" t="s">
        <v>485</v>
      </c>
      <c r="I184" s="342">
        <v>10000</v>
      </c>
      <c r="J184" s="343">
        <f t="shared" si="13"/>
        <v>287</v>
      </c>
      <c r="K184" s="343">
        <f t="shared" si="14"/>
        <v>304</v>
      </c>
      <c r="L184" s="344"/>
      <c r="M184" s="344"/>
      <c r="N184" s="343">
        <f t="shared" si="15"/>
        <v>9409</v>
      </c>
      <c r="O184" s="318">
        <v>45352</v>
      </c>
    </row>
    <row r="185" spans="1:15" s="199" customFormat="1" ht="23.25">
      <c r="A185" s="228"/>
      <c r="B185" s="266" t="s">
        <v>585</v>
      </c>
      <c r="C185" s="266" t="s">
        <v>397</v>
      </c>
      <c r="D185" s="267"/>
      <c r="E185" s="268"/>
      <c r="F185" s="269"/>
      <c r="G185" s="269"/>
      <c r="H185" s="269"/>
      <c r="I185" s="326">
        <f t="shared" ref="I185:N185" si="16">SUM(I160:I184)</f>
        <v>195835</v>
      </c>
      <c r="J185" s="326">
        <f t="shared" si="16"/>
        <v>5620.4645</v>
      </c>
      <c r="K185" s="326">
        <f t="shared" si="16"/>
        <v>5953.3839999999991</v>
      </c>
      <c r="L185" s="326">
        <f t="shared" si="16"/>
        <v>0</v>
      </c>
      <c r="M185" s="326">
        <f t="shared" si="16"/>
        <v>0</v>
      </c>
      <c r="N185" s="326">
        <f t="shared" si="16"/>
        <v>184261.15150000001</v>
      </c>
      <c r="O185" s="271"/>
    </row>
    <row r="186" spans="1:15" s="199" customFormat="1" ht="23.25">
      <c r="B186" s="272"/>
      <c r="C186" s="272"/>
      <c r="D186" s="273"/>
      <c r="E186" s="274"/>
      <c r="F186" s="275"/>
      <c r="G186" s="275"/>
      <c r="H186" s="275"/>
      <c r="I186" s="277"/>
      <c r="J186" s="277"/>
      <c r="K186" s="277"/>
      <c r="L186" s="328"/>
      <c r="M186" s="328"/>
      <c r="N186" s="277"/>
      <c r="O186" s="278"/>
    </row>
    <row r="187" spans="1:15" s="199" customFormat="1" ht="23.25">
      <c r="B187" s="279"/>
      <c r="C187" s="279"/>
      <c r="D187" s="273"/>
      <c r="E187" s="273"/>
      <c r="F187" s="288"/>
      <c r="G187" s="288"/>
      <c r="H187" s="288"/>
      <c r="I187" s="289"/>
      <c r="J187" s="275"/>
      <c r="K187" s="275"/>
      <c r="L187" s="275"/>
      <c r="M187" s="275"/>
      <c r="N187" s="290"/>
      <c r="O187" s="282"/>
    </row>
    <row r="188" spans="1:15" s="199" customFormat="1" ht="24" thickBot="1">
      <c r="B188" s="273"/>
      <c r="C188" s="283" t="s">
        <v>398</v>
      </c>
      <c r="D188" s="280"/>
      <c r="E188" s="284"/>
      <c r="F188" s="284"/>
      <c r="G188" s="380"/>
      <c r="H188" s="286" t="s">
        <v>841</v>
      </c>
      <c r="I188" s="286"/>
      <c r="J188" s="287"/>
      <c r="K188" s="275"/>
      <c r="L188" s="275"/>
      <c r="M188" s="275"/>
      <c r="N188" s="290"/>
      <c r="O188" s="282"/>
    </row>
    <row r="189" spans="1:15" s="199" customFormat="1" ht="23.25">
      <c r="B189" s="836" t="s">
        <v>975</v>
      </c>
      <c r="C189" s="836"/>
      <c r="D189" s="284"/>
      <c r="E189" s="284"/>
      <c r="F189" s="284"/>
      <c r="G189" s="380"/>
      <c r="H189" s="380" t="s">
        <v>400</v>
      </c>
      <c r="I189" s="380"/>
      <c r="J189" s="287"/>
      <c r="K189" s="275"/>
      <c r="L189" s="275"/>
      <c r="M189" s="275"/>
      <c r="N189" s="290"/>
      <c r="O189" s="282"/>
    </row>
    <row r="190" spans="1:15" s="199" customFormat="1" ht="23.25">
      <c r="B190" s="380"/>
      <c r="C190" s="380"/>
      <c r="D190" s="284"/>
      <c r="E190" s="284"/>
      <c r="F190" s="284"/>
      <c r="G190" s="380"/>
      <c r="H190" s="380"/>
      <c r="I190" s="380"/>
      <c r="J190" s="287"/>
      <c r="K190" s="275"/>
      <c r="L190" s="275"/>
      <c r="M190" s="275"/>
      <c r="N190" s="290"/>
      <c r="O190" s="282"/>
    </row>
    <row r="191" spans="1:15" s="199" customFormat="1" ht="23.25">
      <c r="B191" s="380"/>
      <c r="C191" s="380"/>
      <c r="D191" s="284"/>
      <c r="E191" s="284"/>
      <c r="F191" s="284"/>
      <c r="G191" s="380"/>
      <c r="H191" s="380"/>
      <c r="I191" s="380"/>
      <c r="J191" s="287"/>
      <c r="K191" s="275"/>
      <c r="L191" s="275"/>
      <c r="M191" s="275"/>
      <c r="N191" s="290"/>
      <c r="O191" s="282"/>
    </row>
    <row r="192" spans="1:15" s="199" customFormat="1" ht="23.25">
      <c r="B192" s="380"/>
      <c r="C192" s="380"/>
      <c r="D192" s="284"/>
      <c r="E192" s="284"/>
      <c r="F192" s="284"/>
      <c r="G192" s="380"/>
      <c r="H192" s="380"/>
      <c r="I192" s="380"/>
      <c r="J192" s="287"/>
      <c r="K192" s="275"/>
      <c r="L192" s="275"/>
      <c r="M192" s="275"/>
      <c r="N192" s="290"/>
      <c r="O192" s="282"/>
    </row>
    <row r="193" spans="1:15" s="199" customFormat="1" ht="23.25">
      <c r="B193" s="380"/>
      <c r="C193" s="380"/>
      <c r="D193" s="284"/>
      <c r="E193" s="284"/>
      <c r="F193" s="284"/>
      <c r="G193" s="380"/>
      <c r="H193" s="380"/>
      <c r="I193" s="380"/>
      <c r="J193" s="287"/>
      <c r="K193" s="275"/>
      <c r="L193" s="275"/>
      <c r="M193" s="275"/>
      <c r="N193" s="290"/>
      <c r="O193" s="282"/>
    </row>
    <row r="194" spans="1:15" s="199" customFormat="1" ht="23.25">
      <c r="B194" s="380"/>
      <c r="C194" s="380"/>
      <c r="D194" s="284"/>
      <c r="E194" s="284"/>
      <c r="F194" s="284"/>
      <c r="G194" s="380"/>
      <c r="H194" s="380"/>
      <c r="I194" s="380"/>
      <c r="J194" s="287"/>
      <c r="K194" s="275"/>
      <c r="L194" s="275"/>
      <c r="M194" s="275"/>
      <c r="N194" s="290"/>
      <c r="O194" s="282"/>
    </row>
    <row r="195" spans="1:15" s="199" customFormat="1" ht="85.5" customHeight="1">
      <c r="B195" s="380"/>
      <c r="C195" s="380"/>
      <c r="D195" s="284"/>
      <c r="E195" s="284"/>
      <c r="F195" s="284"/>
      <c r="G195" s="380"/>
      <c r="H195" s="380"/>
      <c r="I195" s="380"/>
      <c r="J195" s="287"/>
      <c r="K195" s="275"/>
      <c r="L195" s="275"/>
      <c r="M195" s="275"/>
      <c r="N195" s="290"/>
      <c r="O195" s="282"/>
    </row>
    <row r="196" spans="1:15" s="199" customFormat="1" ht="23.25">
      <c r="B196" s="833" t="s">
        <v>1</v>
      </c>
      <c r="C196" s="833"/>
      <c r="D196" s="833"/>
      <c r="E196" s="833"/>
      <c r="F196" s="833"/>
      <c r="G196" s="833"/>
      <c r="H196" s="833"/>
      <c r="I196" s="833"/>
      <c r="J196" s="833"/>
      <c r="K196" s="833"/>
      <c r="L196" s="833"/>
      <c r="M196" s="833"/>
      <c r="N196" s="833"/>
      <c r="O196" s="282"/>
    </row>
    <row r="197" spans="1:15" s="199" customFormat="1" ht="23.25">
      <c r="B197" s="833" t="s">
        <v>586</v>
      </c>
      <c r="C197" s="833"/>
      <c r="D197" s="833"/>
      <c r="E197" s="833"/>
      <c r="F197" s="833"/>
      <c r="G197" s="833"/>
      <c r="H197" s="833"/>
      <c r="I197" s="833"/>
      <c r="J197" s="833"/>
      <c r="K197" s="833"/>
      <c r="L197" s="833"/>
      <c r="M197" s="833"/>
      <c r="N197" s="833"/>
      <c r="O197" s="282"/>
    </row>
    <row r="198" spans="1:15" s="199" customFormat="1" ht="23.25">
      <c r="B198" s="833" t="s">
        <v>2</v>
      </c>
      <c r="C198" s="833"/>
      <c r="D198" s="833"/>
      <c r="E198" s="833"/>
      <c r="F198" s="833"/>
      <c r="G198" s="833"/>
      <c r="H198" s="833"/>
      <c r="I198" s="833"/>
      <c r="J198" s="833"/>
      <c r="K198" s="833"/>
      <c r="L198" s="833"/>
      <c r="M198" s="833"/>
      <c r="N198" s="833"/>
      <c r="O198" s="282"/>
    </row>
    <row r="199" spans="1:15" s="199" customFormat="1" ht="23.25">
      <c r="B199" s="833" t="s">
        <v>401</v>
      </c>
      <c r="C199" s="833"/>
      <c r="D199" s="833"/>
      <c r="E199" s="833"/>
      <c r="F199" s="833"/>
      <c r="G199" s="833"/>
      <c r="H199" s="833"/>
      <c r="I199" s="833"/>
      <c r="J199" s="833"/>
      <c r="K199" s="833"/>
      <c r="L199" s="833"/>
      <c r="M199" s="833"/>
      <c r="N199" s="833"/>
      <c r="O199" s="282"/>
    </row>
    <row r="200" spans="1:15" s="199" customFormat="1" ht="23.25">
      <c r="B200" s="379"/>
      <c r="C200" s="379"/>
      <c r="D200" s="379"/>
      <c r="E200" s="379"/>
      <c r="F200" s="379"/>
      <c r="G200" s="379"/>
      <c r="H200" s="379"/>
      <c r="I200" s="379"/>
      <c r="J200" s="379"/>
      <c r="K200" s="379"/>
      <c r="L200" s="379"/>
      <c r="M200" s="379"/>
      <c r="N200" s="379"/>
      <c r="O200" s="282"/>
    </row>
    <row r="201" spans="1:15" s="199" customFormat="1" ht="23.25">
      <c r="B201" s="200" t="s">
        <v>1006</v>
      </c>
      <c r="C201" s="200"/>
      <c r="D201" s="200"/>
      <c r="E201" s="200"/>
      <c r="F201" s="379"/>
      <c r="G201" s="379"/>
      <c r="H201" s="379"/>
      <c r="I201" s="379"/>
      <c r="J201" s="379"/>
      <c r="K201" s="379"/>
      <c r="L201" s="379"/>
      <c r="M201" s="379"/>
      <c r="N201" s="379"/>
      <c r="O201" s="282"/>
    </row>
    <row r="202" spans="1:15" s="199" customFormat="1" ht="23.25">
      <c r="B202" s="200" t="s">
        <v>587</v>
      </c>
      <c r="C202" s="200"/>
      <c r="D202" s="329"/>
      <c r="E202" s="330"/>
      <c r="F202" s="331"/>
      <c r="G202" s="331"/>
      <c r="H202" s="331"/>
      <c r="I202" s="297"/>
      <c r="J202" s="297" t="s">
        <v>14</v>
      </c>
      <c r="K202" s="297" t="s">
        <v>15</v>
      </c>
      <c r="L202" s="297" t="s">
        <v>16</v>
      </c>
      <c r="M202" s="203" t="s">
        <v>941</v>
      </c>
      <c r="N202" s="297">
        <v>0</v>
      </c>
      <c r="O202" s="202"/>
    </row>
    <row r="203" spans="1:15" s="199" customFormat="1" ht="23.25">
      <c r="B203" s="200" t="s">
        <v>6</v>
      </c>
      <c r="C203" s="200" t="s">
        <v>7</v>
      </c>
      <c r="D203" s="200" t="s">
        <v>8</v>
      </c>
      <c r="E203" s="200" t="s">
        <v>9</v>
      </c>
      <c r="F203" s="200" t="s">
        <v>10</v>
      </c>
      <c r="G203" s="200" t="s">
        <v>11</v>
      </c>
      <c r="H203" s="200" t="s">
        <v>12</v>
      </c>
      <c r="I203" s="200" t="s">
        <v>13</v>
      </c>
      <c r="J203" s="200" t="s">
        <v>495</v>
      </c>
      <c r="K203" s="200"/>
      <c r="L203" s="200"/>
      <c r="M203" s="346"/>
      <c r="N203" s="200" t="s">
        <v>17</v>
      </c>
      <c r="O203" s="206" t="s">
        <v>18</v>
      </c>
    </row>
    <row r="204" spans="1:15" s="199" customFormat="1" ht="23.25">
      <c r="A204" s="199">
        <v>1</v>
      </c>
      <c r="B204" s="338" t="s">
        <v>588</v>
      </c>
      <c r="C204" s="338" t="s">
        <v>589</v>
      </c>
      <c r="D204" s="347" t="s">
        <v>590</v>
      </c>
      <c r="E204" s="348">
        <v>200012700174020</v>
      </c>
      <c r="F204" s="338" t="s">
        <v>27</v>
      </c>
      <c r="G204" s="299" t="s">
        <v>702</v>
      </c>
      <c r="H204" s="338" t="s">
        <v>591</v>
      </c>
      <c r="I204" s="349">
        <v>5000</v>
      </c>
      <c r="J204" s="349">
        <v>143.5</v>
      </c>
      <c r="K204" s="349">
        <v>152</v>
      </c>
      <c r="L204" s="350"/>
      <c r="M204" s="349"/>
      <c r="N204" s="349">
        <v>4704.5</v>
      </c>
      <c r="O204" s="351">
        <v>39258</v>
      </c>
    </row>
    <row r="205" spans="1:15" s="199" customFormat="1" ht="23.25">
      <c r="A205" s="199">
        <f>A204+1</f>
        <v>2</v>
      </c>
      <c r="B205" s="269" t="s">
        <v>342</v>
      </c>
      <c r="C205" s="269" t="s">
        <v>592</v>
      </c>
      <c r="D205" s="267" t="s">
        <v>593</v>
      </c>
      <c r="E205" s="268">
        <v>200011101189535</v>
      </c>
      <c r="F205" s="269" t="s">
        <v>27</v>
      </c>
      <c r="G205" s="299" t="s">
        <v>702</v>
      </c>
      <c r="H205" s="269" t="s">
        <v>594</v>
      </c>
      <c r="I205" s="304">
        <v>5000</v>
      </c>
      <c r="J205" s="304">
        <v>143.5</v>
      </c>
      <c r="K205" s="304">
        <v>152</v>
      </c>
      <c r="L205" s="305"/>
      <c r="M205" s="304"/>
      <c r="N205" s="304">
        <v>4704.5</v>
      </c>
      <c r="O205" s="303">
        <v>39387</v>
      </c>
    </row>
    <row r="206" spans="1:15" s="199" customFormat="1" ht="23.25">
      <c r="A206" s="199">
        <f t="shared" ref="A206:A243" si="17">A205+1</f>
        <v>3</v>
      </c>
      <c r="B206" s="269" t="s">
        <v>43</v>
      </c>
      <c r="C206" s="269" t="s">
        <v>446</v>
      </c>
      <c r="D206" s="267" t="s">
        <v>595</v>
      </c>
      <c r="E206" s="268">
        <v>200011101209541</v>
      </c>
      <c r="F206" s="269" t="s">
        <v>27</v>
      </c>
      <c r="G206" s="299" t="s">
        <v>702</v>
      </c>
      <c r="H206" s="269" t="s">
        <v>596</v>
      </c>
      <c r="I206" s="304">
        <v>5000</v>
      </c>
      <c r="J206" s="304">
        <v>143.5</v>
      </c>
      <c r="K206" s="304">
        <v>152</v>
      </c>
      <c r="L206" s="305"/>
      <c r="M206" s="304"/>
      <c r="N206" s="304">
        <v>4704.5</v>
      </c>
      <c r="O206" s="303">
        <v>39479</v>
      </c>
    </row>
    <row r="207" spans="1:15" s="199" customFormat="1" ht="23.25">
      <c r="A207" s="199">
        <f t="shared" si="17"/>
        <v>4</v>
      </c>
      <c r="B207" s="269" t="s">
        <v>597</v>
      </c>
      <c r="C207" s="269" t="s">
        <v>598</v>
      </c>
      <c r="D207" s="267" t="s">
        <v>599</v>
      </c>
      <c r="E207" s="268">
        <v>200011101209567</v>
      </c>
      <c r="F207" s="269" t="s">
        <v>27</v>
      </c>
      <c r="G207" s="299" t="s">
        <v>702</v>
      </c>
      <c r="H207" s="269" t="s">
        <v>600</v>
      </c>
      <c r="I207" s="304">
        <v>5000</v>
      </c>
      <c r="J207" s="304">
        <v>143.5</v>
      </c>
      <c r="K207" s="304">
        <v>152</v>
      </c>
      <c r="L207" s="305"/>
      <c r="M207" s="304"/>
      <c r="N207" s="304">
        <v>4704.5</v>
      </c>
      <c r="O207" s="303">
        <v>39492</v>
      </c>
    </row>
    <row r="208" spans="1:15" s="199" customFormat="1" ht="23.25">
      <c r="A208" s="199">
        <f t="shared" si="17"/>
        <v>5</v>
      </c>
      <c r="B208" s="269" t="s">
        <v>601</v>
      </c>
      <c r="C208" s="269" t="s">
        <v>602</v>
      </c>
      <c r="D208" s="267" t="s">
        <v>603</v>
      </c>
      <c r="E208" s="268">
        <v>200011101253717</v>
      </c>
      <c r="F208" s="269" t="s">
        <v>37</v>
      </c>
      <c r="G208" s="299" t="s">
        <v>702</v>
      </c>
      <c r="H208" s="269" t="s">
        <v>604</v>
      </c>
      <c r="I208" s="304">
        <v>5000</v>
      </c>
      <c r="J208" s="304">
        <v>143.5</v>
      </c>
      <c r="K208" s="304">
        <v>152</v>
      </c>
      <c r="L208" s="305"/>
      <c r="M208" s="304"/>
      <c r="N208" s="304">
        <v>4704.5</v>
      </c>
      <c r="O208" s="303">
        <v>39722</v>
      </c>
    </row>
    <row r="209" spans="1:15" s="199" customFormat="1" ht="23.25">
      <c r="A209" s="199">
        <f t="shared" si="17"/>
        <v>6</v>
      </c>
      <c r="B209" s="269" t="s">
        <v>605</v>
      </c>
      <c r="C209" s="269" t="s">
        <v>606</v>
      </c>
      <c r="D209" s="267" t="s">
        <v>607</v>
      </c>
      <c r="E209" s="268">
        <v>200011101253720</v>
      </c>
      <c r="F209" s="269" t="s">
        <v>37</v>
      </c>
      <c r="G209" s="299" t="s">
        <v>702</v>
      </c>
      <c r="H209" s="269" t="s">
        <v>594</v>
      </c>
      <c r="I209" s="304">
        <v>5000</v>
      </c>
      <c r="J209" s="304">
        <v>143.5</v>
      </c>
      <c r="K209" s="304">
        <v>152</v>
      </c>
      <c r="L209" s="305"/>
      <c r="M209" s="304"/>
      <c r="N209" s="304">
        <v>4704.5</v>
      </c>
      <c r="O209" s="303">
        <v>39722</v>
      </c>
    </row>
    <row r="210" spans="1:15" s="199" customFormat="1" ht="23.25">
      <c r="A210" s="199">
        <f t="shared" si="17"/>
        <v>7</v>
      </c>
      <c r="B210" s="269" t="s">
        <v>608</v>
      </c>
      <c r="C210" s="269" t="s">
        <v>609</v>
      </c>
      <c r="D210" s="267" t="s">
        <v>610</v>
      </c>
      <c r="E210" s="352">
        <v>200011101292147</v>
      </c>
      <c r="F210" s="269" t="s">
        <v>611</v>
      </c>
      <c r="G210" s="299" t="s">
        <v>702</v>
      </c>
      <c r="H210" s="269" t="s">
        <v>591</v>
      </c>
      <c r="I210" s="335">
        <v>10000</v>
      </c>
      <c r="J210" s="335">
        <f>I210*2.87%</f>
        <v>287</v>
      </c>
      <c r="K210" s="335">
        <f>I210*3.04%</f>
        <v>304</v>
      </c>
      <c r="L210" s="336"/>
      <c r="M210" s="353"/>
      <c r="N210" s="335">
        <f>I210-J210-K210</f>
        <v>9409</v>
      </c>
      <c r="O210" s="354">
        <v>40028</v>
      </c>
    </row>
    <row r="211" spans="1:15" s="199" customFormat="1" ht="23.25">
      <c r="A211" s="199">
        <f t="shared" si="17"/>
        <v>8</v>
      </c>
      <c r="B211" s="269" t="s">
        <v>612</v>
      </c>
      <c r="C211" s="269" t="s">
        <v>613</v>
      </c>
      <c r="D211" s="267" t="s">
        <v>614</v>
      </c>
      <c r="E211" s="352">
        <v>200011101318814</v>
      </c>
      <c r="F211" s="269" t="s">
        <v>615</v>
      </c>
      <c r="G211" s="299" t="s">
        <v>702</v>
      </c>
      <c r="H211" s="269" t="s">
        <v>616</v>
      </c>
      <c r="I211" s="335">
        <v>5000</v>
      </c>
      <c r="J211" s="335">
        <f>I211*2.87%</f>
        <v>143.5</v>
      </c>
      <c r="K211" s="335">
        <f>I211*3.04%</f>
        <v>152</v>
      </c>
      <c r="L211" s="336"/>
      <c r="M211" s="353"/>
      <c r="N211" s="335">
        <f>I211-J211-K211</f>
        <v>4704.5</v>
      </c>
      <c r="O211" s="354">
        <v>40210</v>
      </c>
    </row>
    <row r="212" spans="1:15" s="199" customFormat="1" ht="23.25">
      <c r="A212" s="199">
        <f t="shared" si="17"/>
        <v>9</v>
      </c>
      <c r="B212" s="269" t="s">
        <v>617</v>
      </c>
      <c r="C212" s="269" t="s">
        <v>618</v>
      </c>
      <c r="D212" s="267" t="s">
        <v>619</v>
      </c>
      <c r="E212" s="268">
        <v>200011101318830</v>
      </c>
      <c r="F212" s="269" t="s">
        <v>620</v>
      </c>
      <c r="G212" s="299" t="s">
        <v>702</v>
      </c>
      <c r="H212" s="269" t="s">
        <v>616</v>
      </c>
      <c r="I212" s="304">
        <v>5000</v>
      </c>
      <c r="J212" s="304">
        <v>143.5</v>
      </c>
      <c r="K212" s="304">
        <v>152</v>
      </c>
      <c r="L212" s="305"/>
      <c r="M212" s="304"/>
      <c r="N212" s="304">
        <v>4704.5</v>
      </c>
      <c r="O212" s="303">
        <v>40210</v>
      </c>
    </row>
    <row r="213" spans="1:15" s="199" customFormat="1" ht="23.25">
      <c r="A213" s="199">
        <f t="shared" si="17"/>
        <v>10</v>
      </c>
      <c r="B213" s="269" t="s">
        <v>621</v>
      </c>
      <c r="C213" s="269" t="s">
        <v>622</v>
      </c>
      <c r="D213" s="267" t="s">
        <v>623</v>
      </c>
      <c r="E213" s="268">
        <v>200011101326055</v>
      </c>
      <c r="F213" s="269" t="s">
        <v>27</v>
      </c>
      <c r="G213" s="299" t="s">
        <v>702</v>
      </c>
      <c r="H213" s="269" t="s">
        <v>624</v>
      </c>
      <c r="I213" s="304">
        <v>5000</v>
      </c>
      <c r="J213" s="304">
        <v>143.5</v>
      </c>
      <c r="K213" s="304">
        <v>152</v>
      </c>
      <c r="L213" s="305"/>
      <c r="M213" s="304"/>
      <c r="N213" s="304">
        <v>4704.5</v>
      </c>
      <c r="O213" s="303">
        <v>40269</v>
      </c>
    </row>
    <row r="214" spans="1:15" s="199" customFormat="1" ht="23.25">
      <c r="A214" s="199">
        <f t="shared" si="17"/>
        <v>11</v>
      </c>
      <c r="B214" s="269" t="s">
        <v>625</v>
      </c>
      <c r="C214" s="269" t="s">
        <v>626</v>
      </c>
      <c r="D214" s="267" t="s">
        <v>627</v>
      </c>
      <c r="E214" s="268">
        <v>200011101479656</v>
      </c>
      <c r="F214" s="269" t="s">
        <v>37</v>
      </c>
      <c r="G214" s="299" t="s">
        <v>702</v>
      </c>
      <c r="H214" s="269" t="s">
        <v>628</v>
      </c>
      <c r="I214" s="304">
        <v>5000</v>
      </c>
      <c r="J214" s="304">
        <v>143.5</v>
      </c>
      <c r="K214" s="304">
        <v>152</v>
      </c>
      <c r="L214" s="305"/>
      <c r="M214" s="320">
        <v>1512.45</v>
      </c>
      <c r="N214" s="304">
        <f>I214-J214-K214-M214</f>
        <v>3192.05</v>
      </c>
      <c r="O214" s="303">
        <v>41091</v>
      </c>
    </row>
    <row r="215" spans="1:15" s="199" customFormat="1" ht="23.25">
      <c r="A215" s="199">
        <f t="shared" si="17"/>
        <v>12</v>
      </c>
      <c r="B215" s="269" t="s">
        <v>629</v>
      </c>
      <c r="C215" s="269" t="s">
        <v>630</v>
      </c>
      <c r="D215" s="267" t="s">
        <v>631</v>
      </c>
      <c r="E215" s="268">
        <v>200011101479481</v>
      </c>
      <c r="F215" s="269" t="s">
        <v>37</v>
      </c>
      <c r="G215" s="299" t="s">
        <v>702</v>
      </c>
      <c r="H215" s="269" t="s">
        <v>632</v>
      </c>
      <c r="I215" s="304">
        <v>5000</v>
      </c>
      <c r="J215" s="304">
        <v>143.5</v>
      </c>
      <c r="K215" s="304">
        <v>152</v>
      </c>
      <c r="L215" s="305"/>
      <c r="M215" s="304"/>
      <c r="N215" s="304">
        <v>4704.5</v>
      </c>
      <c r="O215" s="303">
        <v>41122</v>
      </c>
    </row>
    <row r="216" spans="1:15" s="199" customFormat="1" ht="23.25">
      <c r="A216" s="199">
        <f t="shared" si="17"/>
        <v>13</v>
      </c>
      <c r="B216" s="269" t="s">
        <v>633</v>
      </c>
      <c r="C216" s="269" t="s">
        <v>634</v>
      </c>
      <c r="D216" s="267" t="s">
        <v>635</v>
      </c>
      <c r="E216" s="268">
        <v>200011101561205</v>
      </c>
      <c r="F216" s="269" t="s">
        <v>636</v>
      </c>
      <c r="G216" s="299" t="s">
        <v>702</v>
      </c>
      <c r="H216" s="269" t="s">
        <v>637</v>
      </c>
      <c r="I216" s="334">
        <v>20400</v>
      </c>
      <c r="J216" s="335">
        <f>I216*2.87%</f>
        <v>585.48</v>
      </c>
      <c r="K216" s="335">
        <f>I216*3.04%</f>
        <v>620.16</v>
      </c>
      <c r="L216" s="336"/>
      <c r="M216" s="353">
        <v>0</v>
      </c>
      <c r="N216" s="335">
        <f>I216-J216-K216-M216</f>
        <v>19194.36</v>
      </c>
      <c r="O216" s="303">
        <v>41699</v>
      </c>
    </row>
    <row r="217" spans="1:15" s="199" customFormat="1" ht="23.25">
      <c r="A217" s="199">
        <f t="shared" si="17"/>
        <v>14</v>
      </c>
      <c r="B217" s="269" t="s">
        <v>638</v>
      </c>
      <c r="C217" s="269" t="s">
        <v>639</v>
      </c>
      <c r="D217" s="267" t="s">
        <v>640</v>
      </c>
      <c r="E217" s="268">
        <v>200011101561218</v>
      </c>
      <c r="F217" s="269" t="s">
        <v>37</v>
      </c>
      <c r="G217" s="299" t="s">
        <v>702</v>
      </c>
      <c r="H217" s="269" t="s">
        <v>616</v>
      </c>
      <c r="I217" s="304">
        <v>5000</v>
      </c>
      <c r="J217" s="304">
        <v>143.5</v>
      </c>
      <c r="K217" s="304">
        <v>152</v>
      </c>
      <c r="L217" s="305"/>
      <c r="M217" s="304"/>
      <c r="N217" s="304">
        <v>4704.5</v>
      </c>
      <c r="O217" s="303">
        <v>41699</v>
      </c>
    </row>
    <row r="218" spans="1:15" s="199" customFormat="1" ht="23.25">
      <c r="A218" s="199">
        <f t="shared" si="17"/>
        <v>15</v>
      </c>
      <c r="B218" s="269" t="s">
        <v>641</v>
      </c>
      <c r="C218" s="269" t="s">
        <v>642</v>
      </c>
      <c r="D218" s="267" t="s">
        <v>643</v>
      </c>
      <c r="E218" s="268">
        <v>200011101630699</v>
      </c>
      <c r="F218" s="269" t="s">
        <v>644</v>
      </c>
      <c r="G218" s="299" t="s">
        <v>702</v>
      </c>
      <c r="H218" s="333" t="s">
        <v>645</v>
      </c>
      <c r="I218" s="304">
        <v>7750</v>
      </c>
      <c r="J218" s="304">
        <v>222.42500000000001</v>
      </c>
      <c r="K218" s="304">
        <v>235.6</v>
      </c>
      <c r="L218" s="305"/>
      <c r="M218" s="304"/>
      <c r="N218" s="304">
        <v>7291.9749999999995</v>
      </c>
      <c r="O218" s="303">
        <v>41913</v>
      </c>
    </row>
    <row r="219" spans="1:15" s="199" customFormat="1" ht="23.25">
      <c r="A219" s="199">
        <f t="shared" si="17"/>
        <v>16</v>
      </c>
      <c r="B219" s="333" t="s">
        <v>646</v>
      </c>
      <c r="C219" s="333" t="s">
        <v>647</v>
      </c>
      <c r="D219" s="267" t="s">
        <v>648</v>
      </c>
      <c r="E219" s="268" t="s">
        <v>649</v>
      </c>
      <c r="F219" s="269" t="s">
        <v>150</v>
      </c>
      <c r="G219" s="299" t="s">
        <v>702</v>
      </c>
      <c r="H219" s="269" t="s">
        <v>650</v>
      </c>
      <c r="I219" s="304">
        <v>5000</v>
      </c>
      <c r="J219" s="304">
        <v>143.5</v>
      </c>
      <c r="K219" s="304">
        <v>152</v>
      </c>
      <c r="L219" s="305"/>
      <c r="M219" s="304"/>
      <c r="N219" s="304">
        <v>4704.5</v>
      </c>
      <c r="O219" s="355">
        <v>42644</v>
      </c>
    </row>
    <row r="220" spans="1:15" s="199" customFormat="1" ht="23.25">
      <c r="A220" s="199">
        <f t="shared" si="17"/>
        <v>17</v>
      </c>
      <c r="B220" s="333" t="s">
        <v>651</v>
      </c>
      <c r="C220" s="333" t="s">
        <v>652</v>
      </c>
      <c r="D220" s="267" t="s">
        <v>653</v>
      </c>
      <c r="E220" s="268" t="s">
        <v>654</v>
      </c>
      <c r="F220" s="269" t="s">
        <v>655</v>
      </c>
      <c r="G220" s="299" t="s">
        <v>702</v>
      </c>
      <c r="H220" s="269" t="s">
        <v>656</v>
      </c>
      <c r="I220" s="304">
        <v>5000</v>
      </c>
      <c r="J220" s="304">
        <v>143.5</v>
      </c>
      <c r="K220" s="304">
        <v>152</v>
      </c>
      <c r="L220" s="305"/>
      <c r="M220" s="304"/>
      <c r="N220" s="304">
        <v>4704.5</v>
      </c>
      <c r="O220" s="355">
        <v>42705</v>
      </c>
    </row>
    <row r="221" spans="1:15" s="199" customFormat="1" ht="23.25">
      <c r="A221" s="199">
        <f t="shared" si="17"/>
        <v>18</v>
      </c>
      <c r="B221" s="333" t="s">
        <v>657</v>
      </c>
      <c r="C221" s="333" t="s">
        <v>658</v>
      </c>
      <c r="D221" s="267" t="s">
        <v>659</v>
      </c>
      <c r="E221" s="268" t="s">
        <v>660</v>
      </c>
      <c r="F221" s="269" t="s">
        <v>37</v>
      </c>
      <c r="G221" s="299" t="s">
        <v>702</v>
      </c>
      <c r="H221" s="269" t="s">
        <v>661</v>
      </c>
      <c r="I221" s="304">
        <v>5000</v>
      </c>
      <c r="J221" s="304">
        <v>143.5</v>
      </c>
      <c r="K221" s="304">
        <v>152</v>
      </c>
      <c r="L221" s="305"/>
      <c r="M221" s="304"/>
      <c r="N221" s="304">
        <v>4704.5</v>
      </c>
      <c r="O221" s="355">
        <v>42309</v>
      </c>
    </row>
    <row r="222" spans="1:15" s="199" customFormat="1" ht="23.25">
      <c r="A222" s="199">
        <f t="shared" si="17"/>
        <v>19</v>
      </c>
      <c r="B222" s="306" t="s">
        <v>662</v>
      </c>
      <c r="C222" s="306" t="s">
        <v>663</v>
      </c>
      <c r="D222" s="318" t="s">
        <v>664</v>
      </c>
      <c r="E222" s="318" t="s">
        <v>665</v>
      </c>
      <c r="F222" s="299" t="s">
        <v>27</v>
      </c>
      <c r="G222" s="299" t="s">
        <v>702</v>
      </c>
      <c r="H222" s="299" t="s">
        <v>666</v>
      </c>
      <c r="I222" s="334">
        <v>5000</v>
      </c>
      <c r="J222" s="335">
        <f t="shared" ref="J222:J243" si="18">I222*2.87%</f>
        <v>143.5</v>
      </c>
      <c r="K222" s="335">
        <f t="shared" ref="K222:K243" si="19">I222*3.04%</f>
        <v>152</v>
      </c>
      <c r="L222" s="336"/>
      <c r="M222" s="353"/>
      <c r="N222" s="335">
        <f t="shared" ref="N222:N229" si="20">I222-J222-K222</f>
        <v>4704.5</v>
      </c>
      <c r="O222" s="318">
        <v>42948</v>
      </c>
    </row>
    <row r="223" spans="1:15" s="199" customFormat="1" ht="23.25">
      <c r="A223" s="199">
        <f t="shared" si="17"/>
        <v>20</v>
      </c>
      <c r="B223" s="306" t="s">
        <v>667</v>
      </c>
      <c r="C223" s="306" t="s">
        <v>668</v>
      </c>
      <c r="D223" s="318" t="s">
        <v>669</v>
      </c>
      <c r="E223" s="318" t="s">
        <v>670</v>
      </c>
      <c r="F223" s="337" t="s">
        <v>470</v>
      </c>
      <c r="G223" s="299" t="s">
        <v>702</v>
      </c>
      <c r="H223" s="333" t="s">
        <v>637</v>
      </c>
      <c r="I223" s="334">
        <v>5000</v>
      </c>
      <c r="J223" s="335">
        <f t="shared" si="18"/>
        <v>143.5</v>
      </c>
      <c r="K223" s="335">
        <f t="shared" si="19"/>
        <v>152</v>
      </c>
      <c r="L223" s="336"/>
      <c r="M223" s="353"/>
      <c r="N223" s="335">
        <f t="shared" si="20"/>
        <v>4704.5</v>
      </c>
      <c r="O223" s="318">
        <v>43040</v>
      </c>
    </row>
    <row r="224" spans="1:15" s="199" customFormat="1" ht="23.25">
      <c r="A224" s="199">
        <f t="shared" si="17"/>
        <v>21</v>
      </c>
      <c r="B224" s="306" t="s">
        <v>671</v>
      </c>
      <c r="C224" s="306" t="s">
        <v>672</v>
      </c>
      <c r="D224" s="318" t="s">
        <v>673</v>
      </c>
      <c r="E224" s="318" t="s">
        <v>674</v>
      </c>
      <c r="F224" s="337" t="s">
        <v>27</v>
      </c>
      <c r="G224" s="299" t="s">
        <v>702</v>
      </c>
      <c r="H224" s="333" t="s">
        <v>637</v>
      </c>
      <c r="I224" s="334">
        <v>5000</v>
      </c>
      <c r="J224" s="335">
        <f t="shared" si="18"/>
        <v>143.5</v>
      </c>
      <c r="K224" s="335">
        <f t="shared" si="19"/>
        <v>152</v>
      </c>
      <c r="L224" s="336"/>
      <c r="M224" s="353"/>
      <c r="N224" s="335">
        <f t="shared" si="20"/>
        <v>4704.5</v>
      </c>
      <c r="O224" s="318">
        <v>43040</v>
      </c>
    </row>
    <row r="225" spans="1:15" s="199" customFormat="1" ht="23.25">
      <c r="A225" s="199">
        <f t="shared" si="17"/>
        <v>22</v>
      </c>
      <c r="B225" s="306" t="s">
        <v>675</v>
      </c>
      <c r="C225" s="306" t="s">
        <v>486</v>
      </c>
      <c r="D225" s="318" t="s">
        <v>676</v>
      </c>
      <c r="E225" s="318" t="s">
        <v>677</v>
      </c>
      <c r="F225" s="337" t="s">
        <v>496</v>
      </c>
      <c r="G225" s="299" t="s">
        <v>702</v>
      </c>
      <c r="H225" s="333" t="s">
        <v>637</v>
      </c>
      <c r="I225" s="334">
        <v>5000</v>
      </c>
      <c r="J225" s="335">
        <f t="shared" si="18"/>
        <v>143.5</v>
      </c>
      <c r="K225" s="335">
        <f t="shared" si="19"/>
        <v>152</v>
      </c>
      <c r="L225" s="336"/>
      <c r="M225" s="353"/>
      <c r="N225" s="335">
        <f t="shared" si="20"/>
        <v>4704.5</v>
      </c>
      <c r="O225" s="318">
        <v>43040</v>
      </c>
    </row>
    <row r="226" spans="1:15" s="199" customFormat="1" ht="23.25">
      <c r="A226" s="199">
        <f t="shared" si="17"/>
        <v>23</v>
      </c>
      <c r="B226" s="306" t="s">
        <v>678</v>
      </c>
      <c r="C226" s="306" t="s">
        <v>679</v>
      </c>
      <c r="D226" s="318" t="s">
        <v>680</v>
      </c>
      <c r="E226" s="318" t="s">
        <v>681</v>
      </c>
      <c r="F226" s="337" t="s">
        <v>188</v>
      </c>
      <c r="G226" s="299" t="s">
        <v>702</v>
      </c>
      <c r="H226" s="337" t="s">
        <v>682</v>
      </c>
      <c r="I226" s="334">
        <v>7000</v>
      </c>
      <c r="J226" s="335">
        <f t="shared" si="18"/>
        <v>200.9</v>
      </c>
      <c r="K226" s="335">
        <f t="shared" si="19"/>
        <v>212.8</v>
      </c>
      <c r="L226" s="336"/>
      <c r="M226" s="353"/>
      <c r="N226" s="335">
        <f>I226-J226-K226</f>
        <v>6586.3</v>
      </c>
      <c r="O226" s="318">
        <v>43160</v>
      </c>
    </row>
    <row r="227" spans="1:15" s="199" customFormat="1" ht="23.25">
      <c r="A227" s="199">
        <f t="shared" si="17"/>
        <v>24</v>
      </c>
      <c r="B227" s="356" t="s">
        <v>683</v>
      </c>
      <c r="C227" s="356" t="s">
        <v>684</v>
      </c>
      <c r="D227" s="322" t="s">
        <v>685</v>
      </c>
      <c r="E227" s="322" t="s">
        <v>686</v>
      </c>
      <c r="F227" s="356" t="s">
        <v>63</v>
      </c>
      <c r="G227" s="299" t="s">
        <v>702</v>
      </c>
      <c r="H227" s="356" t="s">
        <v>687</v>
      </c>
      <c r="I227" s="334">
        <v>5000</v>
      </c>
      <c r="J227" s="335">
        <f t="shared" si="18"/>
        <v>143.5</v>
      </c>
      <c r="K227" s="335">
        <f t="shared" si="19"/>
        <v>152</v>
      </c>
      <c r="L227" s="336"/>
      <c r="M227" s="353"/>
      <c r="N227" s="335">
        <f t="shared" si="20"/>
        <v>4704.5</v>
      </c>
      <c r="O227" s="354">
        <v>43770</v>
      </c>
    </row>
    <row r="228" spans="1:15" s="199" customFormat="1" ht="23.25">
      <c r="A228" s="199">
        <f t="shared" si="17"/>
        <v>25</v>
      </c>
      <c r="B228" s="357" t="s">
        <v>688</v>
      </c>
      <c r="C228" s="358" t="s">
        <v>689</v>
      </c>
      <c r="D228" s="319" t="s">
        <v>690</v>
      </c>
      <c r="E228" s="319" t="s">
        <v>691</v>
      </c>
      <c r="F228" s="358" t="s">
        <v>150</v>
      </c>
      <c r="G228" s="299" t="s">
        <v>702</v>
      </c>
      <c r="H228" s="358" t="s">
        <v>687</v>
      </c>
      <c r="I228" s="334">
        <v>5000</v>
      </c>
      <c r="J228" s="335">
        <f t="shared" si="18"/>
        <v>143.5</v>
      </c>
      <c r="K228" s="335">
        <f t="shared" si="19"/>
        <v>152</v>
      </c>
      <c r="L228" s="336"/>
      <c r="M228" s="353"/>
      <c r="N228" s="335">
        <f t="shared" si="20"/>
        <v>4704.5</v>
      </c>
      <c r="O228" s="354">
        <v>43466</v>
      </c>
    </row>
    <row r="229" spans="1:15" s="199" customFormat="1" ht="46.5">
      <c r="A229" s="199">
        <f t="shared" si="17"/>
        <v>26</v>
      </c>
      <c r="B229" s="358" t="s">
        <v>692</v>
      </c>
      <c r="C229" s="358" t="s">
        <v>693</v>
      </c>
      <c r="D229" s="319" t="s">
        <v>694</v>
      </c>
      <c r="E229" s="319" t="s">
        <v>695</v>
      </c>
      <c r="F229" s="358" t="s">
        <v>264</v>
      </c>
      <c r="G229" s="299" t="s">
        <v>702</v>
      </c>
      <c r="H229" s="358" t="s">
        <v>696</v>
      </c>
      <c r="I229" s="334">
        <v>11000</v>
      </c>
      <c r="J229" s="335">
        <f t="shared" si="18"/>
        <v>315.7</v>
      </c>
      <c r="K229" s="335">
        <f t="shared" si="19"/>
        <v>334.4</v>
      </c>
      <c r="L229" s="336"/>
      <c r="M229" s="353"/>
      <c r="N229" s="335">
        <f t="shared" si="20"/>
        <v>10349.9</v>
      </c>
      <c r="O229" s="354">
        <v>43497</v>
      </c>
    </row>
    <row r="230" spans="1:15" s="199" customFormat="1" ht="23.25">
      <c r="A230" s="199">
        <f t="shared" si="17"/>
        <v>27</v>
      </c>
      <c r="B230" s="299" t="s">
        <v>697</v>
      </c>
      <c r="C230" s="299" t="s">
        <v>698</v>
      </c>
      <c r="D230" s="318" t="s">
        <v>699</v>
      </c>
      <c r="E230" s="319" t="s">
        <v>700</v>
      </c>
      <c r="F230" s="299" t="s">
        <v>701</v>
      </c>
      <c r="G230" s="299" t="s">
        <v>702</v>
      </c>
      <c r="H230" s="299" t="s">
        <v>703</v>
      </c>
      <c r="I230" s="320">
        <v>5000</v>
      </c>
      <c r="J230" s="320">
        <f t="shared" si="18"/>
        <v>143.5</v>
      </c>
      <c r="K230" s="320">
        <f t="shared" si="19"/>
        <v>152</v>
      </c>
      <c r="L230" s="320"/>
      <c r="M230" s="320"/>
      <c r="N230" s="320">
        <f t="shared" ref="N230:N243" si="21">SUM(I230-J230-K230)</f>
        <v>4704.5</v>
      </c>
      <c r="O230" s="359">
        <v>43647</v>
      </c>
    </row>
    <row r="231" spans="1:15" s="199" customFormat="1" ht="23.25">
      <c r="A231" s="199">
        <f t="shared" si="17"/>
        <v>28</v>
      </c>
      <c r="B231" s="360" t="s">
        <v>704</v>
      </c>
      <c r="C231" s="360" t="s">
        <v>705</v>
      </c>
      <c r="D231" s="361" t="s">
        <v>706</v>
      </c>
      <c r="E231" s="319" t="s">
        <v>707</v>
      </c>
      <c r="F231" s="315" t="s">
        <v>37</v>
      </c>
      <c r="G231" s="299" t="s">
        <v>702</v>
      </c>
      <c r="H231" s="315" t="s">
        <v>708</v>
      </c>
      <c r="I231" s="320">
        <v>10000</v>
      </c>
      <c r="J231" s="320">
        <f t="shared" si="18"/>
        <v>287</v>
      </c>
      <c r="K231" s="320">
        <f t="shared" si="19"/>
        <v>304</v>
      </c>
      <c r="L231" s="320"/>
      <c r="M231" s="320"/>
      <c r="N231" s="320">
        <f t="shared" si="21"/>
        <v>9409</v>
      </c>
      <c r="O231" s="355">
        <v>43739</v>
      </c>
    </row>
    <row r="232" spans="1:15" s="199" customFormat="1" ht="23.25">
      <c r="A232" s="199">
        <f t="shared" si="17"/>
        <v>29</v>
      </c>
      <c r="B232" s="360" t="s">
        <v>709</v>
      </c>
      <c r="C232" s="360" t="s">
        <v>710</v>
      </c>
      <c r="D232" s="361" t="s">
        <v>711</v>
      </c>
      <c r="E232" s="319" t="s">
        <v>712</v>
      </c>
      <c r="F232" s="315" t="s">
        <v>37</v>
      </c>
      <c r="G232" s="299" t="s">
        <v>702</v>
      </c>
      <c r="H232" s="315" t="s">
        <v>713</v>
      </c>
      <c r="I232" s="320">
        <v>10000</v>
      </c>
      <c r="J232" s="320">
        <f t="shared" si="18"/>
        <v>287</v>
      </c>
      <c r="K232" s="320">
        <f t="shared" si="19"/>
        <v>304</v>
      </c>
      <c r="L232" s="320"/>
      <c r="M232" s="320"/>
      <c r="N232" s="320">
        <f t="shared" si="21"/>
        <v>9409</v>
      </c>
      <c r="O232" s="355">
        <v>43739</v>
      </c>
    </row>
    <row r="233" spans="1:15" s="199" customFormat="1" ht="23.25">
      <c r="A233" s="199">
        <f t="shared" si="17"/>
        <v>30</v>
      </c>
      <c r="B233" s="360" t="s">
        <v>714</v>
      </c>
      <c r="C233" s="360" t="s">
        <v>715</v>
      </c>
      <c r="D233" s="361" t="s">
        <v>716</v>
      </c>
      <c r="E233" s="319" t="s">
        <v>717</v>
      </c>
      <c r="F233" s="315" t="s">
        <v>188</v>
      </c>
      <c r="G233" s="299" t="s">
        <v>702</v>
      </c>
      <c r="H233" s="315" t="s">
        <v>718</v>
      </c>
      <c r="I233" s="320">
        <v>17936</v>
      </c>
      <c r="J233" s="320">
        <f t="shared" si="18"/>
        <v>514.76319999999998</v>
      </c>
      <c r="K233" s="320">
        <f t="shared" si="19"/>
        <v>545.25440000000003</v>
      </c>
      <c r="L233" s="320"/>
      <c r="M233" s="320"/>
      <c r="N233" s="320">
        <f t="shared" si="21"/>
        <v>16875.982399999997</v>
      </c>
      <c r="O233" s="355">
        <v>43739</v>
      </c>
    </row>
    <row r="234" spans="1:15" s="199" customFormat="1" ht="23.25">
      <c r="A234" s="199">
        <f t="shared" si="17"/>
        <v>31</v>
      </c>
      <c r="B234" s="362" t="s">
        <v>719</v>
      </c>
      <c r="C234" s="299" t="s">
        <v>720</v>
      </c>
      <c r="D234" s="363" t="s">
        <v>721</v>
      </c>
      <c r="E234" s="340" t="s">
        <v>722</v>
      </c>
      <c r="F234" s="362" t="s">
        <v>63</v>
      </c>
      <c r="G234" s="299" t="s">
        <v>702</v>
      </c>
      <c r="H234" s="299" t="s">
        <v>723</v>
      </c>
      <c r="I234" s="364">
        <v>5000</v>
      </c>
      <c r="J234" s="364">
        <f t="shared" si="18"/>
        <v>143.5</v>
      </c>
      <c r="K234" s="364">
        <f t="shared" si="19"/>
        <v>152</v>
      </c>
      <c r="L234" s="364"/>
      <c r="M234" s="364"/>
      <c r="N234" s="364">
        <f t="shared" si="21"/>
        <v>4704.5</v>
      </c>
      <c r="O234" s="365">
        <v>44228</v>
      </c>
    </row>
    <row r="235" spans="1:15" s="199" customFormat="1" ht="23.25">
      <c r="A235" s="199">
        <f t="shared" si="17"/>
        <v>32</v>
      </c>
      <c r="B235" s="242" t="s">
        <v>724</v>
      </c>
      <c r="C235" s="242" t="s">
        <v>725</v>
      </c>
      <c r="D235" s="241" t="s">
        <v>726</v>
      </c>
      <c r="E235" s="341" t="s">
        <v>727</v>
      </c>
      <c r="F235" s="362" t="s">
        <v>63</v>
      </c>
      <c r="G235" s="299" t="s">
        <v>702</v>
      </c>
      <c r="H235" s="358" t="s">
        <v>728</v>
      </c>
      <c r="I235" s="364">
        <v>10000</v>
      </c>
      <c r="J235" s="364">
        <f t="shared" si="18"/>
        <v>287</v>
      </c>
      <c r="K235" s="364">
        <f t="shared" si="19"/>
        <v>304</v>
      </c>
      <c r="L235" s="364"/>
      <c r="M235" s="364"/>
      <c r="N235" s="364">
        <f>SUM(I235-J235-K235)</f>
        <v>9409</v>
      </c>
      <c r="O235" s="318">
        <v>44200</v>
      </c>
    </row>
    <row r="236" spans="1:15" s="199" customFormat="1" ht="23.25">
      <c r="A236" s="199">
        <f t="shared" si="17"/>
        <v>33</v>
      </c>
      <c r="B236" s="242" t="s">
        <v>730</v>
      </c>
      <c r="C236" s="242" t="s">
        <v>652</v>
      </c>
      <c r="D236" s="241" t="s">
        <v>731</v>
      </c>
      <c r="E236" s="341" t="s">
        <v>732</v>
      </c>
      <c r="F236" s="362" t="s">
        <v>150</v>
      </c>
      <c r="G236" s="299" t="s">
        <v>702</v>
      </c>
      <c r="H236" s="358" t="s">
        <v>733</v>
      </c>
      <c r="I236" s="364">
        <v>5000</v>
      </c>
      <c r="J236" s="364">
        <f t="shared" si="18"/>
        <v>143.5</v>
      </c>
      <c r="K236" s="364">
        <f t="shared" si="19"/>
        <v>152</v>
      </c>
      <c r="L236" s="364"/>
      <c r="M236" s="364"/>
      <c r="N236" s="364">
        <f t="shared" si="21"/>
        <v>4704.5</v>
      </c>
      <c r="O236" s="318">
        <v>44202</v>
      </c>
    </row>
    <row r="237" spans="1:15" s="199" customFormat="1" ht="23.25">
      <c r="A237" s="199">
        <f t="shared" si="17"/>
        <v>34</v>
      </c>
      <c r="B237" s="242" t="s">
        <v>734</v>
      </c>
      <c r="C237" s="242" t="s">
        <v>735</v>
      </c>
      <c r="D237" s="241" t="s">
        <v>736</v>
      </c>
      <c r="E237" s="341" t="s">
        <v>848</v>
      </c>
      <c r="F237" s="362" t="s">
        <v>737</v>
      </c>
      <c r="G237" s="299" t="s">
        <v>702</v>
      </c>
      <c r="H237" s="358" t="s">
        <v>600</v>
      </c>
      <c r="I237" s="364">
        <v>5000</v>
      </c>
      <c r="J237" s="364">
        <f t="shared" si="18"/>
        <v>143.5</v>
      </c>
      <c r="K237" s="364">
        <f t="shared" si="19"/>
        <v>152</v>
      </c>
      <c r="L237" s="364"/>
      <c r="M237" s="364"/>
      <c r="N237" s="364">
        <f t="shared" si="21"/>
        <v>4704.5</v>
      </c>
      <c r="O237" s="318">
        <v>44501</v>
      </c>
    </row>
    <row r="238" spans="1:15" s="199" customFormat="1" ht="23.25">
      <c r="A238" s="199">
        <f t="shared" si="17"/>
        <v>35</v>
      </c>
      <c r="B238" s="242" t="s">
        <v>865</v>
      </c>
      <c r="C238" s="242" t="s">
        <v>866</v>
      </c>
      <c r="D238" s="241" t="s">
        <v>867</v>
      </c>
      <c r="E238" s="341" t="s">
        <v>893</v>
      </c>
      <c r="F238" s="362" t="s">
        <v>63</v>
      </c>
      <c r="G238" s="299" t="s">
        <v>702</v>
      </c>
      <c r="H238" s="358" t="s">
        <v>868</v>
      </c>
      <c r="I238" s="364">
        <v>5000</v>
      </c>
      <c r="J238" s="364">
        <f t="shared" si="18"/>
        <v>143.5</v>
      </c>
      <c r="K238" s="364">
        <f t="shared" si="19"/>
        <v>152</v>
      </c>
      <c r="L238" s="364"/>
      <c r="M238" s="364"/>
      <c r="N238" s="364">
        <f t="shared" si="21"/>
        <v>4704.5</v>
      </c>
      <c r="O238" s="318">
        <v>44835</v>
      </c>
    </row>
    <row r="239" spans="1:15" s="199" customFormat="1" ht="23.25">
      <c r="A239" s="199">
        <f t="shared" si="17"/>
        <v>36</v>
      </c>
      <c r="B239" s="242" t="s">
        <v>869</v>
      </c>
      <c r="C239" s="242" t="s">
        <v>517</v>
      </c>
      <c r="D239" s="241" t="s">
        <v>870</v>
      </c>
      <c r="E239" s="341" t="s">
        <v>894</v>
      </c>
      <c r="F239" s="362" t="s">
        <v>871</v>
      </c>
      <c r="G239" s="299" t="s">
        <v>702</v>
      </c>
      <c r="H239" s="356" t="s">
        <v>728</v>
      </c>
      <c r="I239" s="364">
        <v>10000</v>
      </c>
      <c r="J239" s="364">
        <f t="shared" si="18"/>
        <v>287</v>
      </c>
      <c r="K239" s="364">
        <f t="shared" si="19"/>
        <v>304</v>
      </c>
      <c r="L239" s="364"/>
      <c r="M239" s="364"/>
      <c r="N239" s="364">
        <f t="shared" si="21"/>
        <v>9409</v>
      </c>
      <c r="O239" s="318">
        <v>44835</v>
      </c>
    </row>
    <row r="240" spans="1:15" s="199" customFormat="1" ht="23.25">
      <c r="A240" s="199">
        <f t="shared" si="17"/>
        <v>37</v>
      </c>
      <c r="B240" s="242" t="s">
        <v>934</v>
      </c>
      <c r="C240" s="242" t="s">
        <v>935</v>
      </c>
      <c r="D240" s="241" t="s">
        <v>936</v>
      </c>
      <c r="E240" s="341" t="s">
        <v>939</v>
      </c>
      <c r="F240" s="362" t="s">
        <v>150</v>
      </c>
      <c r="G240" s="299" t="s">
        <v>702</v>
      </c>
      <c r="H240" s="356" t="s">
        <v>937</v>
      </c>
      <c r="I240" s="364">
        <v>5000</v>
      </c>
      <c r="J240" s="364">
        <f t="shared" si="18"/>
        <v>143.5</v>
      </c>
      <c r="K240" s="364">
        <f t="shared" si="19"/>
        <v>152</v>
      </c>
      <c r="L240" s="364"/>
      <c r="M240" s="364"/>
      <c r="N240" s="364">
        <f>SUM(I240-J240-K240)</f>
        <v>4704.5</v>
      </c>
      <c r="O240" s="318">
        <v>44958</v>
      </c>
    </row>
    <row r="241" spans="1:15" s="199" customFormat="1" ht="23.25">
      <c r="A241" s="199">
        <f t="shared" si="17"/>
        <v>38</v>
      </c>
      <c r="B241" s="242" t="s">
        <v>931</v>
      </c>
      <c r="C241" s="242" t="s">
        <v>932</v>
      </c>
      <c r="D241" s="241" t="s">
        <v>933</v>
      </c>
      <c r="E241" s="341" t="s">
        <v>940</v>
      </c>
      <c r="F241" s="362" t="s">
        <v>557</v>
      </c>
      <c r="G241" s="299" t="s">
        <v>702</v>
      </c>
      <c r="H241" s="333" t="s">
        <v>637</v>
      </c>
      <c r="I241" s="364">
        <v>8000</v>
      </c>
      <c r="J241" s="364">
        <f t="shared" si="18"/>
        <v>229.6</v>
      </c>
      <c r="K241" s="364">
        <f t="shared" si="19"/>
        <v>243.2</v>
      </c>
      <c r="L241" s="364"/>
      <c r="M241" s="364"/>
      <c r="N241" s="364">
        <f t="shared" si="21"/>
        <v>7527.2</v>
      </c>
      <c r="O241" s="318">
        <v>44958</v>
      </c>
    </row>
    <row r="242" spans="1:15" s="199" customFormat="1" ht="23.25">
      <c r="A242" s="199">
        <f t="shared" si="17"/>
        <v>39</v>
      </c>
      <c r="B242" s="242" t="s">
        <v>985</v>
      </c>
      <c r="C242" s="242" t="s">
        <v>215</v>
      </c>
      <c r="D242" s="241" t="s">
        <v>986</v>
      </c>
      <c r="E242" s="341" t="s">
        <v>987</v>
      </c>
      <c r="F242" s="362" t="s">
        <v>737</v>
      </c>
      <c r="G242" s="299" t="s">
        <v>702</v>
      </c>
      <c r="H242" s="333" t="s">
        <v>151</v>
      </c>
      <c r="I242" s="364">
        <v>10000</v>
      </c>
      <c r="J242" s="364">
        <f t="shared" si="18"/>
        <v>287</v>
      </c>
      <c r="K242" s="364">
        <f t="shared" si="19"/>
        <v>304</v>
      </c>
      <c r="L242" s="364"/>
      <c r="M242" s="364"/>
      <c r="N242" s="364">
        <f t="shared" si="21"/>
        <v>9409</v>
      </c>
      <c r="O242" s="318">
        <v>45200</v>
      </c>
    </row>
    <row r="243" spans="1:15" s="199" customFormat="1" ht="23.25">
      <c r="A243" s="199">
        <f t="shared" si="17"/>
        <v>40</v>
      </c>
      <c r="B243" s="242" t="s">
        <v>982</v>
      </c>
      <c r="C243" s="242" t="s">
        <v>983</v>
      </c>
      <c r="D243" s="241" t="s">
        <v>984</v>
      </c>
      <c r="E243" s="341" t="s">
        <v>988</v>
      </c>
      <c r="F243" s="362" t="s">
        <v>737</v>
      </c>
      <c r="G243" s="299" t="s">
        <v>702</v>
      </c>
      <c r="H243" s="333" t="s">
        <v>151</v>
      </c>
      <c r="I243" s="364">
        <v>10000</v>
      </c>
      <c r="J243" s="364">
        <f t="shared" si="18"/>
        <v>287</v>
      </c>
      <c r="K243" s="364">
        <f t="shared" si="19"/>
        <v>304</v>
      </c>
      <c r="L243" s="364"/>
      <c r="M243" s="364"/>
      <c r="N243" s="364">
        <f t="shared" si="21"/>
        <v>9409</v>
      </c>
      <c r="O243" s="318">
        <v>45200</v>
      </c>
    </row>
    <row r="244" spans="1:15" s="199" customFormat="1" ht="23.25">
      <c r="B244" s="266" t="s">
        <v>738</v>
      </c>
      <c r="C244" s="242"/>
      <c r="D244" s="267"/>
      <c r="E244" s="268"/>
      <c r="F244" s="269"/>
      <c r="G244" s="269"/>
      <c r="H244" s="269"/>
      <c r="I244" s="326">
        <f>SUM(I204:I243)</f>
        <v>277086</v>
      </c>
      <c r="J244" s="326">
        <f>SUM(J204:J243)</f>
        <v>7952.3682000000008</v>
      </c>
      <c r="K244" s="326">
        <f>SUM(K204:K243)</f>
        <v>8423.4143999999978</v>
      </c>
      <c r="L244" s="327"/>
      <c r="M244" s="326">
        <f>SUM(M204:M234)</f>
        <v>1512.45</v>
      </c>
      <c r="N244" s="326">
        <f>SUM(N204:N243)</f>
        <v>259197.76740000001</v>
      </c>
      <c r="O244" s="271"/>
    </row>
    <row r="245" spans="1:15" s="199" customFormat="1" ht="23.25">
      <c r="B245" s="272"/>
      <c r="C245" s="366"/>
      <c r="D245" s="273"/>
      <c r="E245" s="274"/>
      <c r="F245" s="275"/>
      <c r="G245" s="275"/>
      <c r="H245" s="275"/>
      <c r="I245" s="277"/>
      <c r="J245" s="277"/>
      <c r="K245" s="277"/>
      <c r="L245" s="328"/>
      <c r="M245" s="277"/>
      <c r="N245" s="277"/>
      <c r="O245" s="278"/>
    </row>
    <row r="246" spans="1:15" s="199" customFormat="1" ht="35.25" customHeight="1">
      <c r="B246" s="272"/>
      <c r="C246" s="366"/>
      <c r="D246" s="273"/>
      <c r="E246" s="274"/>
      <c r="F246" s="275"/>
      <c r="G246" s="275"/>
      <c r="H246" s="275"/>
      <c r="I246" s="277"/>
      <c r="J246" s="277"/>
      <c r="K246" s="277"/>
      <c r="L246" s="328"/>
      <c r="M246" s="277"/>
      <c r="N246" s="277"/>
      <c r="O246" s="278"/>
    </row>
    <row r="247" spans="1:15" s="199" customFormat="1" ht="29.25" customHeight="1">
      <c r="B247" s="379"/>
      <c r="C247" s="379"/>
      <c r="D247" s="379"/>
      <c r="E247" s="379"/>
      <c r="F247" s="379"/>
      <c r="G247" s="379"/>
      <c r="H247" s="379"/>
      <c r="I247" s="379"/>
      <c r="J247" s="379"/>
      <c r="K247" s="379"/>
      <c r="L247" s="379"/>
      <c r="M247" s="379"/>
      <c r="N247" s="379"/>
      <c r="O247" s="282"/>
    </row>
    <row r="248" spans="1:15" s="199" customFormat="1" ht="38.25" customHeight="1" thickBot="1">
      <c r="B248" s="273"/>
      <c r="C248" s="283" t="s">
        <v>398</v>
      </c>
      <c r="D248" s="280"/>
      <c r="E248" s="284"/>
      <c r="F248" s="284"/>
      <c r="G248" s="380"/>
      <c r="H248" s="286" t="s">
        <v>841</v>
      </c>
      <c r="I248" s="286"/>
      <c r="J248" s="287"/>
      <c r="K248" s="379"/>
      <c r="L248" s="379"/>
      <c r="M248" s="379"/>
      <c r="N248" s="379"/>
      <c r="O248" s="282"/>
    </row>
    <row r="249" spans="1:15" s="199" customFormat="1" ht="20.25" customHeight="1">
      <c r="B249" s="836" t="s">
        <v>975</v>
      </c>
      <c r="C249" s="836"/>
      <c r="D249" s="284"/>
      <c r="E249" s="284"/>
      <c r="F249" s="284"/>
      <c r="G249" s="380"/>
      <c r="H249" s="380" t="s">
        <v>400</v>
      </c>
      <c r="I249" s="380"/>
      <c r="J249" s="287"/>
      <c r="K249" s="379"/>
      <c r="L249" s="379"/>
      <c r="M249" s="379"/>
      <c r="N249" s="379"/>
      <c r="O249" s="282"/>
    </row>
    <row r="250" spans="1:15" s="199" customFormat="1" ht="75.75" customHeight="1">
      <c r="B250" s="380"/>
      <c r="C250" s="380"/>
      <c r="D250" s="284"/>
      <c r="E250" s="284"/>
      <c r="F250" s="284"/>
      <c r="G250" s="380"/>
      <c r="H250" s="380"/>
      <c r="I250" s="380"/>
      <c r="J250" s="287"/>
      <c r="K250" s="379"/>
      <c r="L250" s="379"/>
      <c r="M250" s="379"/>
      <c r="N250" s="379"/>
      <c r="O250" s="282"/>
    </row>
    <row r="251" spans="1:15" s="199" customFormat="1" ht="23.25">
      <c r="B251" s="380"/>
      <c r="C251" s="380"/>
      <c r="D251" s="284"/>
      <c r="E251" s="284"/>
      <c r="F251" s="284"/>
      <c r="G251" s="380"/>
      <c r="H251" s="380"/>
      <c r="I251" s="380"/>
      <c r="J251" s="287"/>
      <c r="K251" s="379"/>
      <c r="L251" s="379"/>
      <c r="M251" s="379"/>
      <c r="N251" s="379"/>
      <c r="O251" s="282"/>
    </row>
    <row r="252" spans="1:15" s="199" customFormat="1" ht="23.25">
      <c r="B252" s="380"/>
      <c r="C252" s="380"/>
      <c r="D252" s="284"/>
      <c r="E252" s="284"/>
      <c r="F252" s="284"/>
      <c r="G252" s="380"/>
      <c r="H252" s="380"/>
      <c r="I252" s="380"/>
      <c r="J252" s="287"/>
      <c r="K252" s="379"/>
      <c r="L252" s="379"/>
      <c r="M252" s="379"/>
      <c r="N252" s="379"/>
      <c r="O252" s="282"/>
    </row>
    <row r="253" spans="1:15" s="199" customFormat="1" ht="23.25">
      <c r="B253" s="279"/>
      <c r="C253" s="279"/>
      <c r="D253" s="273"/>
      <c r="E253" s="273"/>
      <c r="F253" s="288"/>
      <c r="H253" s="379" t="s">
        <v>0</v>
      </c>
      <c r="I253" s="279"/>
      <c r="J253" s="275"/>
      <c r="K253" s="275"/>
      <c r="L253" s="275"/>
      <c r="M253" s="275"/>
      <c r="N253" s="290"/>
      <c r="O253" s="282"/>
    </row>
    <row r="254" spans="1:15" s="199" customFormat="1" ht="23.25">
      <c r="B254" s="379"/>
      <c r="C254" s="279"/>
      <c r="D254" s="273"/>
      <c r="E254" s="273"/>
      <c r="F254" s="288"/>
      <c r="H254" s="379" t="s">
        <v>1</v>
      </c>
      <c r="I254" s="379"/>
      <c r="J254" s="275"/>
      <c r="K254" s="275"/>
      <c r="L254" s="275"/>
      <c r="M254" s="275"/>
      <c r="N254" s="290"/>
      <c r="O254" s="282"/>
    </row>
    <row r="255" spans="1:15" s="199" customFormat="1" ht="23.25">
      <c r="B255" s="379"/>
      <c r="C255" s="379"/>
      <c r="D255" s="379"/>
      <c r="E255" s="379"/>
      <c r="F255" s="379"/>
      <c r="H255" s="379" t="s">
        <v>2</v>
      </c>
      <c r="I255" s="379"/>
      <c r="J255" s="379"/>
      <c r="K255" s="379"/>
      <c r="L255" s="379"/>
      <c r="M255" s="379"/>
      <c r="N255" s="379"/>
      <c r="O255" s="282"/>
    </row>
    <row r="256" spans="1:15" s="199" customFormat="1" ht="23.25">
      <c r="B256" s="379"/>
      <c r="C256" s="379"/>
      <c r="D256" s="379"/>
      <c r="E256" s="379"/>
      <c r="F256" s="379"/>
      <c r="H256" s="379" t="s">
        <v>401</v>
      </c>
      <c r="I256" s="379"/>
      <c r="J256" s="379"/>
      <c r="K256" s="379"/>
      <c r="L256" s="379"/>
      <c r="M256" s="379"/>
      <c r="N256" s="379"/>
      <c r="O256" s="282"/>
    </row>
    <row r="257" spans="1:15" s="199" customFormat="1" ht="23.25">
      <c r="B257" s="200" t="s">
        <v>1006</v>
      </c>
      <c r="C257" s="200"/>
      <c r="D257" s="200"/>
      <c r="E257" s="200"/>
      <c r="F257" s="275"/>
      <c r="G257" s="275"/>
      <c r="H257" s="275"/>
      <c r="I257" s="328"/>
      <c r="J257" s="328"/>
      <c r="K257" s="328"/>
      <c r="L257" s="328"/>
      <c r="M257" s="328"/>
      <c r="N257" s="328"/>
      <c r="O257" s="282"/>
    </row>
    <row r="258" spans="1:15" s="199" customFormat="1" ht="23.25">
      <c r="B258" s="200" t="s">
        <v>740</v>
      </c>
      <c r="C258" s="200"/>
      <c r="D258" s="329"/>
      <c r="E258" s="330"/>
      <c r="F258" s="331"/>
      <c r="G258" s="331"/>
      <c r="H258" s="331"/>
      <c r="I258" s="297"/>
      <c r="J258" s="297" t="s">
        <v>741</v>
      </c>
      <c r="K258" s="297" t="s">
        <v>15</v>
      </c>
      <c r="L258" s="297" t="s">
        <v>16</v>
      </c>
      <c r="M258" s="203" t="s">
        <v>941</v>
      </c>
      <c r="N258" s="297"/>
      <c r="O258" s="202"/>
    </row>
    <row r="259" spans="1:15" s="199" customFormat="1" ht="45.75">
      <c r="B259" s="203" t="s">
        <v>6</v>
      </c>
      <c r="C259" s="203" t="s">
        <v>7</v>
      </c>
      <c r="D259" s="203" t="s">
        <v>8</v>
      </c>
      <c r="E259" s="203" t="s">
        <v>9</v>
      </c>
      <c r="F259" s="203" t="s">
        <v>10</v>
      </c>
      <c r="G259" s="203" t="s">
        <v>11</v>
      </c>
      <c r="H259" s="200" t="s">
        <v>12</v>
      </c>
      <c r="I259" s="367" t="s">
        <v>13</v>
      </c>
      <c r="J259" s="367" t="s">
        <v>495</v>
      </c>
      <c r="K259" s="203"/>
      <c r="L259" s="203"/>
      <c r="M259" s="203"/>
      <c r="N259" s="368" t="s">
        <v>17</v>
      </c>
      <c r="O259" s="206" t="s">
        <v>18</v>
      </c>
    </row>
    <row r="260" spans="1:15" s="199" customFormat="1" ht="23.25">
      <c r="A260" s="199">
        <v>1</v>
      </c>
      <c r="B260" s="269" t="s">
        <v>742</v>
      </c>
      <c r="C260" s="269" t="s">
        <v>98</v>
      </c>
      <c r="D260" s="267" t="s">
        <v>743</v>
      </c>
      <c r="E260" s="268">
        <v>200012700173872</v>
      </c>
      <c r="F260" s="269" t="s">
        <v>27</v>
      </c>
      <c r="G260" s="369" t="s">
        <v>797</v>
      </c>
      <c r="H260" s="269" t="s">
        <v>744</v>
      </c>
      <c r="I260" s="370">
        <v>5000</v>
      </c>
      <c r="J260" s="370">
        <v>143.5</v>
      </c>
      <c r="K260" s="370">
        <v>152</v>
      </c>
      <c r="L260" s="305"/>
      <c r="M260" s="304"/>
      <c r="N260" s="304">
        <v>4704.5</v>
      </c>
      <c r="O260" s="303">
        <v>39234</v>
      </c>
    </row>
    <row r="261" spans="1:15" s="199" customFormat="1" ht="23.25">
      <c r="A261" s="199">
        <f>A260+1</f>
        <v>2</v>
      </c>
      <c r="B261" s="269" t="s">
        <v>745</v>
      </c>
      <c r="C261" s="269" t="s">
        <v>746</v>
      </c>
      <c r="D261" s="267" t="s">
        <v>747</v>
      </c>
      <c r="E261" s="268">
        <v>200012700174004</v>
      </c>
      <c r="F261" s="269" t="s">
        <v>748</v>
      </c>
      <c r="G261" s="369" t="s">
        <v>797</v>
      </c>
      <c r="H261" s="269" t="s">
        <v>749</v>
      </c>
      <c r="I261" s="370">
        <v>5000</v>
      </c>
      <c r="J261" s="370">
        <v>143.5</v>
      </c>
      <c r="K261" s="370">
        <v>152</v>
      </c>
      <c r="L261" s="305"/>
      <c r="M261" s="304"/>
      <c r="N261" s="304">
        <v>4704.5</v>
      </c>
      <c r="O261" s="303">
        <v>39265</v>
      </c>
    </row>
    <row r="262" spans="1:15" s="199" customFormat="1" ht="23.25">
      <c r="A262" s="199">
        <f t="shared" ref="A262:A281" si="22">A261+1</f>
        <v>3</v>
      </c>
      <c r="B262" s="269" t="s">
        <v>750</v>
      </c>
      <c r="C262" s="269" t="s">
        <v>751</v>
      </c>
      <c r="D262" s="267" t="s">
        <v>752</v>
      </c>
      <c r="E262" s="268">
        <v>200012700173982</v>
      </c>
      <c r="F262" s="269" t="s">
        <v>150</v>
      </c>
      <c r="G262" s="369" t="s">
        <v>797</v>
      </c>
      <c r="H262" s="269" t="s">
        <v>753</v>
      </c>
      <c r="I262" s="370">
        <v>5000</v>
      </c>
      <c r="J262" s="370">
        <v>143.5</v>
      </c>
      <c r="K262" s="370">
        <v>152</v>
      </c>
      <c r="L262" s="305"/>
      <c r="M262" s="304"/>
      <c r="N262" s="304">
        <v>4704.5</v>
      </c>
      <c r="O262" s="303">
        <v>39279</v>
      </c>
    </row>
    <row r="263" spans="1:15" s="199" customFormat="1" ht="23.25">
      <c r="A263" s="199">
        <f t="shared" si="22"/>
        <v>4</v>
      </c>
      <c r="B263" s="269" t="s">
        <v>221</v>
      </c>
      <c r="C263" s="269" t="s">
        <v>754</v>
      </c>
      <c r="D263" s="267" t="s">
        <v>755</v>
      </c>
      <c r="E263" s="268">
        <v>200012700173924</v>
      </c>
      <c r="F263" s="269" t="s">
        <v>27</v>
      </c>
      <c r="G263" s="369" t="s">
        <v>797</v>
      </c>
      <c r="H263" s="269" t="s">
        <v>756</v>
      </c>
      <c r="I263" s="370">
        <v>5000</v>
      </c>
      <c r="J263" s="370">
        <v>143.5</v>
      </c>
      <c r="K263" s="370">
        <v>152</v>
      </c>
      <c r="L263" s="305"/>
      <c r="M263" s="304"/>
      <c r="N263" s="304">
        <v>4704.5</v>
      </c>
      <c r="O263" s="303">
        <v>39295</v>
      </c>
    </row>
    <row r="264" spans="1:15" s="199" customFormat="1" ht="23.25">
      <c r="A264" s="199">
        <f t="shared" si="22"/>
        <v>5</v>
      </c>
      <c r="B264" s="269" t="s">
        <v>757</v>
      </c>
      <c r="C264" s="269" t="s">
        <v>758</v>
      </c>
      <c r="D264" s="267" t="s">
        <v>759</v>
      </c>
      <c r="E264" s="268">
        <v>200011101326563</v>
      </c>
      <c r="F264" s="269" t="s">
        <v>219</v>
      </c>
      <c r="G264" s="369" t="s">
        <v>797</v>
      </c>
      <c r="H264" s="269" t="s">
        <v>760</v>
      </c>
      <c r="I264" s="370">
        <v>12000</v>
      </c>
      <c r="J264" s="370">
        <v>344.4</v>
      </c>
      <c r="K264" s="370">
        <v>364.8</v>
      </c>
      <c r="L264" s="305"/>
      <c r="M264" s="304"/>
      <c r="N264" s="304">
        <v>11290.8</v>
      </c>
      <c r="O264" s="303">
        <v>40210</v>
      </c>
    </row>
    <row r="265" spans="1:15" s="199" customFormat="1" ht="23.25">
      <c r="A265" s="199">
        <f t="shared" si="22"/>
        <v>6</v>
      </c>
      <c r="B265" s="269" t="s">
        <v>761</v>
      </c>
      <c r="C265" s="269" t="s">
        <v>762</v>
      </c>
      <c r="D265" s="267" t="s">
        <v>763</v>
      </c>
      <c r="E265" s="268">
        <v>200011101420003</v>
      </c>
      <c r="F265" s="269" t="s">
        <v>27</v>
      </c>
      <c r="G265" s="369" t="s">
        <v>797</v>
      </c>
      <c r="H265" s="269" t="s">
        <v>764</v>
      </c>
      <c r="I265" s="370">
        <v>5000</v>
      </c>
      <c r="J265" s="370">
        <v>143.5</v>
      </c>
      <c r="K265" s="370">
        <v>152</v>
      </c>
      <c r="L265" s="305"/>
      <c r="M265" s="304">
        <v>2000</v>
      </c>
      <c r="N265" s="304">
        <f>I265-J265-K265-M265</f>
        <v>2704.5</v>
      </c>
      <c r="O265" s="303">
        <v>40483</v>
      </c>
    </row>
    <row r="266" spans="1:15" s="199" customFormat="1" ht="23.25">
      <c r="A266" s="199">
        <f t="shared" si="22"/>
        <v>7</v>
      </c>
      <c r="B266" s="269" t="s">
        <v>769</v>
      </c>
      <c r="C266" s="269" t="s">
        <v>770</v>
      </c>
      <c r="D266" s="267" t="s">
        <v>771</v>
      </c>
      <c r="E266" s="268">
        <v>200011101479614</v>
      </c>
      <c r="F266" s="269" t="s">
        <v>27</v>
      </c>
      <c r="G266" s="369" t="s">
        <v>797</v>
      </c>
      <c r="H266" s="269" t="s">
        <v>772</v>
      </c>
      <c r="I266" s="370">
        <v>5000</v>
      </c>
      <c r="J266" s="370">
        <v>143.5</v>
      </c>
      <c r="K266" s="370">
        <v>152</v>
      </c>
      <c r="L266" s="305"/>
      <c r="M266" s="304"/>
      <c r="N266" s="304">
        <v>4704.5</v>
      </c>
      <c r="O266" s="303">
        <v>41122</v>
      </c>
    </row>
    <row r="267" spans="1:15" s="199" customFormat="1" ht="23.25">
      <c r="A267" s="199">
        <f t="shared" si="22"/>
        <v>8</v>
      </c>
      <c r="B267" s="269" t="s">
        <v>773</v>
      </c>
      <c r="C267" s="269" t="s">
        <v>774</v>
      </c>
      <c r="D267" s="267" t="s">
        <v>775</v>
      </c>
      <c r="E267" s="268">
        <v>200011101479591</v>
      </c>
      <c r="F267" s="269" t="s">
        <v>37</v>
      </c>
      <c r="G267" s="369" t="s">
        <v>797</v>
      </c>
      <c r="H267" s="269" t="s">
        <v>772</v>
      </c>
      <c r="I267" s="370">
        <v>5000</v>
      </c>
      <c r="J267" s="370">
        <v>143.5</v>
      </c>
      <c r="K267" s="370">
        <v>152</v>
      </c>
      <c r="L267" s="305"/>
      <c r="M267" s="304"/>
      <c r="N267" s="304">
        <v>4704.5</v>
      </c>
      <c r="O267" s="303">
        <v>41122</v>
      </c>
    </row>
    <row r="268" spans="1:15" s="199" customFormat="1" ht="23.25">
      <c r="A268" s="199">
        <f t="shared" si="22"/>
        <v>9</v>
      </c>
      <c r="B268" s="269" t="s">
        <v>776</v>
      </c>
      <c r="C268" s="269" t="s">
        <v>777</v>
      </c>
      <c r="D268" s="267" t="s">
        <v>778</v>
      </c>
      <c r="E268" s="268">
        <v>200011101561276</v>
      </c>
      <c r="F268" s="269" t="s">
        <v>779</v>
      </c>
      <c r="G268" s="369" t="s">
        <v>797</v>
      </c>
      <c r="H268" s="269" t="s">
        <v>498</v>
      </c>
      <c r="I268" s="370">
        <v>6000</v>
      </c>
      <c r="J268" s="370">
        <v>172.2</v>
      </c>
      <c r="K268" s="370">
        <v>182.4</v>
      </c>
      <c r="L268" s="305"/>
      <c r="M268" s="304"/>
      <c r="N268" s="304">
        <v>5645.4000000000005</v>
      </c>
      <c r="O268" s="303">
        <v>40909</v>
      </c>
    </row>
    <row r="269" spans="1:15" s="199" customFormat="1" ht="23.25">
      <c r="A269" s="199">
        <f t="shared" si="22"/>
        <v>10</v>
      </c>
      <c r="B269" s="269" t="s">
        <v>780</v>
      </c>
      <c r="C269" s="269" t="s">
        <v>781</v>
      </c>
      <c r="D269" s="267" t="s">
        <v>782</v>
      </c>
      <c r="E269" s="268">
        <v>200011101619571</v>
      </c>
      <c r="F269" s="269" t="s">
        <v>783</v>
      </c>
      <c r="G269" s="369" t="s">
        <v>797</v>
      </c>
      <c r="H269" s="269" t="s">
        <v>498</v>
      </c>
      <c r="I269" s="370">
        <v>18000</v>
      </c>
      <c r="J269" s="370">
        <v>516.6</v>
      </c>
      <c r="K269" s="370">
        <v>547.20000000000005</v>
      </c>
      <c r="L269" s="305"/>
      <c r="M269" s="304"/>
      <c r="N269" s="304">
        <v>16936.2</v>
      </c>
      <c r="O269" s="303">
        <v>41760</v>
      </c>
    </row>
    <row r="270" spans="1:15" s="199" customFormat="1" ht="23.25">
      <c r="A270" s="199">
        <f t="shared" si="22"/>
        <v>11</v>
      </c>
      <c r="B270" s="306" t="s">
        <v>784</v>
      </c>
      <c r="C270" s="306" t="s">
        <v>278</v>
      </c>
      <c r="D270" s="318" t="s">
        <v>785</v>
      </c>
      <c r="E270" s="318" t="s">
        <v>786</v>
      </c>
      <c r="F270" s="299" t="s">
        <v>27</v>
      </c>
      <c r="G270" s="369" t="s">
        <v>797</v>
      </c>
      <c r="H270" s="299" t="s">
        <v>787</v>
      </c>
      <c r="I270" s="371">
        <v>5000</v>
      </c>
      <c r="J270" s="372">
        <f>I270*2.87%</f>
        <v>143.5</v>
      </c>
      <c r="K270" s="372">
        <f>I270*3.04%</f>
        <v>152</v>
      </c>
      <c r="L270" s="336"/>
      <c r="M270" s="353"/>
      <c r="N270" s="335">
        <f>I270-J270-K270</f>
        <v>4704.5</v>
      </c>
      <c r="O270" s="318">
        <v>42856</v>
      </c>
    </row>
    <row r="271" spans="1:15" s="199" customFormat="1" ht="23.25">
      <c r="A271" s="199">
        <f t="shared" si="22"/>
        <v>12</v>
      </c>
      <c r="B271" s="306" t="s">
        <v>788</v>
      </c>
      <c r="C271" s="306" t="s">
        <v>789</v>
      </c>
      <c r="D271" s="318" t="s">
        <v>790</v>
      </c>
      <c r="E271" s="318" t="s">
        <v>791</v>
      </c>
      <c r="F271" s="299" t="s">
        <v>792</v>
      </c>
      <c r="G271" s="369" t="s">
        <v>797</v>
      </c>
      <c r="H271" s="299" t="s">
        <v>793</v>
      </c>
      <c r="I271" s="371">
        <v>5000</v>
      </c>
      <c r="J271" s="372">
        <f>I271*2.87%</f>
        <v>143.5</v>
      </c>
      <c r="K271" s="372">
        <f>I271*3.04%</f>
        <v>152</v>
      </c>
      <c r="L271" s="336"/>
      <c r="M271" s="353"/>
      <c r="N271" s="335">
        <f>I271-J271-K271</f>
        <v>4704.5</v>
      </c>
      <c r="O271" s="318">
        <v>43191</v>
      </c>
    </row>
    <row r="272" spans="1:15" s="199" customFormat="1" ht="23.25">
      <c r="A272" s="199">
        <f t="shared" si="22"/>
        <v>13</v>
      </c>
      <c r="B272" s="369" t="s">
        <v>688</v>
      </c>
      <c r="C272" s="369" t="s">
        <v>794</v>
      </c>
      <c r="D272" s="373" t="s">
        <v>795</v>
      </c>
      <c r="E272" s="373" t="s">
        <v>796</v>
      </c>
      <c r="F272" s="369" t="s">
        <v>150</v>
      </c>
      <c r="G272" s="369" t="s">
        <v>797</v>
      </c>
      <c r="H272" s="369" t="s">
        <v>798</v>
      </c>
      <c r="I272" s="371">
        <v>5000</v>
      </c>
      <c r="J272" s="372">
        <f t="shared" ref="J272:J281" si="23">I272*2.87%</f>
        <v>143.5</v>
      </c>
      <c r="K272" s="372">
        <f t="shared" ref="K272:K281" si="24">I272*3.04%</f>
        <v>152</v>
      </c>
      <c r="L272" s="336"/>
      <c r="M272" s="353"/>
      <c r="N272" s="335">
        <f>I272-J272-K272</f>
        <v>4704.5</v>
      </c>
      <c r="O272" s="374">
        <v>43497</v>
      </c>
    </row>
    <row r="273" spans="1:15" s="199" customFormat="1" ht="23.25">
      <c r="A273" s="199">
        <f t="shared" si="22"/>
        <v>14</v>
      </c>
      <c r="B273" s="306" t="s">
        <v>288</v>
      </c>
      <c r="C273" s="306" t="s">
        <v>799</v>
      </c>
      <c r="D273" s="318" t="s">
        <v>800</v>
      </c>
      <c r="E273" s="319" t="s">
        <v>801</v>
      </c>
      <c r="F273" s="299" t="s">
        <v>701</v>
      </c>
      <c r="G273" s="299" t="s">
        <v>802</v>
      </c>
      <c r="H273" s="299" t="s">
        <v>803</v>
      </c>
      <c r="I273" s="320">
        <v>5000</v>
      </c>
      <c r="J273" s="320">
        <f t="shared" si="23"/>
        <v>143.5</v>
      </c>
      <c r="K273" s="320">
        <f t="shared" si="24"/>
        <v>152</v>
      </c>
      <c r="L273" s="320"/>
      <c r="M273" s="320"/>
      <c r="N273" s="320">
        <f t="shared" ref="N273:N281" si="25">SUM(I273-J273-K273)</f>
        <v>4704.5</v>
      </c>
      <c r="O273" s="321">
        <v>43221</v>
      </c>
    </row>
    <row r="274" spans="1:15" s="199" customFormat="1" ht="23.25">
      <c r="A274" s="199">
        <f t="shared" si="22"/>
        <v>15</v>
      </c>
      <c r="B274" s="306" t="s">
        <v>804</v>
      </c>
      <c r="C274" s="306" t="s">
        <v>805</v>
      </c>
      <c r="D274" s="318" t="s">
        <v>806</v>
      </c>
      <c r="E274" s="319" t="s">
        <v>807</v>
      </c>
      <c r="F274" s="299" t="s">
        <v>27</v>
      </c>
      <c r="G274" s="299" t="s">
        <v>802</v>
      </c>
      <c r="H274" s="299" t="s">
        <v>808</v>
      </c>
      <c r="I274" s="320">
        <v>5000</v>
      </c>
      <c r="J274" s="320">
        <f t="shared" si="23"/>
        <v>143.5</v>
      </c>
      <c r="K274" s="320">
        <f t="shared" si="24"/>
        <v>152</v>
      </c>
      <c r="L274" s="320"/>
      <c r="M274" s="320"/>
      <c r="N274" s="320">
        <f t="shared" si="25"/>
        <v>4704.5</v>
      </c>
      <c r="O274" s="321">
        <v>43221</v>
      </c>
    </row>
    <row r="275" spans="1:15" s="199" customFormat="1" ht="23.25">
      <c r="A275" s="199">
        <f t="shared" si="22"/>
        <v>16</v>
      </c>
      <c r="B275" s="306" t="s">
        <v>809</v>
      </c>
      <c r="C275" s="306" t="s">
        <v>810</v>
      </c>
      <c r="D275" s="318" t="s">
        <v>811</v>
      </c>
      <c r="E275" s="319" t="s">
        <v>812</v>
      </c>
      <c r="F275" s="299" t="s">
        <v>219</v>
      </c>
      <c r="G275" s="299" t="s">
        <v>802</v>
      </c>
      <c r="H275" s="299" t="s">
        <v>813</v>
      </c>
      <c r="I275" s="320">
        <v>14000</v>
      </c>
      <c r="J275" s="320">
        <f t="shared" si="23"/>
        <v>401.8</v>
      </c>
      <c r="K275" s="320">
        <f t="shared" si="24"/>
        <v>425.6</v>
      </c>
      <c r="L275" s="320"/>
      <c r="M275" s="320"/>
      <c r="N275" s="320">
        <f t="shared" si="25"/>
        <v>13172.6</v>
      </c>
      <c r="O275" s="318">
        <v>43836</v>
      </c>
    </row>
    <row r="276" spans="1:15" s="199" customFormat="1" ht="23.25">
      <c r="A276" s="199">
        <f t="shared" si="22"/>
        <v>17</v>
      </c>
      <c r="B276" s="299" t="s">
        <v>814</v>
      </c>
      <c r="C276" s="299" t="s">
        <v>815</v>
      </c>
      <c r="D276" s="318" t="s">
        <v>816</v>
      </c>
      <c r="E276" s="319" t="s">
        <v>817</v>
      </c>
      <c r="F276" s="299" t="s">
        <v>27</v>
      </c>
      <c r="G276" s="299" t="s">
        <v>802</v>
      </c>
      <c r="H276" s="269" t="s">
        <v>818</v>
      </c>
      <c r="I276" s="320">
        <v>5000</v>
      </c>
      <c r="J276" s="320">
        <f t="shared" si="23"/>
        <v>143.5</v>
      </c>
      <c r="K276" s="320">
        <f t="shared" si="24"/>
        <v>152</v>
      </c>
      <c r="L276" s="320"/>
      <c r="M276" s="320"/>
      <c r="N276" s="320">
        <f t="shared" si="25"/>
        <v>4704.5</v>
      </c>
      <c r="O276" s="318">
        <v>44203</v>
      </c>
    </row>
    <row r="277" spans="1:15" s="199" customFormat="1" ht="23.25">
      <c r="A277" s="199">
        <f t="shared" si="22"/>
        <v>18</v>
      </c>
      <c r="B277" s="299" t="s">
        <v>852</v>
      </c>
      <c r="C277" s="299" t="s">
        <v>853</v>
      </c>
      <c r="D277" s="318" t="s">
        <v>855</v>
      </c>
      <c r="E277" s="319" t="s">
        <v>856</v>
      </c>
      <c r="F277" s="299" t="s">
        <v>150</v>
      </c>
      <c r="G277" s="299" t="s">
        <v>802</v>
      </c>
      <c r="H277" s="299" t="s">
        <v>854</v>
      </c>
      <c r="I277" s="320">
        <v>5000</v>
      </c>
      <c r="J277" s="320">
        <f t="shared" si="23"/>
        <v>143.5</v>
      </c>
      <c r="K277" s="320">
        <f t="shared" si="24"/>
        <v>152</v>
      </c>
      <c r="L277" s="320"/>
      <c r="M277" s="320"/>
      <c r="N277" s="320">
        <f t="shared" si="25"/>
        <v>4704.5</v>
      </c>
      <c r="O277" s="318">
        <v>44805</v>
      </c>
    </row>
    <row r="278" spans="1:15" s="199" customFormat="1" ht="23.25">
      <c r="A278" s="199">
        <f t="shared" si="22"/>
        <v>19</v>
      </c>
      <c r="B278" s="299" t="s">
        <v>906</v>
      </c>
      <c r="C278" s="299" t="s">
        <v>907</v>
      </c>
      <c r="D278" s="318" t="s">
        <v>908</v>
      </c>
      <c r="E278" s="319" t="s">
        <v>913</v>
      </c>
      <c r="F278" s="299" t="s">
        <v>737</v>
      </c>
      <c r="G278" s="299" t="s">
        <v>802</v>
      </c>
      <c r="H278" s="299" t="s">
        <v>909</v>
      </c>
      <c r="I278" s="320">
        <v>5000</v>
      </c>
      <c r="J278" s="320">
        <f t="shared" si="23"/>
        <v>143.5</v>
      </c>
      <c r="K278" s="320">
        <f t="shared" si="24"/>
        <v>152</v>
      </c>
      <c r="L278" s="320"/>
      <c r="M278" s="320"/>
      <c r="N278" s="320">
        <f t="shared" si="25"/>
        <v>4704.5</v>
      </c>
      <c r="O278" s="318">
        <v>44866</v>
      </c>
    </row>
    <row r="279" spans="1:15" s="199" customFormat="1" ht="23.25">
      <c r="A279" s="199">
        <f t="shared" si="22"/>
        <v>20</v>
      </c>
      <c r="B279" s="299" t="s">
        <v>922</v>
      </c>
      <c r="C279" s="299" t="s">
        <v>923</v>
      </c>
      <c r="D279" s="318" t="s">
        <v>924</v>
      </c>
      <c r="E279" s="319" t="s">
        <v>929</v>
      </c>
      <c r="F279" s="299" t="s">
        <v>737</v>
      </c>
      <c r="G279" s="299" t="s">
        <v>802</v>
      </c>
      <c r="H279" s="299" t="s">
        <v>925</v>
      </c>
      <c r="I279" s="320">
        <v>5000</v>
      </c>
      <c r="J279" s="320">
        <f t="shared" si="23"/>
        <v>143.5</v>
      </c>
      <c r="K279" s="320">
        <f t="shared" si="24"/>
        <v>152</v>
      </c>
      <c r="L279" s="320"/>
      <c r="M279" s="320"/>
      <c r="N279" s="320">
        <f t="shared" si="25"/>
        <v>4704.5</v>
      </c>
      <c r="O279" s="318">
        <v>44928</v>
      </c>
    </row>
    <row r="280" spans="1:15" s="199" customFormat="1" ht="23.25">
      <c r="A280" s="199">
        <f t="shared" si="22"/>
        <v>21</v>
      </c>
      <c r="B280" s="299" t="s">
        <v>926</v>
      </c>
      <c r="C280" s="299" t="s">
        <v>210</v>
      </c>
      <c r="D280" s="318" t="s">
        <v>927</v>
      </c>
      <c r="E280" s="319" t="s">
        <v>930</v>
      </c>
      <c r="F280" s="299" t="s">
        <v>150</v>
      </c>
      <c r="G280" s="299" t="s">
        <v>802</v>
      </c>
      <c r="H280" s="299" t="s">
        <v>798</v>
      </c>
      <c r="I280" s="320">
        <v>5000</v>
      </c>
      <c r="J280" s="320">
        <f t="shared" si="23"/>
        <v>143.5</v>
      </c>
      <c r="K280" s="320">
        <f t="shared" si="24"/>
        <v>152</v>
      </c>
      <c r="L280" s="320"/>
      <c r="M280" s="320"/>
      <c r="N280" s="320">
        <f t="shared" si="25"/>
        <v>4704.5</v>
      </c>
      <c r="O280" s="318" t="s">
        <v>928</v>
      </c>
    </row>
    <row r="281" spans="1:15" s="199" customFormat="1" ht="23.25">
      <c r="A281" s="199">
        <f t="shared" si="22"/>
        <v>22</v>
      </c>
      <c r="B281" s="339" t="s">
        <v>969</v>
      </c>
      <c r="C281" s="339" t="s">
        <v>970</v>
      </c>
      <c r="D281" s="341" t="s">
        <v>971</v>
      </c>
      <c r="E281" s="322" t="s">
        <v>973</v>
      </c>
      <c r="F281" s="299" t="s">
        <v>27</v>
      </c>
      <c r="G281" s="299" t="s">
        <v>802</v>
      </c>
      <c r="H281" s="299" t="s">
        <v>972</v>
      </c>
      <c r="I281" s="320">
        <v>5000</v>
      </c>
      <c r="J281" s="320">
        <f t="shared" si="23"/>
        <v>143.5</v>
      </c>
      <c r="K281" s="320">
        <f t="shared" si="24"/>
        <v>152</v>
      </c>
      <c r="L281" s="320"/>
      <c r="M281" s="320"/>
      <c r="N281" s="320">
        <f t="shared" si="25"/>
        <v>4704.5</v>
      </c>
      <c r="O281" s="318">
        <v>45047</v>
      </c>
    </row>
    <row r="282" spans="1:15" s="199" customFormat="1" ht="23.25">
      <c r="B282" s="266" t="s">
        <v>819</v>
      </c>
      <c r="C282" s="266"/>
      <c r="D282" s="269"/>
      <c r="E282" s="268"/>
      <c r="F282" s="269"/>
      <c r="G282" s="269"/>
      <c r="H282" s="269"/>
      <c r="I282" s="270">
        <f>SUM(I260:I281)</f>
        <v>140000</v>
      </c>
      <c r="J282" s="270">
        <f>SUM(J260:J281)</f>
        <v>4018.0000000000005</v>
      </c>
      <c r="K282" s="270">
        <f>SUM(K260:K281)</f>
        <v>4256</v>
      </c>
      <c r="L282" s="327">
        <f>SUM(L268:L275)</f>
        <v>0</v>
      </c>
      <c r="M282" s="326">
        <f>SUM(M260:M274)</f>
        <v>2000</v>
      </c>
      <c r="N282" s="326">
        <f>SUM(N260:N281)</f>
        <v>129726.00000000001</v>
      </c>
      <c r="O282" s="271"/>
    </row>
    <row r="283" spans="1:15" s="199" customFormat="1" ht="23.25">
      <c r="B283" s="272"/>
      <c r="C283" s="272"/>
      <c r="D283" s="275"/>
      <c r="E283" s="274"/>
      <c r="F283" s="275"/>
      <c r="G283" s="275"/>
      <c r="H283" s="275"/>
      <c r="I283" s="276"/>
      <c r="J283" s="276"/>
      <c r="K283" s="276"/>
      <c r="L283" s="328"/>
      <c r="M283" s="277"/>
      <c r="N283" s="277"/>
      <c r="O283" s="278"/>
    </row>
    <row r="284" spans="1:15" s="199" customFormat="1" ht="23.25">
      <c r="A284" s="199">
        <f>A97+A144+A184+A243+A281</f>
        <v>206</v>
      </c>
      <c r="B284" s="272"/>
      <c r="C284" s="272"/>
      <c r="D284" s="275"/>
      <c r="E284" s="274"/>
      <c r="F284" s="275"/>
      <c r="G284" s="275"/>
      <c r="H284" s="275"/>
      <c r="I284" s="276"/>
      <c r="J284" s="276"/>
      <c r="K284" s="276"/>
      <c r="L284" s="328"/>
      <c r="M284" s="277"/>
      <c r="N284" s="277"/>
      <c r="O284" s="278"/>
    </row>
    <row r="285" spans="1:15" s="199" customFormat="1" ht="23.25">
      <c r="B285" s="272" t="s">
        <v>820</v>
      </c>
      <c r="C285" s="272"/>
      <c r="D285" s="275"/>
      <c r="E285" s="274"/>
      <c r="F285" s="275"/>
      <c r="G285" s="275"/>
      <c r="H285" s="275"/>
      <c r="I285" s="276"/>
      <c r="J285" s="276"/>
      <c r="K285" s="276"/>
      <c r="L285" s="328"/>
      <c r="M285" s="277"/>
      <c r="N285" s="277"/>
      <c r="O285" s="278"/>
    </row>
    <row r="286" spans="1:15" s="199" customFormat="1" ht="23.25">
      <c r="B286" s="290"/>
      <c r="C286" s="290"/>
      <c r="D286" s="290"/>
      <c r="E286" s="375"/>
      <c r="F286" s="290"/>
      <c r="G286" s="290"/>
      <c r="H286" s="290"/>
      <c r="I286" s="376">
        <f>I98+I145+I185+I244+I282</f>
        <v>1579326.15</v>
      </c>
      <c r="J286" s="290"/>
      <c r="K286" s="377" t="s">
        <v>821</v>
      </c>
      <c r="L286" s="377"/>
      <c r="M286" s="377"/>
      <c r="N286" s="376">
        <f>N98+N145+N185+N244+N282</f>
        <v>1475563.3745350002</v>
      </c>
    </row>
    <row r="287" spans="1:15" s="199" customFormat="1" ht="23.25"/>
    <row r="288" spans="1:15" s="199" customFormat="1" ht="24" thickBot="1">
      <c r="B288" s="273"/>
      <c r="C288" s="283" t="s">
        <v>398</v>
      </c>
      <c r="D288" s="280"/>
      <c r="E288" s="284"/>
      <c r="F288" s="284"/>
      <c r="G288" s="380"/>
      <c r="H288" s="286" t="s">
        <v>841</v>
      </c>
      <c r="I288" s="286"/>
      <c r="J288" s="287"/>
      <c r="L288" s="378"/>
    </row>
    <row r="289" spans="2:10" s="199" customFormat="1" ht="23.25">
      <c r="B289" s="834" t="s">
        <v>975</v>
      </c>
      <c r="C289" s="834"/>
      <c r="D289" s="284"/>
      <c r="E289" s="284"/>
      <c r="F289" s="284"/>
      <c r="G289" s="380"/>
      <c r="H289" s="380" t="s">
        <v>400</v>
      </c>
      <c r="I289" s="380"/>
      <c r="J289" s="287"/>
    </row>
  </sheetData>
  <mergeCells count="23">
    <mergeCell ref="B197:N197"/>
    <mergeCell ref="B198:N198"/>
    <mergeCell ref="B199:N199"/>
    <mergeCell ref="B249:C249"/>
    <mergeCell ref="B289:C289"/>
    <mergeCell ref="B196:N196"/>
    <mergeCell ref="B6:H6"/>
    <mergeCell ref="I6:N6"/>
    <mergeCell ref="B107:N107"/>
    <mergeCell ref="B108:N108"/>
    <mergeCell ref="B109:N109"/>
    <mergeCell ref="B149:C149"/>
    <mergeCell ref="B154:N154"/>
    <mergeCell ref="B155:N155"/>
    <mergeCell ref="B156:N156"/>
    <mergeCell ref="B189:C189"/>
    <mergeCell ref="C102:D102"/>
    <mergeCell ref="B3:H3"/>
    <mergeCell ref="I3:N3"/>
    <mergeCell ref="B4:H4"/>
    <mergeCell ref="I4:N4"/>
    <mergeCell ref="B5:H5"/>
    <mergeCell ref="I5:N5"/>
  </mergeCells>
  <pageMargins left="0.7" right="0.7" top="0.75" bottom="0.75" header="0.3" footer="0.3"/>
  <pageSetup paperSize="5" scale="39" orientation="landscape" r:id="rId1"/>
  <rowBreaks count="5" manualBreakCount="5">
    <brk id="50" min="1" max="14" man="1"/>
    <brk id="104" max="16383" man="1"/>
    <brk id="152" max="16383" man="1"/>
    <brk id="195" max="16383" man="1"/>
    <brk id="24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297"/>
  <sheetViews>
    <sheetView topLeftCell="A39" zoomScaleNormal="100" workbookViewId="0">
      <selection activeCell="B92" sqref="B92"/>
    </sheetView>
  </sheetViews>
  <sheetFormatPr baseColWidth="10" defaultRowHeight="15"/>
  <cols>
    <col min="1" max="1" width="8.42578125" style="418" customWidth="1"/>
    <col min="2" max="2" width="24.7109375" style="418" customWidth="1"/>
    <col min="3" max="3" width="23.28515625" style="418" customWidth="1"/>
    <col min="4" max="4" width="19.140625" style="418" customWidth="1"/>
    <col min="5" max="5" width="19" style="418" bestFit="1" customWidth="1"/>
    <col min="6" max="6" width="19" style="418" customWidth="1"/>
    <col min="7" max="7" width="19.140625" style="418" customWidth="1"/>
    <col min="8" max="8" width="30.42578125" style="418" customWidth="1"/>
    <col min="9" max="9" width="21.7109375" style="418" bestFit="1" customWidth="1"/>
    <col min="10" max="10" width="14.28515625" style="418" customWidth="1"/>
    <col min="11" max="11" width="17.7109375" style="418" bestFit="1" customWidth="1"/>
    <col min="12" max="12" width="11.85546875" style="418" bestFit="1" customWidth="1"/>
    <col min="13" max="13" width="11.85546875" style="418" customWidth="1"/>
    <col min="14" max="14" width="18.42578125" style="418" customWidth="1"/>
    <col min="15" max="15" width="17.140625" style="418" customWidth="1"/>
    <col min="16" max="16384" width="11.42578125" style="418"/>
  </cols>
  <sheetData>
    <row r="3" spans="1:15"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</row>
    <row r="4" spans="1:15">
      <c r="B4" s="837" t="s">
        <v>1</v>
      </c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5" spans="1:15">
      <c r="B5" s="837" t="s">
        <v>2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1:15">
      <c r="B6" s="837" t="s">
        <v>3</v>
      </c>
      <c r="C6" s="837"/>
      <c r="D6" s="837"/>
      <c r="E6" s="837"/>
      <c r="F6" s="837"/>
      <c r="G6" s="837"/>
      <c r="H6" s="837"/>
      <c r="I6" s="837"/>
      <c r="J6" s="837"/>
      <c r="K6" s="837"/>
      <c r="L6" s="837"/>
      <c r="M6" s="837"/>
      <c r="N6" s="837"/>
    </row>
    <row r="7" spans="1:15">
      <c r="A7" s="419"/>
      <c r="B7" s="420" t="s">
        <v>4</v>
      </c>
      <c r="C7" s="420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</row>
    <row r="8" spans="1:15">
      <c r="B8" s="421" t="s">
        <v>1025</v>
      </c>
      <c r="C8" s="421"/>
      <c r="D8" s="421"/>
      <c r="E8" s="421"/>
      <c r="F8" s="422"/>
      <c r="G8" s="422"/>
      <c r="H8" s="422"/>
      <c r="I8" s="422"/>
      <c r="J8" s="421"/>
      <c r="K8" s="422"/>
      <c r="L8" s="422"/>
      <c r="M8" s="422"/>
      <c r="N8" s="422"/>
      <c r="O8" s="422"/>
    </row>
    <row r="9" spans="1:15">
      <c r="B9" s="421" t="s">
        <v>5</v>
      </c>
      <c r="C9" s="421"/>
      <c r="D9" s="421"/>
      <c r="E9" s="421"/>
      <c r="F9" s="422"/>
      <c r="G9" s="422"/>
      <c r="H9" s="422"/>
      <c r="I9" s="422"/>
      <c r="J9" s="421"/>
      <c r="K9" s="422"/>
      <c r="L9" s="422"/>
      <c r="M9" s="422"/>
      <c r="N9" s="423"/>
      <c r="O9" s="423"/>
    </row>
    <row r="10" spans="1:15">
      <c r="B10" s="421" t="s">
        <v>6</v>
      </c>
      <c r="C10" s="421" t="s">
        <v>7</v>
      </c>
      <c r="D10" s="421" t="s">
        <v>8</v>
      </c>
      <c r="E10" s="421"/>
      <c r="F10" s="421" t="s">
        <v>10</v>
      </c>
      <c r="G10" s="421" t="s">
        <v>11</v>
      </c>
      <c r="H10" s="424" t="s">
        <v>12</v>
      </c>
      <c r="I10" s="421" t="s">
        <v>13</v>
      </c>
      <c r="J10" s="425" t="s">
        <v>14</v>
      </c>
      <c r="K10" s="425" t="s">
        <v>15</v>
      </c>
      <c r="L10" s="425" t="s">
        <v>16</v>
      </c>
      <c r="M10" s="424" t="s">
        <v>941</v>
      </c>
      <c r="N10" s="426" t="s">
        <v>17</v>
      </c>
      <c r="O10" s="427" t="s">
        <v>18</v>
      </c>
    </row>
    <row r="11" spans="1:15">
      <c r="A11" s="418">
        <v>1</v>
      </c>
      <c r="B11" s="428" t="s">
        <v>19</v>
      </c>
      <c r="C11" s="428" t="s">
        <v>20</v>
      </c>
      <c r="D11" s="429" t="s">
        <v>21</v>
      </c>
      <c r="E11" s="430">
        <v>200011101179105</v>
      </c>
      <c r="F11" s="428" t="s">
        <v>22</v>
      </c>
      <c r="G11" s="431" t="s">
        <v>281</v>
      </c>
      <c r="H11" s="432" t="s">
        <v>23</v>
      </c>
      <c r="I11" s="447">
        <v>5000</v>
      </c>
      <c r="J11" s="434">
        <f>I11*2.87%</f>
        <v>143.5</v>
      </c>
      <c r="K11" s="435">
        <f>I11*3.04%</f>
        <v>152</v>
      </c>
      <c r="L11" s="435"/>
      <c r="M11" s="435"/>
      <c r="N11" s="435">
        <f t="shared" ref="N11:N73" si="0">I11-J11-K11-M11</f>
        <v>4704.5</v>
      </c>
      <c r="O11" s="436">
        <v>39210</v>
      </c>
    </row>
    <row r="12" spans="1:15">
      <c r="A12" s="418">
        <f>A11+1</f>
        <v>2</v>
      </c>
      <c r="B12" s="437" t="s">
        <v>24</v>
      </c>
      <c r="C12" s="437" t="s">
        <v>25</v>
      </c>
      <c r="D12" s="438" t="s">
        <v>26</v>
      </c>
      <c r="E12" s="439">
        <v>200011101178533</v>
      </c>
      <c r="F12" s="437" t="s">
        <v>27</v>
      </c>
      <c r="G12" s="431" t="s">
        <v>281</v>
      </c>
      <c r="H12" s="440" t="s">
        <v>28</v>
      </c>
      <c r="I12" s="447">
        <v>5000</v>
      </c>
      <c r="J12" s="434">
        <v>0</v>
      </c>
      <c r="K12" s="435">
        <v>0</v>
      </c>
      <c r="L12" s="442"/>
      <c r="M12" s="442">
        <v>0</v>
      </c>
      <c r="N12" s="435">
        <f t="shared" si="0"/>
        <v>5000</v>
      </c>
      <c r="O12" s="443">
        <v>39084</v>
      </c>
    </row>
    <row r="13" spans="1:15">
      <c r="A13" s="418">
        <f t="shared" ref="A13:A76" si="1">A12+1</f>
        <v>3</v>
      </c>
      <c r="B13" s="437" t="s">
        <v>29</v>
      </c>
      <c r="C13" s="437" t="s">
        <v>30</v>
      </c>
      <c r="D13" s="438" t="s">
        <v>31</v>
      </c>
      <c r="E13" s="439">
        <v>200011101179118</v>
      </c>
      <c r="F13" s="437" t="s">
        <v>32</v>
      </c>
      <c r="G13" s="431" t="s">
        <v>281</v>
      </c>
      <c r="H13" s="440" t="s">
        <v>33</v>
      </c>
      <c r="I13" s="447">
        <v>18400</v>
      </c>
      <c r="J13" s="441">
        <f>I13*2.87%</f>
        <v>528.08000000000004</v>
      </c>
      <c r="K13" s="444">
        <f>I13*3.04%</f>
        <v>559.36</v>
      </c>
      <c r="L13" s="444"/>
      <c r="M13" s="444">
        <v>0</v>
      </c>
      <c r="N13" s="435">
        <f t="shared" si="0"/>
        <v>17312.559999999998</v>
      </c>
      <c r="O13" s="443">
        <v>39142</v>
      </c>
    </row>
    <row r="14" spans="1:15">
      <c r="A14" s="418">
        <f t="shared" si="1"/>
        <v>4</v>
      </c>
      <c r="B14" s="428" t="s">
        <v>34</v>
      </c>
      <c r="C14" s="428" t="s">
        <v>35</v>
      </c>
      <c r="D14" s="429" t="s">
        <v>36</v>
      </c>
      <c r="E14" s="445">
        <v>200011101179079</v>
      </c>
      <c r="F14" s="428" t="s">
        <v>37</v>
      </c>
      <c r="G14" s="431" t="s">
        <v>281</v>
      </c>
      <c r="H14" s="446" t="s">
        <v>38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39258</v>
      </c>
    </row>
    <row r="15" spans="1:15">
      <c r="A15" s="418">
        <f t="shared" si="1"/>
        <v>5</v>
      </c>
      <c r="B15" s="428" t="s">
        <v>39</v>
      </c>
      <c r="C15" s="428" t="s">
        <v>40</v>
      </c>
      <c r="D15" s="429" t="s">
        <v>41</v>
      </c>
      <c r="E15" s="445">
        <v>200011101178630</v>
      </c>
      <c r="F15" s="428" t="s">
        <v>27</v>
      </c>
      <c r="G15" s="431" t="s">
        <v>281</v>
      </c>
      <c r="H15" s="446" t="s">
        <v>42</v>
      </c>
      <c r="I15" s="447">
        <v>5000</v>
      </c>
      <c r="J15" s="447">
        <v>143.5</v>
      </c>
      <c r="K15" s="447">
        <v>152</v>
      </c>
      <c r="L15" s="447"/>
      <c r="M15" s="447"/>
      <c r="N15" s="435">
        <f t="shared" si="0"/>
        <v>4704.5</v>
      </c>
      <c r="O15" s="448">
        <v>39234</v>
      </c>
    </row>
    <row r="16" spans="1:15">
      <c r="A16" s="418">
        <f t="shared" si="1"/>
        <v>6</v>
      </c>
      <c r="B16" s="437" t="s">
        <v>43</v>
      </c>
      <c r="C16" s="437" t="s">
        <v>44</v>
      </c>
      <c r="D16" s="438" t="s">
        <v>45</v>
      </c>
      <c r="E16" s="449">
        <v>200011101179095</v>
      </c>
      <c r="F16" s="437" t="s">
        <v>27</v>
      </c>
      <c r="G16" s="431" t="s">
        <v>281</v>
      </c>
      <c r="H16" s="450" t="s">
        <v>46</v>
      </c>
      <c r="I16" s="444">
        <v>5000</v>
      </c>
      <c r="J16" s="444">
        <f>I16*2.87%</f>
        <v>143.5</v>
      </c>
      <c r="K16" s="444">
        <f>I16*3.04%</f>
        <v>152</v>
      </c>
      <c r="L16" s="444"/>
      <c r="M16" s="444"/>
      <c r="N16" s="435">
        <f t="shared" si="0"/>
        <v>4704.5</v>
      </c>
      <c r="O16" s="436">
        <v>39265</v>
      </c>
    </row>
    <row r="17" spans="1:15">
      <c r="A17" s="418">
        <f t="shared" si="1"/>
        <v>7</v>
      </c>
      <c r="B17" s="428" t="s">
        <v>47</v>
      </c>
      <c r="C17" s="428" t="s">
        <v>48</v>
      </c>
      <c r="D17" s="429" t="s">
        <v>49</v>
      </c>
      <c r="E17" s="445">
        <v>200011101179134</v>
      </c>
      <c r="F17" s="428" t="s">
        <v>27</v>
      </c>
      <c r="G17" s="431" t="s">
        <v>281</v>
      </c>
      <c r="H17" s="446" t="s">
        <v>50</v>
      </c>
      <c r="I17" s="447">
        <v>5000</v>
      </c>
      <c r="J17" s="447">
        <v>143.5</v>
      </c>
      <c r="K17" s="447">
        <v>152</v>
      </c>
      <c r="L17" s="447"/>
      <c r="M17" s="447"/>
      <c r="N17" s="435">
        <f t="shared" si="0"/>
        <v>4704.5</v>
      </c>
      <c r="O17" s="448">
        <v>39265</v>
      </c>
    </row>
    <row r="18" spans="1:15">
      <c r="A18" s="418">
        <f t="shared" si="1"/>
        <v>8</v>
      </c>
      <c r="B18" s="428" t="s">
        <v>56</v>
      </c>
      <c r="C18" s="428" t="s">
        <v>57</v>
      </c>
      <c r="D18" s="429" t="s">
        <v>58</v>
      </c>
      <c r="E18" s="445">
        <v>200011101179150</v>
      </c>
      <c r="F18" s="428" t="s">
        <v>37</v>
      </c>
      <c r="G18" s="431" t="s">
        <v>281</v>
      </c>
      <c r="H18" s="446" t="s">
        <v>59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39265</v>
      </c>
    </row>
    <row r="19" spans="1:15">
      <c r="A19" s="418">
        <f t="shared" si="1"/>
        <v>9</v>
      </c>
      <c r="B19" s="428" t="s">
        <v>60</v>
      </c>
      <c r="C19" s="428" t="s">
        <v>61</v>
      </c>
      <c r="D19" s="429" t="s">
        <v>62</v>
      </c>
      <c r="E19" s="445">
        <v>200011101179053</v>
      </c>
      <c r="F19" s="428" t="s">
        <v>63</v>
      </c>
      <c r="G19" s="431" t="s">
        <v>281</v>
      </c>
      <c r="H19" s="446" t="s">
        <v>64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39281</v>
      </c>
    </row>
    <row r="20" spans="1:15">
      <c r="A20" s="418">
        <f t="shared" si="1"/>
        <v>10</v>
      </c>
      <c r="B20" s="428" t="s">
        <v>65</v>
      </c>
      <c r="C20" s="428" t="s">
        <v>66</v>
      </c>
      <c r="D20" s="429" t="s">
        <v>67</v>
      </c>
      <c r="E20" s="445">
        <v>200011101178591</v>
      </c>
      <c r="F20" s="428" t="s">
        <v>37</v>
      </c>
      <c r="G20" s="431" t="s">
        <v>281</v>
      </c>
      <c r="H20" s="446" t="s">
        <v>68</v>
      </c>
      <c r="I20" s="447">
        <v>5000</v>
      </c>
      <c r="J20" s="447">
        <v>143.5</v>
      </c>
      <c r="K20" s="447">
        <v>152</v>
      </c>
      <c r="L20" s="447"/>
      <c r="M20" s="447"/>
      <c r="N20" s="435">
        <f t="shared" si="0"/>
        <v>4704.5</v>
      </c>
      <c r="O20" s="448">
        <v>39286</v>
      </c>
    </row>
    <row r="21" spans="1:15">
      <c r="A21" s="418">
        <f t="shared" si="1"/>
        <v>11</v>
      </c>
      <c r="B21" s="437" t="s">
        <v>69</v>
      </c>
      <c r="C21" s="437" t="s">
        <v>70</v>
      </c>
      <c r="D21" s="438" t="s">
        <v>71</v>
      </c>
      <c r="E21" s="439">
        <v>200011101180686</v>
      </c>
      <c r="F21" s="437" t="s">
        <v>72</v>
      </c>
      <c r="G21" s="431" t="s">
        <v>281</v>
      </c>
      <c r="H21" s="450" t="s">
        <v>73</v>
      </c>
      <c r="I21" s="442">
        <v>7000</v>
      </c>
      <c r="J21" s="442">
        <v>200.9</v>
      </c>
      <c r="K21" s="442">
        <v>212.8</v>
      </c>
      <c r="L21" s="442"/>
      <c r="M21" s="442"/>
      <c r="N21" s="435">
        <f t="shared" si="0"/>
        <v>6586.3</v>
      </c>
      <c r="O21" s="443">
        <v>39295</v>
      </c>
    </row>
    <row r="22" spans="1:15">
      <c r="A22" s="418">
        <f t="shared" si="1"/>
        <v>12</v>
      </c>
      <c r="B22" s="428" t="s">
        <v>74</v>
      </c>
      <c r="C22" s="428" t="s">
        <v>75</v>
      </c>
      <c r="D22" s="429" t="s">
        <v>76</v>
      </c>
      <c r="E22" s="445">
        <v>200011101180709</v>
      </c>
      <c r="F22" s="428" t="s">
        <v>37</v>
      </c>
      <c r="G22" s="431" t="s">
        <v>281</v>
      </c>
      <c r="H22" s="446" t="s">
        <v>77</v>
      </c>
      <c r="I22" s="447">
        <v>8318.0400000000009</v>
      </c>
      <c r="J22" s="447">
        <f>I22*2.87%</f>
        <v>238.72774800000002</v>
      </c>
      <c r="K22" s="447">
        <f>I22*3.04%</f>
        <v>252.86841600000002</v>
      </c>
      <c r="L22" s="447"/>
      <c r="M22" s="447"/>
      <c r="N22" s="435">
        <f t="shared" si="0"/>
        <v>7826.4438360000004</v>
      </c>
      <c r="O22" s="448">
        <v>39338</v>
      </c>
    </row>
    <row r="23" spans="1:15">
      <c r="A23" s="418">
        <f>A22+1</f>
        <v>13</v>
      </c>
      <c r="B23" s="428" t="s">
        <v>78</v>
      </c>
      <c r="C23" s="428" t="s">
        <v>79</v>
      </c>
      <c r="D23" s="429" t="s">
        <v>80</v>
      </c>
      <c r="E23" s="445">
        <v>200011101253636</v>
      </c>
      <c r="F23" s="428" t="s">
        <v>54</v>
      </c>
      <c r="G23" s="431" t="s">
        <v>281</v>
      </c>
      <c r="H23" s="446" t="s">
        <v>81</v>
      </c>
      <c r="I23" s="451">
        <v>18312</v>
      </c>
      <c r="J23" s="435">
        <f>I23*2.87%</f>
        <v>525.55439999999999</v>
      </c>
      <c r="K23" s="435">
        <f>I23*3.04%</f>
        <v>556.6848</v>
      </c>
      <c r="L23" s="435">
        <v>0</v>
      </c>
      <c r="M23" s="435">
        <v>0</v>
      </c>
      <c r="N23" s="435">
        <f t="shared" si="0"/>
        <v>17229.7608</v>
      </c>
      <c r="O23" s="448">
        <v>39702</v>
      </c>
    </row>
    <row r="24" spans="1:15">
      <c r="A24" s="418">
        <f t="shared" si="1"/>
        <v>14</v>
      </c>
      <c r="B24" s="428" t="s">
        <v>82</v>
      </c>
      <c r="C24" s="428" t="s">
        <v>83</v>
      </c>
      <c r="D24" s="429" t="s">
        <v>84</v>
      </c>
      <c r="E24" s="445">
        <v>200012700173856</v>
      </c>
      <c r="F24" s="428" t="s">
        <v>85</v>
      </c>
      <c r="G24" s="431" t="s">
        <v>281</v>
      </c>
      <c r="H24" s="446" t="s">
        <v>86</v>
      </c>
      <c r="I24" s="451">
        <v>28657.01</v>
      </c>
      <c r="J24" s="435">
        <v>822.456187</v>
      </c>
      <c r="K24" s="435">
        <v>871.17310399999997</v>
      </c>
      <c r="L24" s="452"/>
      <c r="M24" s="452">
        <v>0</v>
      </c>
      <c r="N24" s="435">
        <f t="shared" si="0"/>
        <v>26963.380708999997</v>
      </c>
      <c r="O24" s="448">
        <v>39302</v>
      </c>
    </row>
    <row r="25" spans="1:15">
      <c r="A25" s="418">
        <f t="shared" si="1"/>
        <v>15</v>
      </c>
      <c r="B25" s="428" t="s">
        <v>89</v>
      </c>
      <c r="C25" s="428" t="s">
        <v>90</v>
      </c>
      <c r="D25" s="429" t="s">
        <v>91</v>
      </c>
      <c r="E25" s="445">
        <v>200011101209570</v>
      </c>
      <c r="F25" s="428" t="s">
        <v>37</v>
      </c>
      <c r="G25" s="431" t="s">
        <v>281</v>
      </c>
      <c r="H25" s="437" t="s">
        <v>92</v>
      </c>
      <c r="I25" s="447">
        <v>5000</v>
      </c>
      <c r="J25" s="447">
        <v>143.5</v>
      </c>
      <c r="K25" s="447">
        <v>152</v>
      </c>
      <c r="L25" s="447"/>
      <c r="M25" s="447"/>
      <c r="N25" s="435">
        <f t="shared" si="0"/>
        <v>4704.5</v>
      </c>
      <c r="O25" s="448">
        <v>39499</v>
      </c>
    </row>
    <row r="26" spans="1:15">
      <c r="A26" s="418">
        <f t="shared" si="1"/>
        <v>16</v>
      </c>
      <c r="B26" s="437" t="s">
        <v>93</v>
      </c>
      <c r="C26" s="437" t="s">
        <v>94</v>
      </c>
      <c r="D26" s="429" t="s">
        <v>95</v>
      </c>
      <c r="E26" s="445">
        <v>200011101224225</v>
      </c>
      <c r="F26" s="428" t="s">
        <v>87</v>
      </c>
      <c r="G26" s="431" t="s">
        <v>281</v>
      </c>
      <c r="H26" s="450" t="s">
        <v>96</v>
      </c>
      <c r="I26" s="447">
        <v>24000</v>
      </c>
      <c r="J26" s="447">
        <f>I26*2.87%</f>
        <v>688.8</v>
      </c>
      <c r="K26" s="447">
        <f>I26*3.04%</f>
        <v>729.6</v>
      </c>
      <c r="L26" s="447"/>
      <c r="M26" s="447">
        <v>0</v>
      </c>
      <c r="N26" s="435">
        <f t="shared" si="0"/>
        <v>22581.600000000002</v>
      </c>
      <c r="O26" s="448">
        <v>39524</v>
      </c>
    </row>
    <row r="27" spans="1:15">
      <c r="A27" s="418">
        <f t="shared" si="1"/>
        <v>17</v>
      </c>
      <c r="B27" s="437" t="s">
        <v>97</v>
      </c>
      <c r="C27" s="437" t="s">
        <v>98</v>
      </c>
      <c r="D27" s="429" t="s">
        <v>99</v>
      </c>
      <c r="E27" s="430">
        <v>200011101224209</v>
      </c>
      <c r="F27" s="446" t="s">
        <v>100</v>
      </c>
      <c r="G27" s="431" t="s">
        <v>281</v>
      </c>
      <c r="H27" s="450" t="s">
        <v>101</v>
      </c>
      <c r="I27" s="435">
        <v>11596.6</v>
      </c>
      <c r="J27" s="435">
        <f>I27*2.87%</f>
        <v>332.82242000000002</v>
      </c>
      <c r="K27" s="435">
        <f>I27*3.04%</f>
        <v>352.53664000000003</v>
      </c>
      <c r="L27" s="435"/>
      <c r="M27" s="435">
        <v>0</v>
      </c>
      <c r="N27" s="435">
        <f t="shared" si="0"/>
        <v>10911.24094</v>
      </c>
      <c r="O27" s="436">
        <v>39539</v>
      </c>
    </row>
    <row r="28" spans="1:15">
      <c r="A28" s="418">
        <f t="shared" si="1"/>
        <v>18</v>
      </c>
      <c r="B28" s="437" t="s">
        <v>102</v>
      </c>
      <c r="C28" s="437" t="s">
        <v>103</v>
      </c>
      <c r="D28" s="429" t="s">
        <v>104</v>
      </c>
      <c r="E28" s="430">
        <v>200011101231865</v>
      </c>
      <c r="F28" s="446" t="s">
        <v>105</v>
      </c>
      <c r="G28" s="431" t="s">
        <v>281</v>
      </c>
      <c r="H28" s="437" t="s">
        <v>96</v>
      </c>
      <c r="I28" s="435">
        <v>5000</v>
      </c>
      <c r="J28" s="435">
        <f>I28*2.87%</f>
        <v>143.5</v>
      </c>
      <c r="K28" s="435">
        <f>I28*3.04%</f>
        <v>152</v>
      </c>
      <c r="L28" s="435"/>
      <c r="M28" s="435"/>
      <c r="N28" s="435">
        <f t="shared" si="0"/>
        <v>4704.5</v>
      </c>
      <c r="O28" s="436">
        <v>39568</v>
      </c>
    </row>
    <row r="29" spans="1:15">
      <c r="A29" s="418">
        <f t="shared" si="1"/>
        <v>19</v>
      </c>
      <c r="B29" s="437" t="s">
        <v>106</v>
      </c>
      <c r="C29" s="437" t="s">
        <v>107</v>
      </c>
      <c r="D29" s="429" t="s">
        <v>108</v>
      </c>
      <c r="E29" s="430">
        <v>200011101245945</v>
      </c>
      <c r="F29" s="446" t="s">
        <v>109</v>
      </c>
      <c r="G29" s="431" t="s">
        <v>281</v>
      </c>
      <c r="H29" s="450" t="s">
        <v>110</v>
      </c>
      <c r="I29" s="435">
        <v>9600</v>
      </c>
      <c r="J29" s="435">
        <f>I29*2.87%</f>
        <v>275.52</v>
      </c>
      <c r="K29" s="435">
        <f>I29*3.04%</f>
        <v>291.83999999999997</v>
      </c>
      <c r="L29" s="435"/>
      <c r="M29" s="435"/>
      <c r="N29" s="435">
        <f t="shared" si="0"/>
        <v>9032.64</v>
      </c>
      <c r="O29" s="436">
        <v>39661</v>
      </c>
    </row>
    <row r="30" spans="1:15">
      <c r="A30" s="418">
        <f t="shared" si="1"/>
        <v>20</v>
      </c>
      <c r="B30" s="453" t="s">
        <v>111</v>
      </c>
      <c r="C30" s="453" t="s">
        <v>112</v>
      </c>
      <c r="D30" s="454" t="s">
        <v>113</v>
      </c>
      <c r="E30" s="455">
        <v>200011101253597</v>
      </c>
      <c r="F30" s="431" t="s">
        <v>114</v>
      </c>
      <c r="G30" s="431" t="s">
        <v>281</v>
      </c>
      <c r="H30" s="453" t="s">
        <v>115</v>
      </c>
      <c r="I30" s="456">
        <v>22000</v>
      </c>
      <c r="J30" s="457">
        <f>I30*2.87%</f>
        <v>631.4</v>
      </c>
      <c r="K30" s="457">
        <f>I30*3.04%</f>
        <v>668.8</v>
      </c>
      <c r="L30" s="457"/>
      <c r="M30" s="457">
        <v>3024.9</v>
      </c>
      <c r="N30" s="435">
        <f t="shared" si="0"/>
        <v>17674.899999999998</v>
      </c>
      <c r="O30" s="458">
        <v>39692</v>
      </c>
    </row>
    <row r="31" spans="1:15">
      <c r="A31" s="418">
        <f t="shared" si="1"/>
        <v>21</v>
      </c>
      <c r="B31" s="453" t="s">
        <v>116</v>
      </c>
      <c r="C31" s="453" t="s">
        <v>117</v>
      </c>
      <c r="D31" s="454" t="s">
        <v>118</v>
      </c>
      <c r="E31" s="455">
        <v>200011101253733</v>
      </c>
      <c r="F31" s="431" t="s">
        <v>119</v>
      </c>
      <c r="G31" s="431" t="s">
        <v>281</v>
      </c>
      <c r="H31" s="453" t="s">
        <v>120</v>
      </c>
      <c r="I31" s="456">
        <v>5000</v>
      </c>
      <c r="J31" s="457">
        <v>143.5</v>
      </c>
      <c r="K31" s="457">
        <v>152</v>
      </c>
      <c r="L31" s="457"/>
      <c r="M31" s="457"/>
      <c r="N31" s="435">
        <f t="shared" si="0"/>
        <v>4704.5</v>
      </c>
      <c r="O31" s="458">
        <v>39692</v>
      </c>
    </row>
    <row r="32" spans="1:15">
      <c r="A32" s="418">
        <f t="shared" si="1"/>
        <v>22</v>
      </c>
      <c r="B32" s="453" t="s">
        <v>121</v>
      </c>
      <c r="C32" s="453" t="s">
        <v>122</v>
      </c>
      <c r="D32" s="454" t="s">
        <v>123</v>
      </c>
      <c r="E32" s="455">
        <v>200011101253568</v>
      </c>
      <c r="F32" s="431" t="s">
        <v>124</v>
      </c>
      <c r="G32" s="431" t="s">
        <v>281</v>
      </c>
      <c r="H32" s="453" t="s">
        <v>125</v>
      </c>
      <c r="I32" s="459">
        <v>13000</v>
      </c>
      <c r="J32" s="459">
        <f>I32*2.87%</f>
        <v>373.1</v>
      </c>
      <c r="K32" s="459">
        <f>I32*3.04%</f>
        <v>395.2</v>
      </c>
      <c r="L32" s="459">
        <v>0</v>
      </c>
      <c r="M32" s="459">
        <v>0</v>
      </c>
      <c r="N32" s="435">
        <f t="shared" si="0"/>
        <v>12231.699999999999</v>
      </c>
      <c r="O32" s="458">
        <v>39729</v>
      </c>
    </row>
    <row r="33" spans="1:15">
      <c r="A33" s="418">
        <f t="shared" si="1"/>
        <v>23</v>
      </c>
      <c r="B33" s="453" t="s">
        <v>126</v>
      </c>
      <c r="C33" s="453" t="s">
        <v>127</v>
      </c>
      <c r="D33" s="454" t="s">
        <v>128</v>
      </c>
      <c r="E33" s="455">
        <v>200011101278064</v>
      </c>
      <c r="F33" s="431" t="s">
        <v>27</v>
      </c>
      <c r="G33" s="431" t="s">
        <v>129</v>
      </c>
      <c r="H33" s="450" t="s">
        <v>130</v>
      </c>
      <c r="I33" s="451">
        <v>8050</v>
      </c>
      <c r="J33" s="435">
        <f>I33*2.87%</f>
        <v>231.035</v>
      </c>
      <c r="K33" s="435">
        <f>I33*3.04%</f>
        <v>244.72</v>
      </c>
      <c r="L33" s="452">
        <v>0</v>
      </c>
      <c r="M33" s="452">
        <v>1512.45</v>
      </c>
      <c r="N33" s="435">
        <f t="shared" si="0"/>
        <v>6061.7950000000001</v>
      </c>
      <c r="O33" s="458">
        <v>39832</v>
      </c>
    </row>
    <row r="34" spans="1:15">
      <c r="A34" s="418">
        <f t="shared" si="1"/>
        <v>24</v>
      </c>
      <c r="B34" s="453" t="s">
        <v>132</v>
      </c>
      <c r="C34" s="453" t="s">
        <v>133</v>
      </c>
      <c r="D34" s="460" t="s">
        <v>134</v>
      </c>
      <c r="E34" s="461">
        <v>200011101272633</v>
      </c>
      <c r="F34" s="431" t="s">
        <v>37</v>
      </c>
      <c r="G34" s="431" t="s">
        <v>281</v>
      </c>
      <c r="H34" s="431" t="s">
        <v>131</v>
      </c>
      <c r="I34" s="451">
        <v>5000</v>
      </c>
      <c r="J34" s="435">
        <v>143.5</v>
      </c>
      <c r="K34" s="435">
        <v>152</v>
      </c>
      <c r="L34" s="452"/>
      <c r="M34" s="447"/>
      <c r="N34" s="435">
        <f t="shared" si="0"/>
        <v>4704.5</v>
      </c>
      <c r="O34" s="458">
        <v>39845</v>
      </c>
    </row>
    <row r="35" spans="1:15">
      <c r="A35" s="418">
        <f t="shared" si="1"/>
        <v>25</v>
      </c>
      <c r="B35" s="428" t="s">
        <v>135</v>
      </c>
      <c r="C35" s="428" t="s">
        <v>136</v>
      </c>
      <c r="D35" s="429" t="s">
        <v>137</v>
      </c>
      <c r="E35" s="445">
        <v>200011101272688</v>
      </c>
      <c r="F35" s="428" t="s">
        <v>109</v>
      </c>
      <c r="G35" s="431" t="s">
        <v>129</v>
      </c>
      <c r="H35" s="428" t="s">
        <v>110</v>
      </c>
      <c r="I35" s="447">
        <v>9600</v>
      </c>
      <c r="J35" s="447">
        <f>I35*2.87%</f>
        <v>275.52</v>
      </c>
      <c r="K35" s="447">
        <f>I35*3.04%</f>
        <v>291.83999999999997</v>
      </c>
      <c r="L35" s="447"/>
      <c r="M35" s="447"/>
      <c r="N35" s="435">
        <f t="shared" si="0"/>
        <v>9032.64</v>
      </c>
      <c r="O35" s="448">
        <v>39845</v>
      </c>
    </row>
    <row r="36" spans="1:15">
      <c r="A36" s="418">
        <f t="shared" si="1"/>
        <v>26</v>
      </c>
      <c r="B36" s="428" t="s">
        <v>138</v>
      </c>
      <c r="C36" s="428" t="s">
        <v>139</v>
      </c>
      <c r="D36" s="429" t="s">
        <v>140</v>
      </c>
      <c r="E36" s="445">
        <v>200011101294556</v>
      </c>
      <c r="F36" s="428" t="s">
        <v>141</v>
      </c>
      <c r="G36" s="431" t="s">
        <v>281</v>
      </c>
      <c r="H36" s="428" t="s">
        <v>142</v>
      </c>
      <c r="I36" s="451">
        <v>8000</v>
      </c>
      <c r="J36" s="435">
        <v>229.6</v>
      </c>
      <c r="K36" s="435">
        <v>243.2</v>
      </c>
      <c r="L36" s="435"/>
      <c r="M36" s="435"/>
      <c r="N36" s="435">
        <f t="shared" si="0"/>
        <v>7527.2</v>
      </c>
      <c r="O36" s="448">
        <v>40028</v>
      </c>
    </row>
    <row r="37" spans="1:15">
      <c r="A37" s="418">
        <f t="shared" si="1"/>
        <v>27</v>
      </c>
      <c r="B37" s="462" t="s">
        <v>143</v>
      </c>
      <c r="C37" s="428" t="s">
        <v>144</v>
      </c>
      <c r="D37" s="429" t="s">
        <v>145</v>
      </c>
      <c r="E37" s="445">
        <v>200011101310155</v>
      </c>
      <c r="F37" s="428" t="s">
        <v>63</v>
      </c>
      <c r="G37" s="431" t="s">
        <v>281</v>
      </c>
      <c r="H37" s="428" t="s">
        <v>146</v>
      </c>
      <c r="I37" s="447">
        <v>5000</v>
      </c>
      <c r="J37" s="447">
        <v>143.5</v>
      </c>
      <c r="K37" s="447">
        <v>152</v>
      </c>
      <c r="L37" s="447"/>
      <c r="M37" s="447"/>
      <c r="N37" s="435">
        <f t="shared" si="0"/>
        <v>4704.5</v>
      </c>
      <c r="O37" s="448">
        <v>40148</v>
      </c>
    </row>
    <row r="38" spans="1:15">
      <c r="A38" s="418">
        <f t="shared" si="1"/>
        <v>28</v>
      </c>
      <c r="B38" s="428" t="s">
        <v>147</v>
      </c>
      <c r="C38" s="428" t="s">
        <v>148</v>
      </c>
      <c r="D38" s="429" t="s">
        <v>149</v>
      </c>
      <c r="E38" s="445">
        <v>200011101318759</v>
      </c>
      <c r="F38" s="428" t="s">
        <v>150</v>
      </c>
      <c r="G38" s="431" t="s">
        <v>281</v>
      </c>
      <c r="H38" s="446" t="s">
        <v>73</v>
      </c>
      <c r="I38" s="447">
        <v>8000</v>
      </c>
      <c r="J38" s="447">
        <v>229.6</v>
      </c>
      <c r="K38" s="447">
        <v>243.2</v>
      </c>
      <c r="L38" s="447"/>
      <c r="M38" s="447"/>
      <c r="N38" s="435">
        <f t="shared" si="0"/>
        <v>7527.2</v>
      </c>
      <c r="O38" s="448">
        <v>40210</v>
      </c>
    </row>
    <row r="39" spans="1:15">
      <c r="A39" s="418">
        <f t="shared" si="1"/>
        <v>29</v>
      </c>
      <c r="B39" s="437" t="s">
        <v>156</v>
      </c>
      <c r="C39" s="437" t="s">
        <v>157</v>
      </c>
      <c r="D39" s="429" t="s">
        <v>158</v>
      </c>
      <c r="E39" s="445">
        <v>200011101358201</v>
      </c>
      <c r="F39" s="428" t="s">
        <v>159</v>
      </c>
      <c r="G39" s="431" t="s">
        <v>129</v>
      </c>
      <c r="H39" s="437" t="s">
        <v>160</v>
      </c>
      <c r="I39" s="447">
        <v>6000</v>
      </c>
      <c r="J39" s="447">
        <v>172.2</v>
      </c>
      <c r="K39" s="447">
        <v>182.4</v>
      </c>
      <c r="L39" s="447"/>
      <c r="M39" s="447">
        <v>0</v>
      </c>
      <c r="N39" s="435">
        <f t="shared" si="0"/>
        <v>5645.4000000000005</v>
      </c>
      <c r="O39" s="448">
        <v>40422</v>
      </c>
    </row>
    <row r="40" spans="1:15">
      <c r="A40" s="418">
        <f t="shared" si="1"/>
        <v>30</v>
      </c>
      <c r="B40" s="428" t="s">
        <v>161</v>
      </c>
      <c r="C40" s="428" t="s">
        <v>162</v>
      </c>
      <c r="D40" s="429" t="s">
        <v>163</v>
      </c>
      <c r="E40" s="445">
        <v>200011101393460</v>
      </c>
      <c r="F40" s="428" t="s">
        <v>63</v>
      </c>
      <c r="G40" s="431" t="s">
        <v>281</v>
      </c>
      <c r="H40" s="428" t="s">
        <v>164</v>
      </c>
      <c r="I40" s="447">
        <v>5000</v>
      </c>
      <c r="J40" s="447">
        <v>143.5</v>
      </c>
      <c r="K40" s="447">
        <v>152</v>
      </c>
      <c r="L40" s="447"/>
      <c r="M40" s="447"/>
      <c r="N40" s="435">
        <f t="shared" si="0"/>
        <v>4704.5</v>
      </c>
      <c r="O40" s="448">
        <v>40603</v>
      </c>
    </row>
    <row r="41" spans="1:15">
      <c r="A41" s="418">
        <f t="shared" si="1"/>
        <v>31</v>
      </c>
      <c r="B41" s="428" t="s">
        <v>170</v>
      </c>
      <c r="C41" s="428" t="s">
        <v>171</v>
      </c>
      <c r="D41" s="429" t="s">
        <v>172</v>
      </c>
      <c r="E41" s="445">
        <v>200011101419959</v>
      </c>
      <c r="F41" s="428" t="s">
        <v>173</v>
      </c>
      <c r="G41" s="431" t="s">
        <v>281</v>
      </c>
      <c r="H41" s="428" t="s">
        <v>174</v>
      </c>
      <c r="I41" s="447">
        <v>13312</v>
      </c>
      <c r="J41" s="447">
        <v>382.05439999999999</v>
      </c>
      <c r="K41" s="447">
        <v>404.6848</v>
      </c>
      <c r="L41" s="447"/>
      <c r="M41" s="447"/>
      <c r="N41" s="435">
        <f t="shared" si="0"/>
        <v>12525.2608</v>
      </c>
      <c r="O41" s="448">
        <v>41187</v>
      </c>
    </row>
    <row r="42" spans="1:15">
      <c r="A42" s="418">
        <f t="shared" si="1"/>
        <v>32</v>
      </c>
      <c r="B42" s="437" t="s">
        <v>175</v>
      </c>
      <c r="C42" s="437" t="s">
        <v>176</v>
      </c>
      <c r="D42" s="429" t="s">
        <v>177</v>
      </c>
      <c r="E42" s="445">
        <v>200011101479562</v>
      </c>
      <c r="F42" s="428" t="s">
        <v>27</v>
      </c>
      <c r="G42" s="431" t="s">
        <v>281</v>
      </c>
      <c r="H42" s="428" t="s">
        <v>101</v>
      </c>
      <c r="I42" s="447">
        <v>5000</v>
      </c>
      <c r="J42" s="447">
        <v>143.5</v>
      </c>
      <c r="K42" s="447">
        <v>152</v>
      </c>
      <c r="L42" s="447"/>
      <c r="M42" s="447"/>
      <c r="N42" s="435">
        <f t="shared" si="0"/>
        <v>4704.5</v>
      </c>
      <c r="O42" s="448">
        <v>41000</v>
      </c>
    </row>
    <row r="43" spans="1:15">
      <c r="A43" s="418">
        <f t="shared" si="1"/>
        <v>33</v>
      </c>
      <c r="B43" s="428" t="s">
        <v>178</v>
      </c>
      <c r="C43" s="428" t="s">
        <v>179</v>
      </c>
      <c r="D43" s="429" t="s">
        <v>180</v>
      </c>
      <c r="E43" s="445">
        <v>200011101571020</v>
      </c>
      <c r="F43" s="428" t="s">
        <v>181</v>
      </c>
      <c r="G43" s="431" t="s">
        <v>281</v>
      </c>
      <c r="H43" s="428" t="s">
        <v>151</v>
      </c>
      <c r="I43" s="447">
        <v>30000</v>
      </c>
      <c r="J43" s="447">
        <v>861</v>
      </c>
      <c r="K43" s="447">
        <v>912</v>
      </c>
      <c r="L43" s="447"/>
      <c r="M43" s="447"/>
      <c r="N43" s="435">
        <f t="shared" si="0"/>
        <v>28227</v>
      </c>
      <c r="O43" s="448">
        <v>41276</v>
      </c>
    </row>
    <row r="44" spans="1:15">
      <c r="A44" s="418">
        <f t="shared" si="1"/>
        <v>34</v>
      </c>
      <c r="B44" s="428" t="s">
        <v>185</v>
      </c>
      <c r="C44" s="428" t="s">
        <v>186</v>
      </c>
      <c r="D44" s="429" t="s">
        <v>187</v>
      </c>
      <c r="E44" s="445">
        <v>200011101632914</v>
      </c>
      <c r="F44" s="428" t="s">
        <v>188</v>
      </c>
      <c r="G44" s="431" t="s">
        <v>281</v>
      </c>
      <c r="H44" s="428" t="s">
        <v>189</v>
      </c>
      <c r="I44" s="447">
        <v>8000</v>
      </c>
      <c r="J44" s="447">
        <v>229.6</v>
      </c>
      <c r="K44" s="447">
        <v>243.2</v>
      </c>
      <c r="L44" s="447"/>
      <c r="M44" s="447"/>
      <c r="N44" s="435">
        <f t="shared" si="0"/>
        <v>7527.2</v>
      </c>
      <c r="O44" s="448">
        <v>42095</v>
      </c>
    </row>
    <row r="45" spans="1:15">
      <c r="A45" s="418">
        <f t="shared" si="1"/>
        <v>35</v>
      </c>
      <c r="B45" s="428" t="s">
        <v>190</v>
      </c>
      <c r="C45" s="428" t="s">
        <v>191</v>
      </c>
      <c r="D45" s="429" t="s">
        <v>192</v>
      </c>
      <c r="E45" s="445">
        <v>200011101711644</v>
      </c>
      <c r="F45" s="428" t="s">
        <v>37</v>
      </c>
      <c r="G45" s="431" t="s">
        <v>281</v>
      </c>
      <c r="H45" s="428" t="s">
        <v>193</v>
      </c>
      <c r="I45" s="447">
        <v>6000</v>
      </c>
      <c r="J45" s="447">
        <v>172.2</v>
      </c>
      <c r="K45" s="447">
        <v>182.4</v>
      </c>
      <c r="L45" s="447"/>
      <c r="M45" s="447"/>
      <c r="N45" s="435">
        <f t="shared" si="0"/>
        <v>5645.4000000000005</v>
      </c>
      <c r="O45" s="448">
        <v>41640</v>
      </c>
    </row>
    <row r="46" spans="1:15">
      <c r="A46" s="418">
        <f t="shared" si="1"/>
        <v>36</v>
      </c>
      <c r="B46" s="428" t="s">
        <v>194</v>
      </c>
      <c r="C46" s="428" t="s">
        <v>195</v>
      </c>
      <c r="D46" s="429" t="s">
        <v>196</v>
      </c>
      <c r="E46" s="445">
        <v>200011101711592</v>
      </c>
      <c r="F46" s="428" t="s">
        <v>27</v>
      </c>
      <c r="G46" s="431" t="s">
        <v>281</v>
      </c>
      <c r="H46" s="428" t="s">
        <v>197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41883</v>
      </c>
    </row>
    <row r="47" spans="1:15">
      <c r="A47" s="418">
        <f t="shared" si="1"/>
        <v>37</v>
      </c>
      <c r="B47" s="428" t="s">
        <v>198</v>
      </c>
      <c r="C47" s="428" t="s">
        <v>199</v>
      </c>
      <c r="D47" s="429" t="s">
        <v>200</v>
      </c>
      <c r="E47" s="445">
        <v>200011101711903</v>
      </c>
      <c r="F47" s="428" t="s">
        <v>27</v>
      </c>
      <c r="G47" s="431" t="s">
        <v>281</v>
      </c>
      <c r="H47" s="428" t="s">
        <v>201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41944</v>
      </c>
    </row>
    <row r="48" spans="1:15">
      <c r="A48" s="418">
        <f t="shared" si="1"/>
        <v>38</v>
      </c>
      <c r="B48" s="437" t="s">
        <v>202</v>
      </c>
      <c r="C48" s="437" t="s">
        <v>203</v>
      </c>
      <c r="D48" s="429" t="s">
        <v>204</v>
      </c>
      <c r="E48" s="445">
        <v>200011101711628</v>
      </c>
      <c r="F48" s="428" t="s">
        <v>27</v>
      </c>
      <c r="G48" s="431" t="s">
        <v>281</v>
      </c>
      <c r="H48" s="428" t="s">
        <v>205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42125</v>
      </c>
    </row>
    <row r="49" spans="1:15">
      <c r="A49" s="418">
        <f t="shared" si="1"/>
        <v>39</v>
      </c>
      <c r="B49" s="428" t="s">
        <v>206</v>
      </c>
      <c r="C49" s="428" t="s">
        <v>207</v>
      </c>
      <c r="D49" s="429" t="s">
        <v>208</v>
      </c>
      <c r="E49" s="445">
        <v>200011101711796</v>
      </c>
      <c r="F49" s="428" t="s">
        <v>27</v>
      </c>
      <c r="G49" s="431" t="s">
        <v>281</v>
      </c>
      <c r="H49" s="428" t="s">
        <v>209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42156</v>
      </c>
    </row>
    <row r="50" spans="1:15">
      <c r="A50" s="418">
        <f t="shared" si="1"/>
        <v>40</v>
      </c>
      <c r="B50" s="428" t="s">
        <v>212</v>
      </c>
      <c r="C50" s="428" t="s">
        <v>213</v>
      </c>
      <c r="D50" s="429" t="s">
        <v>214</v>
      </c>
      <c r="E50" s="445">
        <v>200011101711631</v>
      </c>
      <c r="F50" s="428" t="s">
        <v>37</v>
      </c>
      <c r="G50" s="431" t="s">
        <v>281</v>
      </c>
      <c r="H50" s="428" t="s">
        <v>88</v>
      </c>
      <c r="I50" s="447">
        <v>5000</v>
      </c>
      <c r="J50" s="447">
        <v>143.5</v>
      </c>
      <c r="K50" s="447">
        <v>152</v>
      </c>
      <c r="L50" s="447"/>
      <c r="M50" s="447"/>
      <c r="N50" s="435">
        <f t="shared" si="0"/>
        <v>4704.5</v>
      </c>
      <c r="O50" s="448">
        <v>42402</v>
      </c>
    </row>
    <row r="51" spans="1:15">
      <c r="A51" s="418">
        <f t="shared" si="1"/>
        <v>41</v>
      </c>
      <c r="B51" s="428" t="s">
        <v>216</v>
      </c>
      <c r="C51" s="428" t="s">
        <v>217</v>
      </c>
      <c r="D51" s="429" t="s">
        <v>218</v>
      </c>
      <c r="E51" s="445">
        <v>200011101711851</v>
      </c>
      <c r="F51" s="428" t="s">
        <v>219</v>
      </c>
      <c r="G51" s="431" t="s">
        <v>281</v>
      </c>
      <c r="H51" s="428" t="s">
        <v>220</v>
      </c>
      <c r="I51" s="447">
        <v>8000</v>
      </c>
      <c r="J51" s="447">
        <v>229.6</v>
      </c>
      <c r="K51" s="447">
        <v>243.2</v>
      </c>
      <c r="L51" s="447"/>
      <c r="M51" s="447"/>
      <c r="N51" s="435">
        <f t="shared" si="0"/>
        <v>7527.2</v>
      </c>
      <c r="O51" s="448">
        <v>42370</v>
      </c>
    </row>
    <row r="52" spans="1:15">
      <c r="A52" s="418">
        <f t="shared" si="1"/>
        <v>42</v>
      </c>
      <c r="B52" s="428" t="s">
        <v>221</v>
      </c>
      <c r="C52" s="428" t="s">
        <v>222</v>
      </c>
      <c r="D52" s="429" t="s">
        <v>938</v>
      </c>
      <c r="E52" s="445">
        <v>200011101711848</v>
      </c>
      <c r="F52" s="428" t="s">
        <v>27</v>
      </c>
      <c r="G52" s="431" t="s">
        <v>281</v>
      </c>
      <c r="H52" s="428" t="s">
        <v>223</v>
      </c>
      <c r="I52" s="447">
        <v>5000</v>
      </c>
      <c r="J52" s="447">
        <v>143.5</v>
      </c>
      <c r="K52" s="447">
        <v>152</v>
      </c>
      <c r="L52" s="447"/>
      <c r="M52" s="447"/>
      <c r="N52" s="435">
        <f t="shared" si="0"/>
        <v>4704.5</v>
      </c>
      <c r="O52" s="448">
        <v>41730</v>
      </c>
    </row>
    <row r="53" spans="1:15">
      <c r="A53" s="418">
        <f t="shared" si="1"/>
        <v>43</v>
      </c>
      <c r="B53" s="428" t="s">
        <v>224</v>
      </c>
      <c r="C53" s="428" t="s">
        <v>225</v>
      </c>
      <c r="D53" s="429" t="s">
        <v>226</v>
      </c>
      <c r="E53" s="445" t="s">
        <v>227</v>
      </c>
      <c r="F53" s="428" t="s">
        <v>27</v>
      </c>
      <c r="G53" s="431" t="s">
        <v>281</v>
      </c>
      <c r="H53" s="428" t="s">
        <v>228</v>
      </c>
      <c r="I53" s="447">
        <v>5000</v>
      </c>
      <c r="J53" s="447">
        <f t="shared" ref="J53:J60" si="2">I53*2.87%</f>
        <v>143.5</v>
      </c>
      <c r="K53" s="447">
        <f t="shared" ref="K53:K60" si="3">I53*3.04%</f>
        <v>152</v>
      </c>
      <c r="L53" s="447"/>
      <c r="M53" s="447">
        <v>0</v>
      </c>
      <c r="N53" s="435">
        <f t="shared" si="0"/>
        <v>4704.5</v>
      </c>
      <c r="O53" s="448">
        <v>41791</v>
      </c>
    </row>
    <row r="54" spans="1:15">
      <c r="A54" s="418">
        <f t="shared" si="1"/>
        <v>44</v>
      </c>
      <c r="B54" s="428" t="s">
        <v>229</v>
      </c>
      <c r="C54" s="428" t="s">
        <v>230</v>
      </c>
      <c r="D54" s="429" t="s">
        <v>231</v>
      </c>
      <c r="E54" s="445" t="s">
        <v>232</v>
      </c>
      <c r="F54" s="428" t="s">
        <v>37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45</v>
      </c>
      <c r="B55" s="428" t="s">
        <v>234</v>
      </c>
      <c r="C55" s="428" t="s">
        <v>235</v>
      </c>
      <c r="D55" s="429" t="s">
        <v>236</v>
      </c>
      <c r="E55" s="445" t="s">
        <v>237</v>
      </c>
      <c r="F55" s="428" t="s">
        <v>27</v>
      </c>
      <c r="G55" s="431" t="s">
        <v>281</v>
      </c>
      <c r="H55" s="428" t="s">
        <v>233</v>
      </c>
      <c r="I55" s="447">
        <v>5000</v>
      </c>
      <c r="J55" s="447">
        <f t="shared" si="2"/>
        <v>143.5</v>
      </c>
      <c r="K55" s="447">
        <f t="shared" si="3"/>
        <v>152</v>
      </c>
      <c r="L55" s="447"/>
      <c r="M55" s="447"/>
      <c r="N55" s="435">
        <f t="shared" si="0"/>
        <v>4704.5</v>
      </c>
      <c r="O55" s="448">
        <v>42552</v>
      </c>
    </row>
    <row r="56" spans="1:15">
      <c r="A56" s="418">
        <f t="shared" si="1"/>
        <v>46</v>
      </c>
      <c r="B56" s="428" t="s">
        <v>238</v>
      </c>
      <c r="C56" s="428" t="s">
        <v>239</v>
      </c>
      <c r="D56" s="429" t="s">
        <v>240</v>
      </c>
      <c r="E56" s="445" t="s">
        <v>241</v>
      </c>
      <c r="F56" s="428" t="s">
        <v>27</v>
      </c>
      <c r="G56" s="431" t="s">
        <v>281</v>
      </c>
      <c r="H56" s="428" t="s">
        <v>242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42736</v>
      </c>
    </row>
    <row r="57" spans="1:15">
      <c r="A57" s="418">
        <f t="shared" si="1"/>
        <v>47</v>
      </c>
      <c r="B57" s="428" t="s">
        <v>243</v>
      </c>
      <c r="C57" s="428" t="s">
        <v>244</v>
      </c>
      <c r="D57" s="429" t="s">
        <v>245</v>
      </c>
      <c r="E57" s="430" t="s">
        <v>246</v>
      </c>
      <c r="F57" s="428" t="s">
        <v>37</v>
      </c>
      <c r="G57" s="431" t="s">
        <v>281</v>
      </c>
      <c r="H57" s="428" t="s">
        <v>247</v>
      </c>
      <c r="I57" s="451">
        <v>5000</v>
      </c>
      <c r="J57" s="435">
        <f t="shared" si="2"/>
        <v>143.5</v>
      </c>
      <c r="K57" s="435">
        <f t="shared" si="3"/>
        <v>152</v>
      </c>
      <c r="L57" s="435"/>
      <c r="M57" s="435"/>
      <c r="N57" s="435">
        <f t="shared" si="0"/>
        <v>4704.5</v>
      </c>
      <c r="O57" s="448">
        <v>42917</v>
      </c>
    </row>
    <row r="58" spans="1:15">
      <c r="A58" s="418">
        <f t="shared" si="1"/>
        <v>48</v>
      </c>
      <c r="B58" s="428" t="s">
        <v>248</v>
      </c>
      <c r="C58" s="428" t="s">
        <v>249</v>
      </c>
      <c r="D58" s="429" t="s">
        <v>250</v>
      </c>
      <c r="E58" s="430" t="s">
        <v>251</v>
      </c>
      <c r="F58" s="428" t="s">
        <v>252</v>
      </c>
      <c r="G58" s="431" t="s">
        <v>281</v>
      </c>
      <c r="H58" s="428" t="s">
        <v>253</v>
      </c>
      <c r="I58" s="451">
        <v>6000</v>
      </c>
      <c r="J58" s="435">
        <f t="shared" si="2"/>
        <v>172.2</v>
      </c>
      <c r="K58" s="435">
        <f t="shared" si="3"/>
        <v>182.4</v>
      </c>
      <c r="L58" s="435"/>
      <c r="M58" s="435"/>
      <c r="N58" s="435">
        <f t="shared" si="0"/>
        <v>5645.4000000000005</v>
      </c>
      <c r="O58" s="448">
        <v>43191</v>
      </c>
    </row>
    <row r="59" spans="1:15">
      <c r="A59" s="418">
        <f t="shared" si="1"/>
        <v>49</v>
      </c>
      <c r="B59" s="428" t="s">
        <v>254</v>
      </c>
      <c r="C59" s="428" t="s">
        <v>255</v>
      </c>
      <c r="D59" s="429" t="s">
        <v>256</v>
      </c>
      <c r="E59" s="430" t="s">
        <v>257</v>
      </c>
      <c r="F59" s="428" t="s">
        <v>258</v>
      </c>
      <c r="G59" s="431" t="s">
        <v>281</v>
      </c>
      <c r="H59" s="428" t="s">
        <v>259</v>
      </c>
      <c r="I59" s="451">
        <v>5000</v>
      </c>
      <c r="J59" s="435">
        <f t="shared" si="2"/>
        <v>143.5</v>
      </c>
      <c r="K59" s="435">
        <f t="shared" si="3"/>
        <v>152</v>
      </c>
      <c r="L59" s="435"/>
      <c r="M59" s="435"/>
      <c r="N59" s="435">
        <f t="shared" si="0"/>
        <v>4704.5</v>
      </c>
      <c r="O59" s="448">
        <v>43191</v>
      </c>
    </row>
    <row r="60" spans="1:15">
      <c r="A60" s="418">
        <f t="shared" si="1"/>
        <v>50</v>
      </c>
      <c r="B60" s="446" t="s">
        <v>260</v>
      </c>
      <c r="C60" s="446" t="s">
        <v>261</v>
      </c>
      <c r="D60" s="463" t="s">
        <v>262</v>
      </c>
      <c r="E60" s="463" t="s">
        <v>263</v>
      </c>
      <c r="F60" s="464" t="s">
        <v>264</v>
      </c>
      <c r="G60" s="431" t="s">
        <v>281</v>
      </c>
      <c r="H60" s="464" t="s">
        <v>265</v>
      </c>
      <c r="I60" s="451">
        <v>24000</v>
      </c>
      <c r="J60" s="435">
        <f t="shared" si="2"/>
        <v>688.8</v>
      </c>
      <c r="K60" s="435">
        <f t="shared" si="3"/>
        <v>729.6</v>
      </c>
      <c r="L60" s="435"/>
      <c r="M60" s="435">
        <v>1512.45</v>
      </c>
      <c r="N60" s="435">
        <f t="shared" si="0"/>
        <v>21069.15</v>
      </c>
      <c r="O60" s="463">
        <v>43191</v>
      </c>
    </row>
    <row r="61" spans="1:15">
      <c r="A61" s="418">
        <f t="shared" si="1"/>
        <v>51</v>
      </c>
      <c r="B61" s="465" t="s">
        <v>266</v>
      </c>
      <c r="C61" s="465" t="s">
        <v>267</v>
      </c>
      <c r="D61" s="466" t="s">
        <v>268</v>
      </c>
      <c r="E61" s="466" t="s">
        <v>269</v>
      </c>
      <c r="F61" s="467" t="s">
        <v>270</v>
      </c>
      <c r="G61" s="431" t="s">
        <v>281</v>
      </c>
      <c r="H61" s="467" t="s">
        <v>271</v>
      </c>
      <c r="I61" s="456">
        <v>30000</v>
      </c>
      <c r="J61" s="457">
        <v>861</v>
      </c>
      <c r="K61" s="457">
        <v>912</v>
      </c>
      <c r="L61" s="457"/>
      <c r="M61" s="457"/>
      <c r="N61" s="435">
        <f t="shared" si="0"/>
        <v>28227</v>
      </c>
      <c r="O61" s="466">
        <v>43239</v>
      </c>
    </row>
    <row r="62" spans="1:15">
      <c r="A62" s="418">
        <f t="shared" si="1"/>
        <v>52</v>
      </c>
      <c r="B62" s="465" t="s">
        <v>272</v>
      </c>
      <c r="C62" s="465" t="s">
        <v>273</v>
      </c>
      <c r="D62" s="466" t="s">
        <v>274</v>
      </c>
      <c r="E62" s="466" t="s">
        <v>275</v>
      </c>
      <c r="F62" s="467" t="s">
        <v>150</v>
      </c>
      <c r="G62" s="431" t="s">
        <v>281</v>
      </c>
      <c r="H62" s="467" t="s">
        <v>276</v>
      </c>
      <c r="I62" s="456">
        <v>5000</v>
      </c>
      <c r="J62" s="457">
        <f>I62*2.87%</f>
        <v>143.5</v>
      </c>
      <c r="K62" s="457">
        <f>I62*3.04%</f>
        <v>152</v>
      </c>
      <c r="L62" s="457"/>
      <c r="M62" s="457"/>
      <c r="N62" s="435">
        <f t="shared" si="0"/>
        <v>4704.5</v>
      </c>
      <c r="O62" s="466">
        <v>43282</v>
      </c>
    </row>
    <row r="63" spans="1:15">
      <c r="A63" s="418">
        <f t="shared" si="1"/>
        <v>53</v>
      </c>
      <c r="B63" s="446" t="s">
        <v>277</v>
      </c>
      <c r="C63" s="446" t="s">
        <v>278</v>
      </c>
      <c r="D63" s="463" t="s">
        <v>279</v>
      </c>
      <c r="E63" s="466" t="s">
        <v>280</v>
      </c>
      <c r="F63" s="450" t="s">
        <v>270</v>
      </c>
      <c r="G63" s="431" t="s">
        <v>281</v>
      </c>
      <c r="H63" s="450" t="s">
        <v>1008</v>
      </c>
      <c r="I63" s="456">
        <v>30000</v>
      </c>
      <c r="J63" s="457">
        <v>861</v>
      </c>
      <c r="K63" s="457">
        <v>912</v>
      </c>
      <c r="L63" s="457"/>
      <c r="M63" s="452"/>
      <c r="N63" s="435">
        <f t="shared" si="0"/>
        <v>28227</v>
      </c>
      <c r="O63" s="466">
        <v>43556</v>
      </c>
    </row>
    <row r="64" spans="1:15" ht="14.25" customHeight="1">
      <c r="A64" s="418">
        <f t="shared" si="1"/>
        <v>54</v>
      </c>
      <c r="B64" s="468" t="s">
        <v>283</v>
      </c>
      <c r="C64" s="468" t="s">
        <v>284</v>
      </c>
      <c r="D64" s="469" t="s">
        <v>285</v>
      </c>
      <c r="E64" s="469" t="s">
        <v>286</v>
      </c>
      <c r="F64" s="450" t="s">
        <v>287</v>
      </c>
      <c r="G64" s="431" t="s">
        <v>281</v>
      </c>
      <c r="H64" s="468" t="s">
        <v>151</v>
      </c>
      <c r="I64" s="447">
        <v>8000</v>
      </c>
      <c r="J64" s="447">
        <f>I64*2.87%</f>
        <v>229.6</v>
      </c>
      <c r="K64" s="447">
        <f>I64*3.04%</f>
        <v>243.2</v>
      </c>
      <c r="L64" s="470"/>
      <c r="M64" s="447"/>
      <c r="N64" s="435">
        <f t="shared" si="0"/>
        <v>7527.2</v>
      </c>
      <c r="O64" s="463">
        <v>43647</v>
      </c>
    </row>
    <row r="65" spans="1:15" ht="15.75" customHeight="1">
      <c r="A65" s="418">
        <f t="shared" si="1"/>
        <v>55</v>
      </c>
      <c r="B65" s="468" t="s">
        <v>288</v>
      </c>
      <c r="C65" s="468" t="s">
        <v>289</v>
      </c>
      <c r="D65" s="469" t="s">
        <v>290</v>
      </c>
      <c r="E65" s="469" t="s">
        <v>291</v>
      </c>
      <c r="F65" s="468" t="s">
        <v>292</v>
      </c>
      <c r="G65" s="431" t="s">
        <v>281</v>
      </c>
      <c r="H65" s="468" t="s">
        <v>293</v>
      </c>
      <c r="I65" s="456">
        <v>5000</v>
      </c>
      <c r="J65" s="457">
        <f>I65*2.87%</f>
        <v>143.5</v>
      </c>
      <c r="K65" s="457">
        <f>I65*3.04%</f>
        <v>152</v>
      </c>
      <c r="L65" s="471"/>
      <c r="M65" s="457"/>
      <c r="N65" s="435">
        <f t="shared" si="0"/>
        <v>4704.5</v>
      </c>
      <c r="O65" s="436">
        <v>43556</v>
      </c>
    </row>
    <row r="66" spans="1:15">
      <c r="A66" s="418">
        <f t="shared" si="1"/>
        <v>56</v>
      </c>
      <c r="B66" s="472" t="s">
        <v>294</v>
      </c>
      <c r="C66" s="450" t="s">
        <v>295</v>
      </c>
      <c r="D66" s="438" t="s">
        <v>296</v>
      </c>
      <c r="E66" s="473" t="s">
        <v>297</v>
      </c>
      <c r="F66" s="474" t="s">
        <v>37</v>
      </c>
      <c r="G66" s="475" t="s">
        <v>281</v>
      </c>
      <c r="H66" s="475" t="s">
        <v>298</v>
      </c>
      <c r="I66" s="442">
        <v>6500</v>
      </c>
      <c r="J66" s="442">
        <f>I66*2.87%</f>
        <v>186.55</v>
      </c>
      <c r="K66" s="442">
        <f>I66*3.04%</f>
        <v>197.6</v>
      </c>
      <c r="L66" s="476"/>
      <c r="M66" s="442"/>
      <c r="N66" s="444">
        <f t="shared" si="0"/>
        <v>6115.8499999999995</v>
      </c>
      <c r="O66" s="463">
        <v>43708</v>
      </c>
    </row>
    <row r="67" spans="1:15">
      <c r="A67" s="418">
        <f t="shared" si="1"/>
        <v>57</v>
      </c>
      <c r="B67" s="464" t="s">
        <v>299</v>
      </c>
      <c r="C67" s="450" t="s">
        <v>300</v>
      </c>
      <c r="D67" s="477" t="s">
        <v>301</v>
      </c>
      <c r="E67" s="478" t="s">
        <v>302</v>
      </c>
      <c r="F67" s="479" t="s">
        <v>303</v>
      </c>
      <c r="G67" s="431" t="s">
        <v>281</v>
      </c>
      <c r="H67" s="450" t="s">
        <v>304</v>
      </c>
      <c r="I67" s="480">
        <v>4000</v>
      </c>
      <c r="J67" s="480"/>
      <c r="K67" s="480"/>
      <c r="L67" s="480"/>
      <c r="M67" s="480"/>
      <c r="N67" s="435">
        <f t="shared" si="0"/>
        <v>4000</v>
      </c>
      <c r="O67" s="443">
        <v>43739</v>
      </c>
    </row>
    <row r="68" spans="1:15">
      <c r="A68" s="418">
        <f t="shared" si="1"/>
        <v>58</v>
      </c>
      <c r="B68" s="464" t="s">
        <v>305</v>
      </c>
      <c r="C68" s="450" t="s">
        <v>306</v>
      </c>
      <c r="D68" s="477" t="s">
        <v>307</v>
      </c>
      <c r="E68" s="478" t="s">
        <v>308</v>
      </c>
      <c r="F68" s="479" t="s">
        <v>27</v>
      </c>
      <c r="G68" s="431" t="s">
        <v>281</v>
      </c>
      <c r="H68" s="450" t="s">
        <v>309</v>
      </c>
      <c r="I68" s="480">
        <v>5000</v>
      </c>
      <c r="J68" s="480">
        <f t="shared" ref="J68:J96" si="4">I68*2.87%</f>
        <v>143.5</v>
      </c>
      <c r="K68" s="480">
        <f t="shared" ref="K68:K96" si="5">I68*3.04%</f>
        <v>152</v>
      </c>
      <c r="L68" s="480">
        <v>0</v>
      </c>
      <c r="M68" s="480"/>
      <c r="N68" s="435">
        <f t="shared" si="0"/>
        <v>4704.5</v>
      </c>
      <c r="O68" s="443">
        <v>43832</v>
      </c>
    </row>
    <row r="69" spans="1:15">
      <c r="A69" s="418">
        <f t="shared" si="1"/>
        <v>59</v>
      </c>
      <c r="B69" s="464" t="s">
        <v>310</v>
      </c>
      <c r="C69" s="450" t="s">
        <v>311</v>
      </c>
      <c r="D69" s="477" t="s">
        <v>312</v>
      </c>
      <c r="E69" s="478" t="s">
        <v>313</v>
      </c>
      <c r="F69" s="479" t="s">
        <v>150</v>
      </c>
      <c r="G69" s="431" t="s">
        <v>281</v>
      </c>
      <c r="H69" s="450" t="s">
        <v>314</v>
      </c>
      <c r="I69" s="480">
        <v>8000</v>
      </c>
      <c r="J69" s="480">
        <f t="shared" si="4"/>
        <v>229.6</v>
      </c>
      <c r="K69" s="480">
        <f t="shared" si="5"/>
        <v>243.2</v>
      </c>
      <c r="L69" s="480"/>
      <c r="M69" s="480"/>
      <c r="N69" s="435">
        <f t="shared" si="0"/>
        <v>7527.2</v>
      </c>
      <c r="O69" s="443">
        <v>43834</v>
      </c>
    </row>
    <row r="70" spans="1:15">
      <c r="A70" s="418">
        <f t="shared" si="1"/>
        <v>60</v>
      </c>
      <c r="B70" s="464" t="s">
        <v>316</v>
      </c>
      <c r="C70" s="450" t="s">
        <v>317</v>
      </c>
      <c r="D70" s="477" t="s">
        <v>318</v>
      </c>
      <c r="E70" s="478" t="s">
        <v>319</v>
      </c>
      <c r="F70" s="479" t="s">
        <v>63</v>
      </c>
      <c r="G70" s="431" t="s">
        <v>129</v>
      </c>
      <c r="H70" s="450" t="s">
        <v>320</v>
      </c>
      <c r="I70" s="480">
        <v>5000</v>
      </c>
      <c r="J70" s="480">
        <f t="shared" si="4"/>
        <v>143.5</v>
      </c>
      <c r="K70" s="480">
        <f t="shared" si="5"/>
        <v>152</v>
      </c>
      <c r="L70" s="480"/>
      <c r="M70" s="480"/>
      <c r="N70" s="435">
        <f t="shared" si="0"/>
        <v>4704.5</v>
      </c>
      <c r="O70" s="443" t="s">
        <v>321</v>
      </c>
    </row>
    <row r="71" spans="1:15">
      <c r="A71" s="418">
        <f t="shared" si="1"/>
        <v>61</v>
      </c>
      <c r="B71" s="481" t="s">
        <v>322</v>
      </c>
      <c r="C71" s="453" t="s">
        <v>323</v>
      </c>
      <c r="D71" s="482" t="s">
        <v>324</v>
      </c>
      <c r="E71" s="478" t="s">
        <v>325</v>
      </c>
      <c r="F71" s="483" t="s">
        <v>169</v>
      </c>
      <c r="G71" s="431" t="s">
        <v>281</v>
      </c>
      <c r="H71" s="465" t="s">
        <v>326</v>
      </c>
      <c r="I71" s="480">
        <v>12000</v>
      </c>
      <c r="J71" s="480">
        <f t="shared" si="4"/>
        <v>344.4</v>
      </c>
      <c r="K71" s="480">
        <f t="shared" si="5"/>
        <v>364.8</v>
      </c>
      <c r="L71" s="480"/>
      <c r="M71" s="480"/>
      <c r="N71" s="435">
        <f t="shared" si="0"/>
        <v>11290.800000000001</v>
      </c>
      <c r="O71" s="448">
        <v>44136</v>
      </c>
    </row>
    <row r="72" spans="1:15">
      <c r="A72" s="418">
        <f t="shared" si="1"/>
        <v>62</v>
      </c>
      <c r="B72" s="481" t="s">
        <v>327</v>
      </c>
      <c r="C72" s="453" t="s">
        <v>328</v>
      </c>
      <c r="D72" s="484" t="s">
        <v>329</v>
      </c>
      <c r="E72" s="478" t="s">
        <v>330</v>
      </c>
      <c r="F72" s="483" t="s">
        <v>150</v>
      </c>
      <c r="G72" s="431" t="s">
        <v>281</v>
      </c>
      <c r="H72" s="465" t="s">
        <v>331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48" t="s">
        <v>332</v>
      </c>
    </row>
    <row r="73" spans="1:15">
      <c r="A73" s="418">
        <f t="shared" si="1"/>
        <v>63</v>
      </c>
      <c r="B73" s="467" t="s">
        <v>333</v>
      </c>
      <c r="C73" s="465" t="s">
        <v>103</v>
      </c>
      <c r="D73" s="466" t="s">
        <v>334</v>
      </c>
      <c r="E73" s="469" t="s">
        <v>335</v>
      </c>
      <c r="F73" s="485" t="s">
        <v>63</v>
      </c>
      <c r="G73" s="465" t="s">
        <v>315</v>
      </c>
      <c r="H73" s="486" t="s">
        <v>130</v>
      </c>
      <c r="I73" s="480">
        <v>10000</v>
      </c>
      <c r="J73" s="480">
        <f t="shared" si="4"/>
        <v>287</v>
      </c>
      <c r="K73" s="480">
        <f t="shared" si="5"/>
        <v>304</v>
      </c>
      <c r="L73" s="480"/>
      <c r="M73" s="480"/>
      <c r="N73" s="435">
        <f t="shared" si="0"/>
        <v>9409</v>
      </c>
      <c r="O73" s="487" t="s">
        <v>332</v>
      </c>
    </row>
    <row r="74" spans="1:15">
      <c r="A74" s="418">
        <f t="shared" si="1"/>
        <v>64</v>
      </c>
      <c r="B74" s="467" t="s">
        <v>336</v>
      </c>
      <c r="C74" s="467" t="s">
        <v>337</v>
      </c>
      <c r="D74" s="466" t="s">
        <v>338</v>
      </c>
      <c r="E74" s="469" t="s">
        <v>339</v>
      </c>
      <c r="F74" s="485" t="s">
        <v>150</v>
      </c>
      <c r="G74" s="431" t="s">
        <v>281</v>
      </c>
      <c r="H74" s="486" t="s">
        <v>340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ref="N74:N92" si="6">I74-J74-K74-M74</f>
        <v>4704.5</v>
      </c>
      <c r="O74" s="487" t="s">
        <v>332</v>
      </c>
    </row>
    <row r="75" spans="1:15">
      <c r="A75" s="418">
        <f t="shared" si="1"/>
        <v>65</v>
      </c>
      <c r="B75" s="467" t="s">
        <v>342</v>
      </c>
      <c r="C75" s="467" t="s">
        <v>343</v>
      </c>
      <c r="D75" s="466" t="s">
        <v>344</v>
      </c>
      <c r="E75" s="469" t="s">
        <v>345</v>
      </c>
      <c r="F75" s="485" t="s">
        <v>150</v>
      </c>
      <c r="G75" s="431" t="s">
        <v>281</v>
      </c>
      <c r="H75" s="486" t="s">
        <v>68</v>
      </c>
      <c r="I75" s="480">
        <v>5000</v>
      </c>
      <c r="J75" s="480">
        <f t="shared" si="4"/>
        <v>143.5</v>
      </c>
      <c r="K75" s="480">
        <f t="shared" si="5"/>
        <v>152</v>
      </c>
      <c r="L75" s="480"/>
      <c r="M75" s="480"/>
      <c r="N75" s="435">
        <f t="shared" si="6"/>
        <v>4704.5</v>
      </c>
      <c r="O75" s="487">
        <v>44200</v>
      </c>
    </row>
    <row r="76" spans="1:15">
      <c r="A76" s="418">
        <f t="shared" si="1"/>
        <v>66</v>
      </c>
      <c r="B76" s="467" t="s">
        <v>346</v>
      </c>
      <c r="C76" s="467" t="s">
        <v>347</v>
      </c>
      <c r="D76" s="466" t="s">
        <v>348</v>
      </c>
      <c r="E76" s="469" t="s">
        <v>349</v>
      </c>
      <c r="F76" s="485" t="s">
        <v>63</v>
      </c>
      <c r="G76" s="431" t="s">
        <v>281</v>
      </c>
      <c r="H76" s="450" t="s">
        <v>101</v>
      </c>
      <c r="I76" s="480">
        <v>5000</v>
      </c>
      <c r="J76" s="480">
        <f t="shared" si="4"/>
        <v>143.5</v>
      </c>
      <c r="K76" s="480">
        <f t="shared" si="5"/>
        <v>152</v>
      </c>
      <c r="L76" s="480"/>
      <c r="M76" s="480"/>
      <c r="N76" s="435">
        <f t="shared" si="6"/>
        <v>4704.5</v>
      </c>
      <c r="O76" s="487">
        <v>44200</v>
      </c>
    </row>
    <row r="77" spans="1:15">
      <c r="A77" s="418">
        <f t="shared" ref="A77:A96" si="7">A76+1</f>
        <v>67</v>
      </c>
      <c r="B77" s="467" t="s">
        <v>353</v>
      </c>
      <c r="C77" s="467" t="s">
        <v>354</v>
      </c>
      <c r="D77" s="466" t="s">
        <v>355</v>
      </c>
      <c r="E77" s="469" t="s">
        <v>356</v>
      </c>
      <c r="F77" s="485" t="s">
        <v>63</v>
      </c>
      <c r="G77" s="431" t="s">
        <v>281</v>
      </c>
      <c r="H77" s="450" t="s">
        <v>357</v>
      </c>
      <c r="I77" s="480">
        <v>5000</v>
      </c>
      <c r="J77" s="480">
        <f t="shared" si="4"/>
        <v>143.5</v>
      </c>
      <c r="K77" s="480">
        <f t="shared" si="5"/>
        <v>152</v>
      </c>
      <c r="L77" s="480"/>
      <c r="M77" s="480"/>
      <c r="N77" s="435">
        <f t="shared" si="6"/>
        <v>4704.5</v>
      </c>
      <c r="O77" s="487">
        <v>44201</v>
      </c>
    </row>
    <row r="78" spans="1:15">
      <c r="A78" s="418">
        <f t="shared" si="7"/>
        <v>68</v>
      </c>
      <c r="B78" s="467" t="s">
        <v>358</v>
      </c>
      <c r="C78" s="467" t="s">
        <v>359</v>
      </c>
      <c r="D78" s="461" t="s">
        <v>360</v>
      </c>
      <c r="E78" s="469" t="s">
        <v>361</v>
      </c>
      <c r="F78" s="485" t="s">
        <v>63</v>
      </c>
      <c r="G78" s="431" t="s">
        <v>281</v>
      </c>
      <c r="H78" s="450" t="s">
        <v>362</v>
      </c>
      <c r="I78" s="480">
        <v>5000</v>
      </c>
      <c r="J78" s="480">
        <f t="shared" si="4"/>
        <v>143.5</v>
      </c>
      <c r="K78" s="480">
        <f t="shared" si="5"/>
        <v>152</v>
      </c>
      <c r="L78" s="480"/>
      <c r="M78" s="480"/>
      <c r="N78" s="435">
        <f t="shared" si="6"/>
        <v>4704.5</v>
      </c>
      <c r="O78" s="463">
        <v>44201</v>
      </c>
    </row>
    <row r="79" spans="1:15">
      <c r="A79" s="418">
        <f t="shared" si="7"/>
        <v>69</v>
      </c>
      <c r="B79" s="467" t="s">
        <v>363</v>
      </c>
      <c r="C79" s="467" t="s">
        <v>364</v>
      </c>
      <c r="D79" s="461" t="s">
        <v>365</v>
      </c>
      <c r="E79" s="469" t="s">
        <v>366</v>
      </c>
      <c r="F79" s="486" t="s">
        <v>367</v>
      </c>
      <c r="G79" s="431" t="s">
        <v>281</v>
      </c>
      <c r="H79" s="450" t="s">
        <v>368</v>
      </c>
      <c r="I79" s="480">
        <v>8000</v>
      </c>
      <c r="J79" s="480">
        <f t="shared" si="4"/>
        <v>229.6</v>
      </c>
      <c r="K79" s="480">
        <f t="shared" si="5"/>
        <v>243.2</v>
      </c>
      <c r="L79" s="480"/>
      <c r="M79" s="480"/>
      <c r="N79" s="435">
        <f t="shared" si="6"/>
        <v>7527.2</v>
      </c>
      <c r="O79" s="463">
        <v>44202</v>
      </c>
    </row>
    <row r="80" spans="1:15">
      <c r="A80" s="418">
        <f t="shared" si="7"/>
        <v>70</v>
      </c>
      <c r="B80" s="467" t="s">
        <v>369</v>
      </c>
      <c r="C80" s="467" t="s">
        <v>370</v>
      </c>
      <c r="D80" s="461" t="s">
        <v>371</v>
      </c>
      <c r="E80" s="469" t="s">
        <v>372</v>
      </c>
      <c r="F80" s="486" t="s">
        <v>63</v>
      </c>
      <c r="G80" s="431" t="s">
        <v>281</v>
      </c>
      <c r="H80" s="486" t="s">
        <v>341</v>
      </c>
      <c r="I80" s="480">
        <v>7000</v>
      </c>
      <c r="J80" s="480">
        <f t="shared" si="4"/>
        <v>200.9</v>
      </c>
      <c r="K80" s="480">
        <f t="shared" si="5"/>
        <v>212.8</v>
      </c>
      <c r="L80" s="480"/>
      <c r="M80" s="480"/>
      <c r="N80" s="435">
        <f t="shared" si="6"/>
        <v>6586.3</v>
      </c>
      <c r="O80" s="463">
        <v>44202</v>
      </c>
    </row>
    <row r="81" spans="1:15">
      <c r="A81" s="418">
        <f t="shared" si="7"/>
        <v>71</v>
      </c>
      <c r="B81" s="467" t="s">
        <v>373</v>
      </c>
      <c r="C81" s="467" t="s">
        <v>40</v>
      </c>
      <c r="D81" s="461" t="s">
        <v>374</v>
      </c>
      <c r="E81" s="469" t="s">
        <v>375</v>
      </c>
      <c r="F81" s="486" t="s">
        <v>376</v>
      </c>
      <c r="G81" s="431" t="s">
        <v>315</v>
      </c>
      <c r="H81" s="431" t="s">
        <v>377</v>
      </c>
      <c r="I81" s="480">
        <v>18000</v>
      </c>
      <c r="J81" s="480">
        <f t="shared" si="4"/>
        <v>516.6</v>
      </c>
      <c r="K81" s="480">
        <f t="shared" si="5"/>
        <v>547.20000000000005</v>
      </c>
      <c r="L81" s="480"/>
      <c r="M81" s="480"/>
      <c r="N81" s="435">
        <f t="shared" si="6"/>
        <v>16936.2</v>
      </c>
      <c r="O81" s="463">
        <v>44470</v>
      </c>
    </row>
    <row r="82" spans="1:15">
      <c r="A82" s="418">
        <f t="shared" si="7"/>
        <v>72</v>
      </c>
      <c r="B82" s="467" t="s">
        <v>378</v>
      </c>
      <c r="C82" s="467" t="s">
        <v>379</v>
      </c>
      <c r="D82" s="461" t="s">
        <v>380</v>
      </c>
      <c r="E82" s="469" t="s">
        <v>381</v>
      </c>
      <c r="F82" s="486" t="s">
        <v>252</v>
      </c>
      <c r="G82" s="431" t="s">
        <v>281</v>
      </c>
      <c r="H82" s="431" t="s">
        <v>362</v>
      </c>
      <c r="I82" s="480">
        <v>7000</v>
      </c>
      <c r="J82" s="480">
        <f t="shared" si="4"/>
        <v>200.9</v>
      </c>
      <c r="K82" s="480">
        <f t="shared" si="5"/>
        <v>212.8</v>
      </c>
      <c r="L82" s="480"/>
      <c r="M82" s="480"/>
      <c r="N82" s="435">
        <f t="shared" si="6"/>
        <v>6586.3</v>
      </c>
      <c r="O82" s="463">
        <v>44470</v>
      </c>
    </row>
    <row r="83" spans="1:15">
      <c r="A83" s="418">
        <f t="shared" si="7"/>
        <v>73</v>
      </c>
      <c r="B83" s="467" t="s">
        <v>382</v>
      </c>
      <c r="C83" s="467" t="s">
        <v>383</v>
      </c>
      <c r="D83" s="461" t="s">
        <v>384</v>
      </c>
      <c r="E83" s="469" t="s">
        <v>385</v>
      </c>
      <c r="F83" s="486" t="s">
        <v>252</v>
      </c>
      <c r="G83" s="431" t="s">
        <v>281</v>
      </c>
      <c r="H83" s="431" t="s">
        <v>165</v>
      </c>
      <c r="I83" s="480">
        <v>5000</v>
      </c>
      <c r="J83" s="480">
        <f t="shared" si="4"/>
        <v>143.5</v>
      </c>
      <c r="K83" s="480">
        <f t="shared" si="5"/>
        <v>152</v>
      </c>
      <c r="L83" s="480"/>
      <c r="M83" s="480"/>
      <c r="N83" s="435">
        <f t="shared" si="6"/>
        <v>4704.5</v>
      </c>
      <c r="O83" s="463">
        <v>44440</v>
      </c>
    </row>
    <row r="84" spans="1:15">
      <c r="A84" s="418">
        <f t="shared" si="7"/>
        <v>74</v>
      </c>
      <c r="B84" s="467" t="s">
        <v>386</v>
      </c>
      <c r="C84" s="467" t="s">
        <v>387</v>
      </c>
      <c r="D84" s="461" t="s">
        <v>388</v>
      </c>
      <c r="E84" s="469" t="s">
        <v>822</v>
      </c>
      <c r="F84" s="486" t="s">
        <v>252</v>
      </c>
      <c r="G84" s="431" t="s">
        <v>281</v>
      </c>
      <c r="H84" s="431" t="s">
        <v>389</v>
      </c>
      <c r="I84" s="480">
        <v>5000</v>
      </c>
      <c r="J84" s="480">
        <f t="shared" si="4"/>
        <v>143.5</v>
      </c>
      <c r="K84" s="480">
        <f t="shared" si="5"/>
        <v>152</v>
      </c>
      <c r="L84" s="480"/>
      <c r="M84" s="480"/>
      <c r="N84" s="435">
        <f t="shared" si="6"/>
        <v>4704.5</v>
      </c>
      <c r="O84" s="463">
        <v>44531</v>
      </c>
    </row>
    <row r="85" spans="1:15">
      <c r="A85" s="418">
        <f t="shared" si="7"/>
        <v>75</v>
      </c>
      <c r="B85" s="467" t="s">
        <v>390</v>
      </c>
      <c r="C85" s="467" t="s">
        <v>391</v>
      </c>
      <c r="D85" s="461" t="s">
        <v>392</v>
      </c>
      <c r="E85" s="469" t="s">
        <v>823</v>
      </c>
      <c r="F85" s="486" t="s">
        <v>252</v>
      </c>
      <c r="G85" s="431" t="s">
        <v>315</v>
      </c>
      <c r="H85" s="431" t="s">
        <v>130</v>
      </c>
      <c r="I85" s="480">
        <v>7000</v>
      </c>
      <c r="J85" s="480">
        <f t="shared" si="4"/>
        <v>200.9</v>
      </c>
      <c r="K85" s="480">
        <f t="shared" si="5"/>
        <v>212.8</v>
      </c>
      <c r="L85" s="480"/>
      <c r="M85" s="480"/>
      <c r="N85" s="435">
        <f t="shared" si="6"/>
        <v>6586.3</v>
      </c>
      <c r="O85" s="463">
        <v>44531</v>
      </c>
    </row>
    <row r="86" spans="1:15">
      <c r="A86" s="418">
        <f t="shared" si="7"/>
        <v>76</v>
      </c>
      <c r="B86" s="467" t="s">
        <v>393</v>
      </c>
      <c r="C86" s="467" t="s">
        <v>244</v>
      </c>
      <c r="D86" s="461" t="s">
        <v>394</v>
      </c>
      <c r="E86" s="469" t="s">
        <v>395</v>
      </c>
      <c r="F86" s="486" t="s">
        <v>252</v>
      </c>
      <c r="G86" s="431" t="s">
        <v>315</v>
      </c>
      <c r="H86" s="431" t="s">
        <v>396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42552</v>
      </c>
    </row>
    <row r="87" spans="1:15">
      <c r="A87" s="418">
        <f t="shared" si="7"/>
        <v>77</v>
      </c>
      <c r="B87" s="467" t="s">
        <v>829</v>
      </c>
      <c r="C87" s="467" t="s">
        <v>830</v>
      </c>
      <c r="D87" s="461" t="s">
        <v>831</v>
      </c>
      <c r="E87" s="469" t="s">
        <v>832</v>
      </c>
      <c r="F87" s="486" t="s">
        <v>252</v>
      </c>
      <c r="G87" s="431" t="s">
        <v>281</v>
      </c>
      <c r="H87" s="450" t="s">
        <v>165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>
        <v>44600</v>
      </c>
    </row>
    <row r="88" spans="1:15">
      <c r="A88" s="418">
        <f t="shared" si="7"/>
        <v>78</v>
      </c>
      <c r="B88" s="467" t="s">
        <v>858</v>
      </c>
      <c r="C88" s="467" t="s">
        <v>859</v>
      </c>
      <c r="D88" s="461" t="s">
        <v>860</v>
      </c>
      <c r="E88" s="469" t="s">
        <v>861</v>
      </c>
      <c r="F88" s="486" t="s">
        <v>252</v>
      </c>
      <c r="G88" s="431" t="s">
        <v>281</v>
      </c>
      <c r="H88" s="450" t="s">
        <v>211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>
        <v>44805</v>
      </c>
    </row>
    <row r="89" spans="1:15">
      <c r="A89" s="418">
        <f t="shared" si="7"/>
        <v>79</v>
      </c>
      <c r="B89" s="467" t="s">
        <v>862</v>
      </c>
      <c r="C89" s="467" t="s">
        <v>863</v>
      </c>
      <c r="D89" s="461" t="s">
        <v>864</v>
      </c>
      <c r="E89" s="469" t="s">
        <v>892</v>
      </c>
      <c r="F89" s="486" t="s">
        <v>150</v>
      </c>
      <c r="G89" s="431" t="s">
        <v>281</v>
      </c>
      <c r="H89" s="450" t="s">
        <v>895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>
        <v>44835</v>
      </c>
    </row>
    <row r="90" spans="1:15">
      <c r="A90" s="418">
        <f t="shared" si="7"/>
        <v>80</v>
      </c>
      <c r="B90" s="467" t="s">
        <v>901</v>
      </c>
      <c r="C90" s="467" t="s">
        <v>902</v>
      </c>
      <c r="D90" s="461" t="s">
        <v>903</v>
      </c>
      <c r="E90" s="488" t="s">
        <v>905</v>
      </c>
      <c r="F90" s="486" t="s">
        <v>252</v>
      </c>
      <c r="G90" s="453" t="s">
        <v>315</v>
      </c>
      <c r="H90" s="450" t="s">
        <v>130</v>
      </c>
      <c r="I90" s="480">
        <v>7000</v>
      </c>
      <c r="J90" s="480">
        <f t="shared" si="4"/>
        <v>200.9</v>
      </c>
      <c r="K90" s="480">
        <f t="shared" si="5"/>
        <v>212.8</v>
      </c>
      <c r="L90" s="480"/>
      <c r="M90" s="480"/>
      <c r="N90" s="444">
        <f t="shared" si="6"/>
        <v>6586.3</v>
      </c>
      <c r="O90" s="489">
        <v>44866</v>
      </c>
    </row>
    <row r="91" spans="1:15">
      <c r="A91" s="418">
        <f t="shared" si="7"/>
        <v>81</v>
      </c>
      <c r="B91" s="467" t="s">
        <v>916</v>
      </c>
      <c r="C91" s="467" t="s">
        <v>915</v>
      </c>
      <c r="D91" s="461" t="s">
        <v>914</v>
      </c>
      <c r="E91" s="488" t="s">
        <v>951</v>
      </c>
      <c r="F91" s="486" t="s">
        <v>150</v>
      </c>
      <c r="G91" s="453" t="s">
        <v>281</v>
      </c>
      <c r="H91" s="453" t="s">
        <v>917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44896</v>
      </c>
    </row>
    <row r="92" spans="1:15">
      <c r="A92" s="418">
        <f t="shared" si="7"/>
        <v>82</v>
      </c>
      <c r="B92" s="467" t="s">
        <v>948</v>
      </c>
      <c r="C92" s="467" t="s">
        <v>947</v>
      </c>
      <c r="D92" s="461" t="s">
        <v>949</v>
      </c>
      <c r="E92" s="488" t="s">
        <v>953</v>
      </c>
      <c r="F92" s="486" t="s">
        <v>150</v>
      </c>
      <c r="G92" s="431" t="s">
        <v>281</v>
      </c>
      <c r="H92" s="437" t="s">
        <v>952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44986</v>
      </c>
    </row>
    <row r="93" spans="1:15">
      <c r="A93" s="418">
        <f t="shared" si="7"/>
        <v>83</v>
      </c>
      <c r="B93" s="467" t="s">
        <v>954</v>
      </c>
      <c r="C93" s="467" t="s">
        <v>955</v>
      </c>
      <c r="D93" s="461" t="s">
        <v>956</v>
      </c>
      <c r="E93" s="488">
        <v>9605815583</v>
      </c>
      <c r="F93" s="486" t="s">
        <v>150</v>
      </c>
      <c r="G93" s="431" t="s">
        <v>281</v>
      </c>
      <c r="H93" s="437" t="s">
        <v>957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>I93-J93-K93-M93</f>
        <v>4704.5</v>
      </c>
      <c r="O93" s="463">
        <v>45017</v>
      </c>
    </row>
    <row r="94" spans="1:15">
      <c r="A94" s="418">
        <f t="shared" si="7"/>
        <v>84</v>
      </c>
      <c r="B94" s="467" t="s">
        <v>965</v>
      </c>
      <c r="C94" s="467" t="s">
        <v>966</v>
      </c>
      <c r="D94" s="461" t="s">
        <v>967</v>
      </c>
      <c r="E94" s="488">
        <v>9606189132</v>
      </c>
      <c r="F94" s="486" t="s">
        <v>63</v>
      </c>
      <c r="G94" s="431" t="s">
        <v>281</v>
      </c>
      <c r="H94" s="450" t="s">
        <v>968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>I94-J94-K94-M94</f>
        <v>4704.5</v>
      </c>
      <c r="O94" s="463">
        <v>45047</v>
      </c>
    </row>
    <row r="95" spans="1:15">
      <c r="A95" s="418">
        <f t="shared" si="7"/>
        <v>85</v>
      </c>
      <c r="B95" s="490" t="s">
        <v>978</v>
      </c>
      <c r="C95" s="490" t="s">
        <v>943</v>
      </c>
      <c r="D95" s="491" t="s">
        <v>979</v>
      </c>
      <c r="E95" s="492">
        <v>9606377959</v>
      </c>
      <c r="F95" s="493" t="s">
        <v>150</v>
      </c>
      <c r="G95" s="494" t="s">
        <v>281</v>
      </c>
      <c r="H95" s="495" t="s">
        <v>980</v>
      </c>
      <c r="I95" s="496">
        <v>5000</v>
      </c>
      <c r="J95" s="496">
        <f t="shared" si="4"/>
        <v>143.5</v>
      </c>
      <c r="K95" s="496">
        <f t="shared" si="5"/>
        <v>152</v>
      </c>
      <c r="L95" s="496"/>
      <c r="M95" s="496"/>
      <c r="N95" s="497">
        <f>I95-J95-K95-M95</f>
        <v>4704.5</v>
      </c>
      <c r="O95" s="498" t="s">
        <v>981</v>
      </c>
    </row>
    <row r="96" spans="1:15">
      <c r="A96" s="418">
        <f t="shared" si="7"/>
        <v>86</v>
      </c>
      <c r="B96" s="490" t="s">
        <v>1023</v>
      </c>
      <c r="C96" s="490" t="s">
        <v>1024</v>
      </c>
      <c r="D96" s="499" t="s">
        <v>1003</v>
      </c>
      <c r="E96" s="492"/>
      <c r="F96" s="493" t="s">
        <v>150</v>
      </c>
      <c r="G96" s="494" t="s">
        <v>281</v>
      </c>
      <c r="H96" s="495" t="s">
        <v>1004</v>
      </c>
      <c r="I96" s="496">
        <v>6000</v>
      </c>
      <c r="J96" s="496">
        <f t="shared" si="4"/>
        <v>172.2</v>
      </c>
      <c r="K96" s="496">
        <f t="shared" si="5"/>
        <v>182.4</v>
      </c>
      <c r="L96" s="496"/>
      <c r="M96" s="496"/>
      <c r="N96" s="497">
        <f>I96-J96-K96-M96</f>
        <v>5645.4000000000005</v>
      </c>
      <c r="O96" s="498">
        <v>45004</v>
      </c>
    </row>
    <row r="97" spans="2:15">
      <c r="B97" s="500" t="s">
        <v>4</v>
      </c>
      <c r="C97" s="500"/>
      <c r="D97" s="501"/>
      <c r="E97" s="502"/>
      <c r="F97" s="503" t="s">
        <v>397</v>
      </c>
      <c r="G97" s="504"/>
      <c r="H97" s="505"/>
      <c r="I97" s="506">
        <f>SUM(I11:I96)</f>
        <v>709345.65</v>
      </c>
      <c r="J97" s="506">
        <f>SUM(J11:J96)</f>
        <v>20099.920155000003</v>
      </c>
      <c r="K97" s="506">
        <f>SUM(K11:K96)</f>
        <v>21290.50776</v>
      </c>
      <c r="L97" s="506">
        <f>SUM(L11:L92)</f>
        <v>0</v>
      </c>
      <c r="M97" s="506">
        <f>SUM(M11:M92)</f>
        <v>6049.8</v>
      </c>
      <c r="N97" s="507">
        <f>SUM(N11:N96)</f>
        <v>661905.42208500032</v>
      </c>
      <c r="O97" s="498"/>
    </row>
    <row r="98" spans="2:15">
      <c r="B98" s="508"/>
      <c r="C98" s="508"/>
      <c r="D98" s="509"/>
      <c r="E98" s="510"/>
      <c r="F98" s="508"/>
      <c r="G98" s="511"/>
      <c r="H98" s="512"/>
      <c r="I98" s="513"/>
      <c r="J98" s="513"/>
      <c r="K98" s="513"/>
      <c r="L98" s="513"/>
      <c r="M98" s="513"/>
      <c r="N98" s="514"/>
      <c r="O98" s="515"/>
    </row>
    <row r="99" spans="2:15">
      <c r="B99" s="614"/>
      <c r="C99" s="614"/>
      <c r="D99" s="79"/>
      <c r="E99" s="79"/>
      <c r="F99" s="79"/>
      <c r="G99" s="614"/>
      <c r="H99" s="614"/>
      <c r="I99" s="614"/>
      <c r="J99" s="516"/>
      <c r="K99" s="517"/>
      <c r="L99" s="517"/>
      <c r="M99" s="517"/>
      <c r="N99" s="517"/>
      <c r="O99" s="518"/>
    </row>
    <row r="100" spans="2:15" ht="15.75" thickBot="1">
      <c r="B100" s="614"/>
      <c r="C100" s="519"/>
      <c r="D100" s="520" t="s">
        <v>398</v>
      </c>
      <c r="E100" s="521"/>
      <c r="F100" s="79"/>
      <c r="G100" s="79"/>
      <c r="H100" s="614"/>
      <c r="I100" s="522" t="s">
        <v>841</v>
      </c>
      <c r="J100" s="522"/>
      <c r="K100" s="517"/>
      <c r="L100" s="517"/>
      <c r="M100" s="517"/>
      <c r="N100" s="517"/>
      <c r="O100" s="518"/>
    </row>
    <row r="101" spans="2:15">
      <c r="B101" s="614"/>
      <c r="C101" s="831" t="s">
        <v>1009</v>
      </c>
      <c r="D101" s="831"/>
      <c r="E101" s="79"/>
      <c r="F101" s="79"/>
      <c r="G101" s="79"/>
      <c r="H101" s="614"/>
      <c r="I101" s="614" t="s">
        <v>400</v>
      </c>
      <c r="J101" s="614"/>
      <c r="K101" s="517"/>
      <c r="L101" s="517"/>
      <c r="M101" s="517"/>
      <c r="N101" s="517"/>
      <c r="O101" s="518"/>
    </row>
    <row r="102" spans="2:15">
      <c r="B102" s="619"/>
      <c r="C102" s="619"/>
      <c r="D102" s="619"/>
      <c r="E102" s="79"/>
      <c r="F102" s="79"/>
      <c r="G102" s="79"/>
      <c r="H102" s="619"/>
      <c r="I102" s="619"/>
      <c r="J102" s="619"/>
      <c r="K102" s="517"/>
      <c r="L102" s="517"/>
      <c r="M102" s="517"/>
      <c r="N102" s="517"/>
      <c r="O102" s="518"/>
    </row>
    <row r="103" spans="2:15">
      <c r="B103" s="619"/>
      <c r="C103" s="619"/>
      <c r="D103" s="619"/>
      <c r="E103" s="79"/>
      <c r="F103" s="79"/>
      <c r="G103" s="79"/>
      <c r="H103" s="619"/>
      <c r="I103" s="619"/>
      <c r="J103" s="619"/>
      <c r="K103" s="517"/>
      <c r="L103" s="517"/>
      <c r="M103" s="517"/>
      <c r="N103" s="517"/>
      <c r="O103" s="518"/>
    </row>
    <row r="104" spans="2:15">
      <c r="B104" s="619"/>
      <c r="C104" s="619"/>
      <c r="D104" s="619"/>
      <c r="E104" s="79"/>
      <c r="F104" s="79"/>
      <c r="G104" s="79"/>
      <c r="H104" s="619"/>
      <c r="I104" s="619"/>
      <c r="J104" s="619"/>
      <c r="K104" s="517"/>
      <c r="L104" s="517"/>
      <c r="M104" s="517"/>
      <c r="N104" s="517"/>
      <c r="O104" s="518"/>
    </row>
    <row r="105" spans="2:15">
      <c r="B105" s="614"/>
      <c r="C105" s="614"/>
      <c r="D105" s="614"/>
      <c r="E105" s="79"/>
      <c r="F105" s="79"/>
      <c r="G105" s="79"/>
      <c r="H105" s="614"/>
      <c r="I105" s="614"/>
      <c r="J105" s="614"/>
      <c r="K105" s="517"/>
      <c r="L105" s="517"/>
      <c r="M105" s="517"/>
      <c r="N105" s="517"/>
      <c r="O105" s="518"/>
    </row>
    <row r="106" spans="2:15">
      <c r="B106" s="614"/>
      <c r="C106" s="614"/>
      <c r="D106" s="614"/>
      <c r="E106" s="79"/>
      <c r="F106" s="79"/>
      <c r="G106" s="79"/>
      <c r="H106" s="614"/>
      <c r="I106" s="614"/>
      <c r="J106" s="614"/>
      <c r="K106" s="517"/>
      <c r="L106" s="517"/>
      <c r="M106" s="517"/>
      <c r="N106" s="517"/>
      <c r="O106" s="518"/>
    </row>
    <row r="107" spans="2:15">
      <c r="B107" s="614"/>
      <c r="C107" s="614"/>
      <c r="D107" s="614"/>
      <c r="E107" s="79"/>
      <c r="F107" s="79"/>
      <c r="G107" s="79"/>
      <c r="H107" s="614"/>
      <c r="I107" s="614"/>
      <c r="J107" s="614"/>
      <c r="K107" s="517"/>
      <c r="L107" s="517"/>
      <c r="M107" s="517"/>
      <c r="N107" s="517"/>
      <c r="O107" s="518"/>
    </row>
    <row r="108" spans="2:15">
      <c r="B108" s="614"/>
      <c r="C108" s="614"/>
      <c r="D108" s="79"/>
      <c r="E108" s="79"/>
      <c r="F108" s="79"/>
      <c r="G108" s="614"/>
      <c r="H108" s="614"/>
      <c r="I108" s="614"/>
      <c r="J108" s="516"/>
      <c r="K108" s="517"/>
      <c r="L108" s="517"/>
      <c r="M108" s="517"/>
      <c r="N108" s="517"/>
      <c r="O108" s="518"/>
    </row>
    <row r="109" spans="2:15">
      <c r="B109" s="837" t="s">
        <v>1</v>
      </c>
      <c r="C109" s="837"/>
      <c r="D109" s="837"/>
      <c r="E109" s="837"/>
      <c r="F109" s="837"/>
      <c r="G109" s="837"/>
      <c r="H109" s="837"/>
      <c r="I109" s="837"/>
      <c r="J109" s="837"/>
      <c r="K109" s="837"/>
      <c r="L109" s="837"/>
      <c r="M109" s="837"/>
      <c r="N109" s="837"/>
      <c r="O109" s="518"/>
    </row>
    <row r="110" spans="2:15">
      <c r="B110" s="837" t="s">
        <v>2</v>
      </c>
      <c r="C110" s="837"/>
      <c r="D110" s="837"/>
      <c r="E110" s="837"/>
      <c r="F110" s="837"/>
      <c r="G110" s="837"/>
      <c r="H110" s="837"/>
      <c r="I110" s="837"/>
      <c r="J110" s="837"/>
      <c r="K110" s="837"/>
      <c r="L110" s="837"/>
      <c r="M110" s="837"/>
      <c r="N110" s="837"/>
      <c r="O110" s="518"/>
    </row>
    <row r="111" spans="2:15">
      <c r="B111" s="837" t="s">
        <v>401</v>
      </c>
      <c r="C111" s="837"/>
      <c r="D111" s="837"/>
      <c r="E111" s="837"/>
      <c r="F111" s="837"/>
      <c r="G111" s="837"/>
      <c r="H111" s="837"/>
      <c r="I111" s="837"/>
      <c r="J111" s="837"/>
      <c r="K111" s="837"/>
      <c r="L111" s="837"/>
      <c r="M111" s="837"/>
      <c r="N111" s="837"/>
      <c r="O111" s="518"/>
    </row>
    <row r="112" spans="2:15">
      <c r="B112" s="421" t="s">
        <v>1026</v>
      </c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</row>
    <row r="113" spans="1:15">
      <c r="B113" s="526" t="s">
        <v>402</v>
      </c>
      <c r="C113" s="527"/>
      <c r="D113" s="528"/>
      <c r="E113" s="565"/>
      <c r="F113" s="529"/>
      <c r="G113" s="566"/>
      <c r="H113" s="566"/>
      <c r="I113" s="530"/>
      <c r="J113" s="531"/>
      <c r="K113" s="530"/>
      <c r="L113" s="531"/>
      <c r="M113" s="530"/>
      <c r="N113" s="531"/>
      <c r="O113" s="423"/>
    </row>
    <row r="114" spans="1:15">
      <c r="B114" s="421" t="s">
        <v>6</v>
      </c>
      <c r="C114" s="421" t="s">
        <v>7</v>
      </c>
      <c r="D114" s="421" t="s">
        <v>8</v>
      </c>
      <c r="E114" s="421" t="s">
        <v>9</v>
      </c>
      <c r="F114" s="421" t="s">
        <v>10</v>
      </c>
      <c r="G114" s="421" t="s">
        <v>11</v>
      </c>
      <c r="H114" s="421" t="s">
        <v>12</v>
      </c>
      <c r="I114" s="421" t="s">
        <v>13</v>
      </c>
      <c r="J114" s="531" t="s">
        <v>14</v>
      </c>
      <c r="K114" s="531" t="s">
        <v>15</v>
      </c>
      <c r="L114" s="531" t="s">
        <v>16</v>
      </c>
      <c r="M114" s="424" t="s">
        <v>941</v>
      </c>
      <c r="N114" s="532" t="s">
        <v>17</v>
      </c>
      <c r="O114" s="427" t="s">
        <v>18</v>
      </c>
    </row>
    <row r="115" spans="1:15">
      <c r="A115" s="418">
        <v>1</v>
      </c>
      <c r="B115" s="533" t="s">
        <v>403</v>
      </c>
      <c r="C115" s="533" t="s">
        <v>404</v>
      </c>
      <c r="D115" s="534" t="s">
        <v>405</v>
      </c>
      <c r="E115" s="535">
        <v>200011120165796</v>
      </c>
      <c r="F115" s="533" t="s">
        <v>406</v>
      </c>
      <c r="G115" s="495" t="s">
        <v>484</v>
      </c>
      <c r="H115" s="533" t="s">
        <v>407</v>
      </c>
      <c r="I115" s="536">
        <v>11786</v>
      </c>
      <c r="J115" s="537">
        <f>I115*2.87%</f>
        <v>338.25819999999999</v>
      </c>
      <c r="K115" s="537">
        <f>I115*3.04%</f>
        <v>358.2944</v>
      </c>
      <c r="L115" s="538"/>
      <c r="M115" s="537">
        <v>0</v>
      </c>
      <c r="N115" s="537">
        <f>I115-J115-K115-M115</f>
        <v>11089.447399999999</v>
      </c>
      <c r="O115" s="433">
        <v>38971</v>
      </c>
    </row>
    <row r="116" spans="1:15">
      <c r="A116" s="418">
        <f>A115+1</f>
        <v>2</v>
      </c>
      <c r="B116" s="533" t="s">
        <v>408</v>
      </c>
      <c r="C116" s="533" t="s">
        <v>409</v>
      </c>
      <c r="D116" s="535" t="s">
        <v>410</v>
      </c>
      <c r="E116" s="535">
        <v>200011120165880</v>
      </c>
      <c r="F116" s="533" t="s">
        <v>27</v>
      </c>
      <c r="G116" s="495" t="s">
        <v>484</v>
      </c>
      <c r="H116" s="533" t="s">
        <v>411</v>
      </c>
      <c r="I116" s="441">
        <v>5000</v>
      </c>
      <c r="J116" s="441">
        <v>143.5</v>
      </c>
      <c r="K116" s="441">
        <v>152</v>
      </c>
      <c r="L116" s="539"/>
      <c r="M116" s="441"/>
      <c r="N116" s="441">
        <v>4704.5</v>
      </c>
      <c r="O116" s="433">
        <v>39084</v>
      </c>
    </row>
    <row r="117" spans="1:15">
      <c r="A117" s="418">
        <f t="shared" ref="A117:A146" si="8">A116+1</f>
        <v>3</v>
      </c>
      <c r="B117" s="533" t="s">
        <v>412</v>
      </c>
      <c r="C117" s="533" t="s">
        <v>413</v>
      </c>
      <c r="D117" s="535" t="s">
        <v>414</v>
      </c>
      <c r="E117" s="535">
        <v>200011120165864</v>
      </c>
      <c r="F117" s="533" t="s">
        <v>415</v>
      </c>
      <c r="G117" s="495" t="s">
        <v>484</v>
      </c>
      <c r="H117" s="533" t="s">
        <v>411</v>
      </c>
      <c r="I117" s="441">
        <v>5000</v>
      </c>
      <c r="J117" s="441">
        <v>143.5</v>
      </c>
      <c r="K117" s="441">
        <v>152</v>
      </c>
      <c r="L117" s="539"/>
      <c r="M117" s="441"/>
      <c r="N117" s="441">
        <v>4704.5</v>
      </c>
      <c r="O117" s="433">
        <v>39174</v>
      </c>
    </row>
    <row r="118" spans="1:15">
      <c r="A118" s="418">
        <f t="shared" si="8"/>
        <v>4</v>
      </c>
      <c r="B118" s="533" t="s">
        <v>221</v>
      </c>
      <c r="C118" s="533" t="s">
        <v>416</v>
      </c>
      <c r="D118" s="535" t="s">
        <v>417</v>
      </c>
      <c r="E118" s="535">
        <v>200011120166148</v>
      </c>
      <c r="F118" s="533" t="s">
        <v>150</v>
      </c>
      <c r="G118" s="495" t="s">
        <v>484</v>
      </c>
      <c r="H118" s="540" t="s">
        <v>418</v>
      </c>
      <c r="I118" s="441">
        <v>7000</v>
      </c>
      <c r="J118" s="441">
        <v>143.5</v>
      </c>
      <c r="K118" s="441">
        <v>152</v>
      </c>
      <c r="L118" s="539"/>
      <c r="M118" s="441"/>
      <c r="N118" s="441">
        <v>6704.5</v>
      </c>
      <c r="O118" s="433">
        <v>39114</v>
      </c>
    </row>
    <row r="119" spans="1:15">
      <c r="A119" s="418">
        <f t="shared" si="8"/>
        <v>5</v>
      </c>
      <c r="B119" s="533" t="s">
        <v>419</v>
      </c>
      <c r="C119" s="533" t="s">
        <v>420</v>
      </c>
      <c r="D119" s="535" t="s">
        <v>421</v>
      </c>
      <c r="E119" s="535">
        <v>200011120165848</v>
      </c>
      <c r="F119" s="533" t="s">
        <v>422</v>
      </c>
      <c r="G119" s="495" t="s">
        <v>484</v>
      </c>
      <c r="H119" s="533" t="s">
        <v>423</v>
      </c>
      <c r="I119" s="536">
        <v>11786</v>
      </c>
      <c r="J119" s="537">
        <f>I119*2.87%</f>
        <v>338.25819999999999</v>
      </c>
      <c r="K119" s="537">
        <f>I119*3.04%</f>
        <v>358.2944</v>
      </c>
      <c r="L119" s="538"/>
      <c r="M119" s="537">
        <v>0</v>
      </c>
      <c r="N119" s="537">
        <f>I119-J119-K119-M119</f>
        <v>11089.447399999999</v>
      </c>
      <c r="O119" s="433">
        <v>39295</v>
      </c>
    </row>
    <row r="120" spans="1:15">
      <c r="A120" s="418">
        <f t="shared" si="8"/>
        <v>6</v>
      </c>
      <c r="B120" s="533" t="s">
        <v>424</v>
      </c>
      <c r="C120" s="533" t="s">
        <v>425</v>
      </c>
      <c r="D120" s="534" t="s">
        <v>426</v>
      </c>
      <c r="E120" s="535">
        <v>200011120165738</v>
      </c>
      <c r="F120" s="533" t="s">
        <v>27</v>
      </c>
      <c r="G120" s="495" t="s">
        <v>484</v>
      </c>
      <c r="H120" s="533" t="s">
        <v>427</v>
      </c>
      <c r="I120" s="441">
        <v>5000</v>
      </c>
      <c r="J120" s="441">
        <v>143.5</v>
      </c>
      <c r="K120" s="441">
        <v>152</v>
      </c>
      <c r="L120" s="539"/>
      <c r="M120" s="441"/>
      <c r="N120" s="441">
        <v>4704.5</v>
      </c>
      <c r="O120" s="433">
        <v>39302</v>
      </c>
    </row>
    <row r="121" spans="1:15">
      <c r="A121" s="418">
        <f t="shared" si="8"/>
        <v>7</v>
      </c>
      <c r="B121" s="533" t="s">
        <v>428</v>
      </c>
      <c r="C121" s="533" t="s">
        <v>429</v>
      </c>
      <c r="D121" s="534" t="s">
        <v>430</v>
      </c>
      <c r="E121" s="535">
        <v>200011120143844</v>
      </c>
      <c r="F121" s="533" t="s">
        <v>376</v>
      </c>
      <c r="G121" s="495" t="s">
        <v>484</v>
      </c>
      <c r="H121" s="541" t="s">
        <v>431</v>
      </c>
      <c r="I121" s="441">
        <v>8000</v>
      </c>
      <c r="J121" s="441">
        <v>229.6</v>
      </c>
      <c r="K121" s="441">
        <v>243.2</v>
      </c>
      <c r="L121" s="539"/>
      <c r="M121" s="441"/>
      <c r="N121" s="441">
        <v>7527.2</v>
      </c>
      <c r="O121" s="433">
        <v>40210</v>
      </c>
    </row>
    <row r="122" spans="1:15">
      <c r="A122" s="418">
        <f t="shared" si="8"/>
        <v>8</v>
      </c>
      <c r="B122" s="542" t="s">
        <v>342</v>
      </c>
      <c r="C122" s="542" t="s">
        <v>432</v>
      </c>
      <c r="D122" s="543" t="s">
        <v>433</v>
      </c>
      <c r="E122" s="544">
        <v>200011101333637</v>
      </c>
      <c r="F122" s="542" t="s">
        <v>27</v>
      </c>
      <c r="G122" s="495" t="s">
        <v>484</v>
      </c>
      <c r="H122" s="542" t="s">
        <v>434</v>
      </c>
      <c r="I122" s="441">
        <v>5000</v>
      </c>
      <c r="J122" s="441">
        <v>143.5</v>
      </c>
      <c r="K122" s="441">
        <v>152</v>
      </c>
      <c r="L122" s="539"/>
      <c r="M122" s="441"/>
      <c r="N122" s="441">
        <v>4704.5</v>
      </c>
      <c r="O122" s="433">
        <v>40330</v>
      </c>
    </row>
    <row r="123" spans="1:15">
      <c r="A123" s="418">
        <f t="shared" si="8"/>
        <v>9</v>
      </c>
      <c r="B123" s="533" t="s">
        <v>435</v>
      </c>
      <c r="C123" s="533" t="s">
        <v>436</v>
      </c>
      <c r="D123" s="534" t="s">
        <v>437</v>
      </c>
      <c r="E123" s="535">
        <v>200011101393509</v>
      </c>
      <c r="F123" s="533" t="s">
        <v>37</v>
      </c>
      <c r="G123" s="495" t="s">
        <v>484</v>
      </c>
      <c r="H123" s="533" t="s">
        <v>438</v>
      </c>
      <c r="I123" s="545">
        <v>5000</v>
      </c>
      <c r="J123" s="434">
        <f>I123*2.87%</f>
        <v>143.5</v>
      </c>
      <c r="K123" s="434">
        <f>I123*3.04%</f>
        <v>152</v>
      </c>
      <c r="L123" s="546"/>
      <c r="M123" s="434"/>
      <c r="N123" s="434">
        <f>I123-J123-K123</f>
        <v>4704.5</v>
      </c>
      <c r="O123" s="433">
        <v>40603</v>
      </c>
    </row>
    <row r="124" spans="1:15">
      <c r="A124" s="418">
        <f t="shared" si="8"/>
        <v>10</v>
      </c>
      <c r="B124" s="533" t="s">
        <v>439</v>
      </c>
      <c r="C124" s="533" t="s">
        <v>103</v>
      </c>
      <c r="D124" s="534" t="s">
        <v>440</v>
      </c>
      <c r="E124" s="535">
        <v>200011101479559</v>
      </c>
      <c r="F124" s="533" t="s">
        <v>27</v>
      </c>
      <c r="G124" s="495" t="s">
        <v>484</v>
      </c>
      <c r="H124" s="533" t="s">
        <v>441</v>
      </c>
      <c r="I124" s="441">
        <v>5000</v>
      </c>
      <c r="J124" s="441">
        <v>143.5</v>
      </c>
      <c r="K124" s="441">
        <v>152</v>
      </c>
      <c r="L124" s="539"/>
      <c r="M124" s="441"/>
      <c r="N124" s="441">
        <v>4704.5</v>
      </c>
      <c r="O124" s="433">
        <v>41061</v>
      </c>
    </row>
    <row r="125" spans="1:15">
      <c r="A125" s="418">
        <f t="shared" si="8"/>
        <v>11</v>
      </c>
      <c r="B125" s="533" t="s">
        <v>442</v>
      </c>
      <c r="C125" s="533" t="s">
        <v>443</v>
      </c>
      <c r="D125" s="534" t="s">
        <v>444</v>
      </c>
      <c r="E125" s="535">
        <v>200011101479546</v>
      </c>
      <c r="F125" s="533" t="s">
        <v>27</v>
      </c>
      <c r="G125" s="495" t="s">
        <v>484</v>
      </c>
      <c r="H125" s="533" t="s">
        <v>445</v>
      </c>
      <c r="I125" s="441">
        <v>5000</v>
      </c>
      <c r="J125" s="441">
        <v>143.5</v>
      </c>
      <c r="K125" s="441">
        <v>152</v>
      </c>
      <c r="L125" s="539"/>
      <c r="M125" s="441"/>
      <c r="N125" s="441">
        <v>4704.5</v>
      </c>
      <c r="O125" s="433">
        <v>41214</v>
      </c>
    </row>
    <row r="126" spans="1:15">
      <c r="A126" s="418">
        <f t="shared" si="8"/>
        <v>12</v>
      </c>
      <c r="B126" s="533" t="s">
        <v>447</v>
      </c>
      <c r="C126" s="533" t="s">
        <v>448</v>
      </c>
      <c r="D126" s="534" t="s">
        <v>449</v>
      </c>
      <c r="E126" s="535">
        <v>200011120292627</v>
      </c>
      <c r="F126" s="533" t="s">
        <v>27</v>
      </c>
      <c r="G126" s="495" t="s">
        <v>484</v>
      </c>
      <c r="H126" s="533" t="s">
        <v>450</v>
      </c>
      <c r="I126" s="441">
        <v>5000</v>
      </c>
      <c r="J126" s="441">
        <v>143.5</v>
      </c>
      <c r="K126" s="441">
        <v>152</v>
      </c>
      <c r="L126" s="539"/>
      <c r="M126" s="441"/>
      <c r="N126" s="441">
        <v>4704.5</v>
      </c>
      <c r="O126" s="433">
        <v>41821</v>
      </c>
    </row>
    <row r="127" spans="1:15">
      <c r="A127" s="418">
        <f t="shared" si="8"/>
        <v>13</v>
      </c>
      <c r="B127" s="533" t="s">
        <v>451</v>
      </c>
      <c r="C127" s="533" t="s">
        <v>452</v>
      </c>
      <c r="D127" s="534" t="s">
        <v>453</v>
      </c>
      <c r="E127" s="535">
        <v>200011120292588</v>
      </c>
      <c r="F127" s="533" t="s">
        <v>150</v>
      </c>
      <c r="G127" s="495" t="s">
        <v>484</v>
      </c>
      <c r="H127" s="533" t="s">
        <v>454</v>
      </c>
      <c r="I127" s="441">
        <v>5000</v>
      </c>
      <c r="J127" s="441">
        <v>143.5</v>
      </c>
      <c r="K127" s="441">
        <v>152</v>
      </c>
      <c r="L127" s="539"/>
      <c r="M127" s="441"/>
      <c r="N127" s="441">
        <v>4704.5</v>
      </c>
      <c r="O127" s="433">
        <v>41913</v>
      </c>
    </row>
    <row r="128" spans="1:15">
      <c r="A128" s="418">
        <f t="shared" si="8"/>
        <v>14</v>
      </c>
      <c r="B128" s="533" t="s">
        <v>455</v>
      </c>
      <c r="C128" s="533" t="s">
        <v>456</v>
      </c>
      <c r="D128" s="534" t="s">
        <v>457</v>
      </c>
      <c r="E128" s="535">
        <v>200011120292601</v>
      </c>
      <c r="F128" s="533" t="s">
        <v>458</v>
      </c>
      <c r="G128" s="495" t="s">
        <v>484</v>
      </c>
      <c r="H128" s="533" t="s">
        <v>454</v>
      </c>
      <c r="I128" s="441">
        <v>20000</v>
      </c>
      <c r="J128" s="441">
        <v>574</v>
      </c>
      <c r="K128" s="441">
        <v>608</v>
      </c>
      <c r="L128" s="539"/>
      <c r="M128" s="441"/>
      <c r="N128" s="441">
        <v>18818</v>
      </c>
      <c r="O128" s="433">
        <v>41913</v>
      </c>
    </row>
    <row r="129" spans="1:15">
      <c r="A129" s="418">
        <f t="shared" si="8"/>
        <v>15</v>
      </c>
      <c r="B129" s="533" t="s">
        <v>459</v>
      </c>
      <c r="C129" s="533" t="s">
        <v>460</v>
      </c>
      <c r="D129" s="534" t="s">
        <v>461</v>
      </c>
      <c r="E129" s="535">
        <v>200011120292591</v>
      </c>
      <c r="F129" s="533" t="s">
        <v>188</v>
      </c>
      <c r="G129" s="495" t="s">
        <v>484</v>
      </c>
      <c r="H129" s="533" t="s">
        <v>454</v>
      </c>
      <c r="I129" s="441">
        <v>7000</v>
      </c>
      <c r="J129" s="441">
        <v>200.9</v>
      </c>
      <c r="K129" s="441">
        <v>212.8</v>
      </c>
      <c r="L129" s="539"/>
      <c r="M129" s="441"/>
      <c r="N129" s="441">
        <v>6586.3</v>
      </c>
      <c r="O129" s="433">
        <v>41913</v>
      </c>
    </row>
    <row r="130" spans="1:15">
      <c r="A130" s="418">
        <f t="shared" si="8"/>
        <v>16</v>
      </c>
      <c r="B130" s="533" t="s">
        <v>462</v>
      </c>
      <c r="C130" s="533" t="s">
        <v>463</v>
      </c>
      <c r="D130" s="534" t="s">
        <v>464</v>
      </c>
      <c r="E130" s="535">
        <v>200011101717211</v>
      </c>
      <c r="F130" s="533" t="s">
        <v>37</v>
      </c>
      <c r="G130" s="495" t="s">
        <v>484</v>
      </c>
      <c r="H130" s="533" t="s">
        <v>465</v>
      </c>
      <c r="I130" s="441">
        <v>5000</v>
      </c>
      <c r="J130" s="441">
        <v>143.5</v>
      </c>
      <c r="K130" s="441">
        <v>152</v>
      </c>
      <c r="L130" s="539"/>
      <c r="M130" s="441"/>
      <c r="N130" s="441">
        <v>4704.5</v>
      </c>
      <c r="O130" s="433">
        <v>42217</v>
      </c>
    </row>
    <row r="131" spans="1:15">
      <c r="A131" s="418">
        <f t="shared" si="8"/>
        <v>17</v>
      </c>
      <c r="B131" s="540" t="s">
        <v>466</v>
      </c>
      <c r="C131" s="533" t="s">
        <v>467</v>
      </c>
      <c r="D131" s="547" t="s">
        <v>468</v>
      </c>
      <c r="E131" s="547" t="s">
        <v>469</v>
      </c>
      <c r="F131" s="493" t="s">
        <v>470</v>
      </c>
      <c r="G131" s="495" t="s">
        <v>484</v>
      </c>
      <c r="H131" s="541" t="s">
        <v>431</v>
      </c>
      <c r="I131" s="536">
        <v>6900</v>
      </c>
      <c r="J131" s="537">
        <f t="shared" ref="J131:J146" si="9">I131*2.87%</f>
        <v>198.03</v>
      </c>
      <c r="K131" s="537">
        <f t="shared" ref="K131:K146" si="10">I131*3.04%</f>
        <v>209.76</v>
      </c>
      <c r="L131" s="538"/>
      <c r="M131" s="537">
        <v>0</v>
      </c>
      <c r="N131" s="537">
        <f>I131-J131-K131-M131</f>
        <v>6492.21</v>
      </c>
      <c r="O131" s="547">
        <v>43009</v>
      </c>
    </row>
    <row r="132" spans="1:15">
      <c r="A132" s="418">
        <f t="shared" si="8"/>
        <v>18</v>
      </c>
      <c r="B132" s="548" t="s">
        <v>471</v>
      </c>
      <c r="C132" s="533" t="s">
        <v>472</v>
      </c>
      <c r="D132" s="547" t="s">
        <v>473</v>
      </c>
      <c r="E132" s="547" t="s">
        <v>474</v>
      </c>
      <c r="F132" s="493" t="s">
        <v>406</v>
      </c>
      <c r="G132" s="495" t="s">
        <v>484</v>
      </c>
      <c r="H132" s="493"/>
      <c r="I132" s="536">
        <v>9000</v>
      </c>
      <c r="J132" s="537">
        <f t="shared" si="9"/>
        <v>258.3</v>
      </c>
      <c r="K132" s="537">
        <f t="shared" si="10"/>
        <v>273.60000000000002</v>
      </c>
      <c r="L132" s="538"/>
      <c r="M132" s="537"/>
      <c r="N132" s="537">
        <f>I132-J132-K132</f>
        <v>8468.1</v>
      </c>
      <c r="O132" s="547">
        <v>43221</v>
      </c>
    </row>
    <row r="133" spans="1:15">
      <c r="A133" s="418">
        <f t="shared" si="8"/>
        <v>19</v>
      </c>
      <c r="B133" s="548" t="s">
        <v>475</v>
      </c>
      <c r="C133" s="533" t="s">
        <v>463</v>
      </c>
      <c r="D133" s="547" t="s">
        <v>476</v>
      </c>
      <c r="E133" s="547" t="s">
        <v>477</v>
      </c>
      <c r="F133" s="493" t="s">
        <v>478</v>
      </c>
      <c r="G133" s="495" t="s">
        <v>484</v>
      </c>
      <c r="H133" s="493" t="s">
        <v>479</v>
      </c>
      <c r="I133" s="536">
        <v>18400</v>
      </c>
      <c r="J133" s="537">
        <f t="shared" si="9"/>
        <v>528.08000000000004</v>
      </c>
      <c r="K133" s="537">
        <f t="shared" si="10"/>
        <v>559.36</v>
      </c>
      <c r="L133" s="538"/>
      <c r="M133" s="537"/>
      <c r="N133" s="537">
        <f>I133-J133-K133</f>
        <v>17312.559999999998</v>
      </c>
      <c r="O133" s="547">
        <v>43282</v>
      </c>
    </row>
    <row r="134" spans="1:15">
      <c r="A134" s="418">
        <f t="shared" si="8"/>
        <v>20</v>
      </c>
      <c r="B134" s="495" t="s">
        <v>480</v>
      </c>
      <c r="C134" s="533" t="s">
        <v>481</v>
      </c>
      <c r="D134" s="498" t="s">
        <v>482</v>
      </c>
      <c r="E134" s="549" t="s">
        <v>483</v>
      </c>
      <c r="F134" s="495" t="s">
        <v>37</v>
      </c>
      <c r="G134" s="495" t="s">
        <v>484</v>
      </c>
      <c r="H134" s="495" t="s">
        <v>485</v>
      </c>
      <c r="I134" s="496">
        <v>5000</v>
      </c>
      <c r="J134" s="496">
        <f t="shared" si="9"/>
        <v>143.5</v>
      </c>
      <c r="K134" s="496">
        <f t="shared" si="10"/>
        <v>152</v>
      </c>
      <c r="L134" s="496"/>
      <c r="M134" s="496"/>
      <c r="N134" s="496">
        <f>SUM(I134-J134-K134)</f>
        <v>4704.5</v>
      </c>
      <c r="O134" s="550">
        <v>43647</v>
      </c>
    </row>
    <row r="135" spans="1:15">
      <c r="A135" s="418">
        <f t="shared" si="8"/>
        <v>21</v>
      </c>
      <c r="B135" s="495" t="s">
        <v>487</v>
      </c>
      <c r="C135" s="533" t="s">
        <v>488</v>
      </c>
      <c r="D135" s="498" t="s">
        <v>489</v>
      </c>
      <c r="E135" s="549" t="s">
        <v>490</v>
      </c>
      <c r="F135" s="495" t="s">
        <v>491</v>
      </c>
      <c r="G135" s="495" t="s">
        <v>484</v>
      </c>
      <c r="H135" s="495" t="s">
        <v>492</v>
      </c>
      <c r="I135" s="496">
        <v>5000</v>
      </c>
      <c r="J135" s="496">
        <f t="shared" si="9"/>
        <v>143.5</v>
      </c>
      <c r="K135" s="496">
        <f t="shared" si="10"/>
        <v>152</v>
      </c>
      <c r="L135" s="496"/>
      <c r="M135" s="496"/>
      <c r="N135" s="496">
        <f>SUM(I135-J135-K135)</f>
        <v>4704.5</v>
      </c>
      <c r="O135" s="550">
        <v>44470</v>
      </c>
    </row>
    <row r="136" spans="1:15">
      <c r="A136" s="418">
        <f t="shared" si="8"/>
        <v>22</v>
      </c>
      <c r="B136" s="495" t="s">
        <v>825</v>
      </c>
      <c r="C136" s="533" t="s">
        <v>1010</v>
      </c>
      <c r="D136" s="498" t="s">
        <v>904</v>
      </c>
      <c r="E136" s="549" t="s">
        <v>828</v>
      </c>
      <c r="F136" s="495" t="s">
        <v>827</v>
      </c>
      <c r="G136" s="495" t="s">
        <v>484</v>
      </c>
      <c r="H136" s="533" t="s">
        <v>485</v>
      </c>
      <c r="I136" s="496">
        <v>30000</v>
      </c>
      <c r="J136" s="496">
        <f t="shared" si="9"/>
        <v>861</v>
      </c>
      <c r="K136" s="496">
        <f t="shared" si="10"/>
        <v>912</v>
      </c>
      <c r="L136" s="496"/>
      <c r="M136" s="496">
        <v>1512.45</v>
      </c>
      <c r="N136" s="496">
        <f>SUM(I136-J136-K136-M136)</f>
        <v>26714.55</v>
      </c>
      <c r="O136" s="547">
        <v>44568</v>
      </c>
    </row>
    <row r="137" spans="1:15">
      <c r="A137" s="418">
        <f t="shared" si="8"/>
        <v>23</v>
      </c>
      <c r="B137" s="495" t="s">
        <v>837</v>
      </c>
      <c r="C137" s="533" t="s">
        <v>838</v>
      </c>
      <c r="D137" s="498" t="s">
        <v>839</v>
      </c>
      <c r="E137" s="549" t="s">
        <v>840</v>
      </c>
      <c r="F137" s="495" t="s">
        <v>729</v>
      </c>
      <c r="G137" s="495" t="s">
        <v>484</v>
      </c>
      <c r="H137" s="533" t="s">
        <v>485</v>
      </c>
      <c r="I137" s="496">
        <v>7000</v>
      </c>
      <c r="J137" s="496">
        <f t="shared" si="9"/>
        <v>200.9</v>
      </c>
      <c r="K137" s="496">
        <f t="shared" si="10"/>
        <v>212.8</v>
      </c>
      <c r="L137" s="496"/>
      <c r="M137" s="496"/>
      <c r="N137" s="496">
        <f>SUM(I137-J137-K137)</f>
        <v>6586.3</v>
      </c>
      <c r="O137" s="547">
        <v>44652</v>
      </c>
    </row>
    <row r="138" spans="1:15">
      <c r="A138" s="418">
        <f t="shared" si="8"/>
        <v>24</v>
      </c>
      <c r="B138" s="495" t="s">
        <v>872</v>
      </c>
      <c r="C138" s="533" t="s">
        <v>1011</v>
      </c>
      <c r="D138" s="498" t="s">
        <v>891</v>
      </c>
      <c r="E138" s="549" t="s">
        <v>900</v>
      </c>
      <c r="F138" s="495" t="s">
        <v>63</v>
      </c>
      <c r="G138" s="495" t="s">
        <v>484</v>
      </c>
      <c r="H138" s="533" t="s">
        <v>878</v>
      </c>
      <c r="I138" s="496">
        <v>5000</v>
      </c>
      <c r="J138" s="496">
        <f t="shared" si="9"/>
        <v>143.5</v>
      </c>
      <c r="K138" s="496">
        <f t="shared" si="10"/>
        <v>152</v>
      </c>
      <c r="L138" s="496"/>
      <c r="M138" s="496"/>
      <c r="N138" s="496">
        <f t="shared" ref="N138:N146" si="11">SUM(I138-J138-K138)</f>
        <v>4704.5</v>
      </c>
      <c r="O138" s="547">
        <v>44835</v>
      </c>
    </row>
    <row r="139" spans="1:15">
      <c r="A139" s="418">
        <f t="shared" si="8"/>
        <v>25</v>
      </c>
      <c r="B139" s="495" t="s">
        <v>874</v>
      </c>
      <c r="C139" s="533" t="s">
        <v>875</v>
      </c>
      <c r="D139" s="498" t="s">
        <v>876</v>
      </c>
      <c r="E139" s="549" t="s">
        <v>897</v>
      </c>
      <c r="F139" s="495" t="s">
        <v>150</v>
      </c>
      <c r="G139" s="495" t="s">
        <v>484</v>
      </c>
      <c r="H139" s="533" t="s">
        <v>877</v>
      </c>
      <c r="I139" s="496">
        <v>5000</v>
      </c>
      <c r="J139" s="496">
        <f t="shared" si="9"/>
        <v>143.5</v>
      </c>
      <c r="K139" s="496">
        <f t="shared" si="10"/>
        <v>152</v>
      </c>
      <c r="L139" s="496"/>
      <c r="M139" s="496"/>
      <c r="N139" s="496">
        <f t="shared" si="11"/>
        <v>4704.5</v>
      </c>
      <c r="O139" s="547">
        <v>44835</v>
      </c>
    </row>
    <row r="140" spans="1:15">
      <c r="A140" s="418">
        <f t="shared" si="8"/>
        <v>26</v>
      </c>
      <c r="B140" s="495" t="s">
        <v>879</v>
      </c>
      <c r="C140" s="533" t="s">
        <v>880</v>
      </c>
      <c r="D140" s="498" t="s">
        <v>881</v>
      </c>
      <c r="E140" s="549" t="s">
        <v>898</v>
      </c>
      <c r="F140" s="495" t="s">
        <v>150</v>
      </c>
      <c r="G140" s="495" t="s">
        <v>484</v>
      </c>
      <c r="H140" s="533" t="s">
        <v>882</v>
      </c>
      <c r="I140" s="496">
        <v>5000</v>
      </c>
      <c r="J140" s="496">
        <f t="shared" si="9"/>
        <v>143.5</v>
      </c>
      <c r="K140" s="496">
        <f t="shared" si="10"/>
        <v>152</v>
      </c>
      <c r="L140" s="496"/>
      <c r="M140" s="496"/>
      <c r="N140" s="496">
        <f t="shared" si="11"/>
        <v>4704.5</v>
      </c>
      <c r="O140" s="547">
        <v>44835</v>
      </c>
    </row>
    <row r="141" spans="1:15">
      <c r="A141" s="418">
        <f t="shared" si="8"/>
        <v>27</v>
      </c>
      <c r="B141" s="495" t="s">
        <v>883</v>
      </c>
      <c r="C141" s="533" t="s">
        <v>884</v>
      </c>
      <c r="D141" s="498" t="s">
        <v>885</v>
      </c>
      <c r="E141" s="549" t="s">
        <v>899</v>
      </c>
      <c r="F141" s="495" t="s">
        <v>150</v>
      </c>
      <c r="G141" s="495" t="s">
        <v>484</v>
      </c>
      <c r="H141" s="533" t="s">
        <v>886</v>
      </c>
      <c r="I141" s="496">
        <v>5000</v>
      </c>
      <c r="J141" s="496">
        <f t="shared" si="9"/>
        <v>143.5</v>
      </c>
      <c r="K141" s="496">
        <f t="shared" si="10"/>
        <v>152</v>
      </c>
      <c r="L141" s="496"/>
      <c r="M141" s="496"/>
      <c r="N141" s="496">
        <f t="shared" si="11"/>
        <v>4704.5</v>
      </c>
      <c r="O141" s="547">
        <v>44835</v>
      </c>
    </row>
    <row r="142" spans="1:15">
      <c r="A142" s="418">
        <f t="shared" si="8"/>
        <v>28</v>
      </c>
      <c r="B142" s="495" t="s">
        <v>887</v>
      </c>
      <c r="C142" s="533" t="s">
        <v>888</v>
      </c>
      <c r="D142" s="498" t="s">
        <v>889</v>
      </c>
      <c r="E142" s="549" t="s">
        <v>896</v>
      </c>
      <c r="F142" s="495" t="s">
        <v>150</v>
      </c>
      <c r="G142" s="495" t="s">
        <v>484</v>
      </c>
      <c r="H142" s="533" t="s">
        <v>890</v>
      </c>
      <c r="I142" s="496">
        <v>5000</v>
      </c>
      <c r="J142" s="496">
        <f t="shared" si="9"/>
        <v>143.5</v>
      </c>
      <c r="K142" s="496">
        <f t="shared" si="10"/>
        <v>152</v>
      </c>
      <c r="L142" s="496"/>
      <c r="M142" s="496"/>
      <c r="N142" s="496">
        <f t="shared" si="11"/>
        <v>4704.5</v>
      </c>
      <c r="O142" s="547">
        <v>44835</v>
      </c>
    </row>
    <row r="143" spans="1:15">
      <c r="A143" s="418">
        <f t="shared" si="8"/>
        <v>29</v>
      </c>
      <c r="B143" s="495" t="s">
        <v>462</v>
      </c>
      <c r="C143" s="533" t="s">
        <v>1012</v>
      </c>
      <c r="D143" s="498" t="s">
        <v>911</v>
      </c>
      <c r="E143" s="549" t="s">
        <v>912</v>
      </c>
      <c r="F143" s="495" t="s">
        <v>63</v>
      </c>
      <c r="G143" s="495" t="s">
        <v>484</v>
      </c>
      <c r="H143" s="533" t="s">
        <v>882</v>
      </c>
      <c r="I143" s="496">
        <v>5000</v>
      </c>
      <c r="J143" s="496">
        <f t="shared" si="9"/>
        <v>143.5</v>
      </c>
      <c r="K143" s="496">
        <f t="shared" si="10"/>
        <v>152</v>
      </c>
      <c r="L143" s="496"/>
      <c r="M143" s="496"/>
      <c r="N143" s="496">
        <f t="shared" si="11"/>
        <v>4704.5</v>
      </c>
      <c r="O143" s="547">
        <v>44866</v>
      </c>
    </row>
    <row r="144" spans="1:15">
      <c r="A144" s="418">
        <f t="shared" si="8"/>
        <v>30</v>
      </c>
      <c r="B144" s="495" t="s">
        <v>918</v>
      </c>
      <c r="C144" s="533" t="s">
        <v>919</v>
      </c>
      <c r="D144" s="498" t="s">
        <v>920</v>
      </c>
      <c r="E144" s="492">
        <v>9605408903</v>
      </c>
      <c r="F144" s="495" t="s">
        <v>63</v>
      </c>
      <c r="G144" s="495" t="s">
        <v>484</v>
      </c>
      <c r="H144" s="542" t="s">
        <v>921</v>
      </c>
      <c r="I144" s="496">
        <v>5000</v>
      </c>
      <c r="J144" s="496">
        <f t="shared" si="9"/>
        <v>143.5</v>
      </c>
      <c r="K144" s="496">
        <f t="shared" si="10"/>
        <v>152</v>
      </c>
      <c r="L144" s="496"/>
      <c r="M144" s="496"/>
      <c r="N144" s="496">
        <f t="shared" si="11"/>
        <v>4704.5</v>
      </c>
      <c r="O144" s="547">
        <v>44896</v>
      </c>
    </row>
    <row r="145" spans="1:15">
      <c r="A145" s="418">
        <f t="shared" si="8"/>
        <v>31</v>
      </c>
      <c r="B145" s="495" t="s">
        <v>210</v>
      </c>
      <c r="C145" s="533" t="s">
        <v>976</v>
      </c>
      <c r="D145" s="498" t="s">
        <v>977</v>
      </c>
      <c r="E145" s="492">
        <v>9606157607</v>
      </c>
      <c r="F145" s="495" t="s">
        <v>415</v>
      </c>
      <c r="G145" s="495" t="s">
        <v>484</v>
      </c>
      <c r="H145" s="542" t="s">
        <v>882</v>
      </c>
      <c r="I145" s="496">
        <v>5000</v>
      </c>
      <c r="J145" s="496">
        <f t="shared" si="9"/>
        <v>143.5</v>
      </c>
      <c r="K145" s="496">
        <f t="shared" si="10"/>
        <v>152</v>
      </c>
      <c r="L145" s="496"/>
      <c r="M145" s="496"/>
      <c r="N145" s="496">
        <f t="shared" si="11"/>
        <v>4704.5</v>
      </c>
      <c r="O145" s="547">
        <v>45139</v>
      </c>
    </row>
    <row r="146" spans="1:15">
      <c r="A146" s="418">
        <f t="shared" si="8"/>
        <v>32</v>
      </c>
      <c r="B146" s="495" t="s">
        <v>990</v>
      </c>
      <c r="C146" s="533" t="s">
        <v>991</v>
      </c>
      <c r="D146" s="498" t="s">
        <v>992</v>
      </c>
      <c r="E146" s="492">
        <v>9606781220</v>
      </c>
      <c r="F146" s="495" t="s">
        <v>63</v>
      </c>
      <c r="G146" s="495" t="s">
        <v>484</v>
      </c>
      <c r="H146" s="542" t="s">
        <v>993</v>
      </c>
      <c r="I146" s="496">
        <v>5000</v>
      </c>
      <c r="J146" s="496">
        <f t="shared" si="9"/>
        <v>143.5</v>
      </c>
      <c r="K146" s="496">
        <f t="shared" si="10"/>
        <v>152</v>
      </c>
      <c r="L146" s="496"/>
      <c r="M146" s="496"/>
      <c r="N146" s="496">
        <f t="shared" si="11"/>
        <v>4704.5</v>
      </c>
      <c r="O146" s="547">
        <v>45323</v>
      </c>
    </row>
    <row r="147" spans="1:15">
      <c r="B147" s="551" t="s">
        <v>493</v>
      </c>
      <c r="C147" s="551"/>
      <c r="D147" s="552"/>
      <c r="E147" s="553"/>
      <c r="F147" s="551"/>
      <c r="G147" s="551"/>
      <c r="H147" s="551"/>
      <c r="I147" s="554">
        <f>SUM(I115:I146)</f>
        <v>241872</v>
      </c>
      <c r="J147" s="554">
        <f>SUM(J115:J146)</f>
        <v>6884.3263999999999</v>
      </c>
      <c r="K147" s="554">
        <f>SUM(K115:K146)</f>
        <v>7292.1088000000009</v>
      </c>
      <c r="L147" s="555"/>
      <c r="M147" s="554">
        <f>SUM(M115:M145)</f>
        <v>1512.45</v>
      </c>
      <c r="N147" s="554">
        <f>SUM(N115:N146)</f>
        <v>226183.11479999998</v>
      </c>
      <c r="O147" s="556"/>
    </row>
    <row r="148" spans="1:15">
      <c r="B148" s="557"/>
      <c r="C148" s="557"/>
      <c r="D148" s="558"/>
      <c r="E148" s="559"/>
      <c r="F148" s="557"/>
      <c r="G148" s="557"/>
      <c r="H148" s="557"/>
      <c r="I148" s="560"/>
      <c r="J148" s="560"/>
      <c r="K148" s="560"/>
      <c r="L148" s="561"/>
      <c r="M148" s="560"/>
      <c r="N148" s="560"/>
      <c r="O148" s="562"/>
    </row>
    <row r="149" spans="1:15">
      <c r="B149" s="557"/>
      <c r="C149" s="557"/>
      <c r="D149" s="519"/>
      <c r="E149" s="563"/>
      <c r="F149" s="517"/>
      <c r="G149" s="517"/>
      <c r="H149" s="517"/>
      <c r="I149" s="561"/>
      <c r="J149" s="561"/>
      <c r="K149" s="561"/>
      <c r="L149" s="561"/>
      <c r="M149" s="561"/>
      <c r="N149" s="561"/>
      <c r="O149" s="518"/>
    </row>
    <row r="150" spans="1:15" ht="15.75" thickBot="1">
      <c r="B150" s="519"/>
      <c r="C150" s="520" t="s">
        <v>398</v>
      </c>
      <c r="D150" s="521"/>
      <c r="E150" s="79"/>
      <c r="F150" s="79"/>
      <c r="G150" s="614"/>
      <c r="H150" s="522" t="s">
        <v>841</v>
      </c>
      <c r="I150" s="579"/>
      <c r="J150" s="516"/>
      <c r="K150" s="517"/>
      <c r="L150" s="517"/>
      <c r="M150" s="517"/>
      <c r="N150" s="525"/>
      <c r="O150" s="518"/>
    </row>
    <row r="151" spans="1:15">
      <c r="B151" s="831" t="s">
        <v>399</v>
      </c>
      <c r="C151" s="831"/>
      <c r="D151" s="79"/>
      <c r="E151" s="79"/>
      <c r="F151" s="79"/>
      <c r="G151" s="614"/>
      <c r="H151" s="618" t="s">
        <v>1022</v>
      </c>
      <c r="I151" s="614"/>
      <c r="J151" s="516"/>
      <c r="K151" s="517"/>
      <c r="L151" s="517"/>
      <c r="M151" s="517"/>
      <c r="N151" s="525"/>
      <c r="O151" s="518"/>
    </row>
    <row r="152" spans="1:15">
      <c r="B152" s="614"/>
      <c r="C152" s="614"/>
      <c r="D152" s="79"/>
      <c r="E152" s="79"/>
      <c r="F152" s="79"/>
      <c r="G152" s="614"/>
      <c r="H152" s="614"/>
      <c r="I152" s="614"/>
      <c r="J152" s="516"/>
      <c r="K152" s="517"/>
      <c r="L152" s="517"/>
      <c r="M152" s="517"/>
      <c r="N152" s="525"/>
      <c r="O152" s="518"/>
    </row>
    <row r="153" spans="1:15">
      <c r="B153" s="617"/>
      <c r="C153" s="617"/>
      <c r="D153" s="79"/>
      <c r="E153" s="79"/>
      <c r="F153" s="79"/>
      <c r="G153" s="617"/>
      <c r="H153" s="617"/>
      <c r="I153" s="617"/>
      <c r="J153" s="516"/>
      <c r="K153" s="517"/>
      <c r="L153" s="517"/>
      <c r="M153" s="517"/>
      <c r="N153" s="525"/>
      <c r="O153" s="518"/>
    </row>
    <row r="154" spans="1:15">
      <c r="B154" s="617"/>
      <c r="C154" s="617"/>
      <c r="D154" s="79"/>
      <c r="E154" s="79"/>
      <c r="F154" s="79"/>
      <c r="G154" s="617"/>
      <c r="H154" s="617"/>
      <c r="I154" s="617"/>
      <c r="J154" s="516"/>
      <c r="K154" s="517"/>
      <c r="L154" s="517"/>
      <c r="M154" s="517"/>
      <c r="N154" s="525"/>
      <c r="O154" s="518"/>
    </row>
    <row r="155" spans="1:15">
      <c r="B155" s="614"/>
      <c r="C155" s="614"/>
      <c r="D155" s="79"/>
      <c r="E155" s="79"/>
      <c r="F155" s="79"/>
      <c r="G155" s="614"/>
      <c r="H155" s="614"/>
      <c r="I155" s="614"/>
      <c r="J155" s="516"/>
      <c r="K155" s="517"/>
      <c r="L155" s="517"/>
      <c r="M155" s="517"/>
      <c r="N155" s="525"/>
      <c r="O155" s="518"/>
    </row>
    <row r="156" spans="1:15">
      <c r="B156" s="617"/>
      <c r="C156" s="617"/>
      <c r="D156" s="79"/>
      <c r="E156" s="79"/>
      <c r="F156" s="79"/>
      <c r="G156" s="617"/>
      <c r="H156" s="617"/>
      <c r="I156" s="617"/>
      <c r="J156" s="516"/>
      <c r="K156" s="517"/>
      <c r="L156" s="517"/>
      <c r="M156" s="517"/>
      <c r="N156" s="525"/>
      <c r="O156" s="518"/>
    </row>
    <row r="157" spans="1:15">
      <c r="B157" s="617"/>
      <c r="C157" s="617"/>
      <c r="D157" s="79"/>
      <c r="E157" s="79"/>
      <c r="F157" s="79"/>
      <c r="G157" s="617"/>
      <c r="H157" s="617"/>
      <c r="I157" s="617"/>
      <c r="J157" s="516"/>
      <c r="K157" s="517"/>
      <c r="L157" s="517"/>
      <c r="M157" s="517"/>
      <c r="N157" s="525"/>
      <c r="O157" s="518"/>
    </row>
    <row r="158" spans="1:15">
      <c r="B158" s="617"/>
      <c r="C158" s="617"/>
      <c r="D158" s="79"/>
      <c r="E158" s="79"/>
      <c r="F158" s="79"/>
      <c r="G158" s="617"/>
      <c r="H158" s="617"/>
      <c r="I158" s="617"/>
      <c r="J158" s="516"/>
      <c r="K158" s="517"/>
      <c r="L158" s="517"/>
      <c r="M158" s="517"/>
      <c r="N158" s="525"/>
      <c r="O158" s="518"/>
    </row>
    <row r="159" spans="1:15">
      <c r="B159" s="614"/>
      <c r="C159" s="614"/>
      <c r="D159" s="79"/>
      <c r="E159" s="79"/>
      <c r="F159" s="79"/>
      <c r="G159" s="614"/>
      <c r="H159" s="614"/>
      <c r="I159" s="614"/>
      <c r="J159" s="516"/>
      <c r="K159" s="517"/>
      <c r="L159" s="517"/>
      <c r="N159" s="525"/>
      <c r="O159" s="518"/>
    </row>
    <row r="160" spans="1:15">
      <c r="B160" s="614"/>
      <c r="C160" s="614"/>
      <c r="D160" s="79"/>
      <c r="E160" s="79"/>
      <c r="F160" s="79"/>
      <c r="G160" s="614"/>
      <c r="H160" s="614"/>
      <c r="I160" s="614"/>
      <c r="J160" s="516"/>
      <c r="K160" s="517"/>
      <c r="L160" s="517"/>
      <c r="M160" s="517"/>
      <c r="N160" s="525"/>
      <c r="O160" s="518"/>
    </row>
    <row r="161" spans="1:15">
      <c r="B161" s="837" t="s">
        <v>1</v>
      </c>
      <c r="C161" s="837"/>
      <c r="D161" s="837"/>
      <c r="E161" s="837"/>
      <c r="F161" s="837"/>
      <c r="G161" s="837"/>
      <c r="H161" s="837"/>
      <c r="I161" s="837"/>
      <c r="J161" s="837"/>
      <c r="K161" s="837"/>
      <c r="L161" s="837"/>
      <c r="M161" s="837"/>
      <c r="N161" s="837"/>
      <c r="O161" s="518"/>
    </row>
    <row r="162" spans="1:15">
      <c r="B162" s="837" t="s">
        <v>2</v>
      </c>
      <c r="C162" s="837"/>
      <c r="D162" s="837"/>
      <c r="E162" s="837"/>
      <c r="F162" s="837"/>
      <c r="G162" s="837"/>
      <c r="H162" s="837"/>
      <c r="I162" s="837"/>
      <c r="J162" s="837"/>
      <c r="K162" s="837"/>
      <c r="L162" s="837"/>
      <c r="M162" s="837"/>
      <c r="N162" s="837"/>
      <c r="O162" s="518"/>
    </row>
    <row r="163" spans="1:15">
      <c r="B163" s="837" t="s">
        <v>401</v>
      </c>
      <c r="C163" s="837"/>
      <c r="D163" s="837"/>
      <c r="E163" s="837"/>
      <c r="F163" s="837"/>
      <c r="G163" s="837"/>
      <c r="H163" s="837"/>
      <c r="I163" s="837"/>
      <c r="J163" s="837"/>
      <c r="K163" s="837"/>
      <c r="L163" s="837"/>
      <c r="M163" s="837"/>
      <c r="N163" s="837"/>
      <c r="O163" s="518"/>
    </row>
    <row r="164" spans="1:15">
      <c r="B164" s="421" t="s">
        <v>1025</v>
      </c>
      <c r="C164" s="421"/>
      <c r="D164" s="421"/>
      <c r="E164" s="421"/>
      <c r="F164" s="523"/>
      <c r="G164" s="523"/>
      <c r="H164" s="523"/>
      <c r="I164" s="524"/>
      <c r="J164" s="517"/>
      <c r="K164" s="517"/>
      <c r="L164" s="517"/>
      <c r="M164" s="517"/>
      <c r="N164" s="525"/>
      <c r="O164" s="518"/>
    </row>
    <row r="165" spans="1:15">
      <c r="B165" s="421" t="s">
        <v>494</v>
      </c>
      <c r="C165" s="421"/>
      <c r="D165" s="564"/>
      <c r="E165" s="565"/>
      <c r="F165" s="566"/>
      <c r="G165" s="566"/>
      <c r="H165" s="566"/>
      <c r="I165" s="531"/>
      <c r="J165" s="531" t="s">
        <v>14</v>
      </c>
      <c r="K165" s="531" t="s">
        <v>15</v>
      </c>
      <c r="L165" s="531" t="s">
        <v>16</v>
      </c>
      <c r="M165" s="424" t="s">
        <v>941</v>
      </c>
      <c r="N165" s="531"/>
      <c r="O165" s="423"/>
    </row>
    <row r="166" spans="1:15">
      <c r="B166" s="421" t="s">
        <v>6</v>
      </c>
      <c r="C166" s="421" t="s">
        <v>7</v>
      </c>
      <c r="D166" s="421" t="s">
        <v>8</v>
      </c>
      <c r="E166" s="421" t="s">
        <v>9</v>
      </c>
      <c r="F166" s="421" t="s">
        <v>10</v>
      </c>
      <c r="G166" s="421" t="s">
        <v>11</v>
      </c>
      <c r="H166" s="421" t="s">
        <v>12</v>
      </c>
      <c r="I166" s="421" t="s">
        <v>13</v>
      </c>
      <c r="J166" s="421" t="s">
        <v>495</v>
      </c>
      <c r="K166" s="421"/>
      <c r="L166" s="421"/>
      <c r="M166" s="421"/>
      <c r="N166" s="567" t="s">
        <v>17</v>
      </c>
      <c r="O166" s="427" t="s">
        <v>18</v>
      </c>
    </row>
    <row r="167" spans="1:15">
      <c r="A167" s="418">
        <v>1</v>
      </c>
      <c r="B167" s="533" t="s">
        <v>499</v>
      </c>
      <c r="C167" s="533" t="s">
        <v>500</v>
      </c>
      <c r="D167" s="534" t="s">
        <v>501</v>
      </c>
      <c r="E167" s="535">
        <v>200011110179067</v>
      </c>
      <c r="F167" s="533" t="s">
        <v>27</v>
      </c>
      <c r="G167" s="495" t="s">
        <v>549</v>
      </c>
      <c r="H167" s="533" t="s">
        <v>502</v>
      </c>
      <c r="I167" s="441">
        <v>5000</v>
      </c>
      <c r="J167" s="441">
        <v>143.5</v>
      </c>
      <c r="K167" s="441">
        <v>152</v>
      </c>
      <c r="L167" s="539"/>
      <c r="M167" s="539"/>
      <c r="N167" s="441">
        <v>4704.5</v>
      </c>
      <c r="O167" s="433">
        <v>39234</v>
      </c>
    </row>
    <row r="168" spans="1:15">
      <c r="A168" s="418">
        <f>A167+1</f>
        <v>2</v>
      </c>
      <c r="B168" s="533" t="s">
        <v>503</v>
      </c>
      <c r="C168" s="533" t="s">
        <v>504</v>
      </c>
      <c r="D168" s="534" t="s">
        <v>505</v>
      </c>
      <c r="E168" s="535">
        <v>200011110179135</v>
      </c>
      <c r="F168" s="533" t="s">
        <v>37</v>
      </c>
      <c r="G168" s="495" t="s">
        <v>549</v>
      </c>
      <c r="H168" s="533" t="s">
        <v>506</v>
      </c>
      <c r="I168" s="441">
        <v>5000</v>
      </c>
      <c r="J168" s="441">
        <v>143.5</v>
      </c>
      <c r="K168" s="441">
        <v>152</v>
      </c>
      <c r="L168" s="539"/>
      <c r="M168" s="539"/>
      <c r="N168" s="441">
        <v>4704.5</v>
      </c>
      <c r="O168" s="433">
        <v>39272</v>
      </c>
    </row>
    <row r="169" spans="1:15">
      <c r="A169" s="418">
        <f t="shared" ref="A169:A191" si="12">A168+1</f>
        <v>3</v>
      </c>
      <c r="B169" s="533" t="s">
        <v>508</v>
      </c>
      <c r="C169" s="533" t="s">
        <v>509</v>
      </c>
      <c r="D169" s="534" t="s">
        <v>510</v>
      </c>
      <c r="E169" s="535">
        <v>200011101180725</v>
      </c>
      <c r="F169" s="533" t="s">
        <v>37</v>
      </c>
      <c r="G169" s="495" t="s">
        <v>549</v>
      </c>
      <c r="H169" s="533" t="s">
        <v>511</v>
      </c>
      <c r="I169" s="441">
        <v>5000</v>
      </c>
      <c r="J169" s="441">
        <v>143.5</v>
      </c>
      <c r="K169" s="441">
        <v>152</v>
      </c>
      <c r="L169" s="539"/>
      <c r="M169" s="539"/>
      <c r="N169" s="441">
        <v>4704.5</v>
      </c>
      <c r="O169" s="433">
        <v>39326</v>
      </c>
    </row>
    <row r="170" spans="1:15">
      <c r="A170" s="418">
        <f t="shared" si="12"/>
        <v>4</v>
      </c>
      <c r="B170" s="533" t="s">
        <v>512</v>
      </c>
      <c r="C170" s="533" t="s">
        <v>513</v>
      </c>
      <c r="D170" s="534" t="s">
        <v>514</v>
      </c>
      <c r="E170" s="535">
        <v>200011101294569</v>
      </c>
      <c r="F170" s="533" t="s">
        <v>27</v>
      </c>
      <c r="G170" s="495" t="s">
        <v>549</v>
      </c>
      <c r="H170" s="533" t="s">
        <v>515</v>
      </c>
      <c r="I170" s="441">
        <v>5000</v>
      </c>
      <c r="J170" s="441">
        <v>143.5</v>
      </c>
      <c r="K170" s="441">
        <v>152</v>
      </c>
      <c r="L170" s="539"/>
      <c r="M170" s="539"/>
      <c r="N170" s="441">
        <v>4704.5</v>
      </c>
      <c r="O170" s="433">
        <v>40039</v>
      </c>
    </row>
    <row r="171" spans="1:15">
      <c r="A171" s="418">
        <f t="shared" si="12"/>
        <v>5</v>
      </c>
      <c r="B171" s="533" t="s">
        <v>516</v>
      </c>
      <c r="C171" s="533" t="s">
        <v>517</v>
      </c>
      <c r="D171" s="534" t="s">
        <v>518</v>
      </c>
      <c r="E171" s="535">
        <v>200011101393486</v>
      </c>
      <c r="F171" s="533" t="s">
        <v>37</v>
      </c>
      <c r="G171" s="495" t="s">
        <v>549</v>
      </c>
      <c r="H171" s="533" t="s">
        <v>519</v>
      </c>
      <c r="I171" s="441">
        <v>5000</v>
      </c>
      <c r="J171" s="441">
        <v>143.5</v>
      </c>
      <c r="K171" s="441">
        <v>152</v>
      </c>
      <c r="L171" s="539"/>
      <c r="M171" s="539">
        <v>0</v>
      </c>
      <c r="N171" s="441">
        <v>4704.5</v>
      </c>
      <c r="O171" s="433">
        <v>40544</v>
      </c>
    </row>
    <row r="172" spans="1:15">
      <c r="A172" s="418">
        <f t="shared" si="12"/>
        <v>6</v>
      </c>
      <c r="B172" s="533" t="s">
        <v>520</v>
      </c>
      <c r="C172" s="533" t="s">
        <v>521</v>
      </c>
      <c r="D172" s="534" t="s">
        <v>522</v>
      </c>
      <c r="E172" s="535">
        <v>200011101393554</v>
      </c>
      <c r="F172" s="533" t="s">
        <v>27</v>
      </c>
      <c r="G172" s="495" t="s">
        <v>549</v>
      </c>
      <c r="H172" s="533" t="s">
        <v>523</v>
      </c>
      <c r="I172" s="441">
        <v>5000</v>
      </c>
      <c r="J172" s="441">
        <v>143.5</v>
      </c>
      <c r="K172" s="441">
        <v>152</v>
      </c>
      <c r="L172" s="539"/>
      <c r="M172" s="539"/>
      <c r="N172" s="441">
        <v>4704.5</v>
      </c>
      <c r="O172" s="433">
        <v>40544</v>
      </c>
    </row>
    <row r="173" spans="1:15">
      <c r="A173" s="418">
        <f t="shared" si="12"/>
        <v>7</v>
      </c>
      <c r="B173" s="533" t="s">
        <v>525</v>
      </c>
      <c r="C173" s="533" t="s">
        <v>526</v>
      </c>
      <c r="D173" s="534" t="s">
        <v>527</v>
      </c>
      <c r="E173" s="535">
        <v>200011101711741</v>
      </c>
      <c r="F173" s="533" t="s">
        <v>27</v>
      </c>
      <c r="G173" s="495" t="s">
        <v>549</v>
      </c>
      <c r="H173" s="533" t="s">
        <v>528</v>
      </c>
      <c r="I173" s="441">
        <v>5000</v>
      </c>
      <c r="J173" s="441">
        <v>143.5</v>
      </c>
      <c r="K173" s="441">
        <v>152</v>
      </c>
      <c r="L173" s="539"/>
      <c r="M173" s="539"/>
      <c r="N173" s="441">
        <v>4704.5</v>
      </c>
      <c r="O173" s="433">
        <v>42461</v>
      </c>
    </row>
    <row r="174" spans="1:15">
      <c r="A174" s="418">
        <f t="shared" si="12"/>
        <v>8</v>
      </c>
      <c r="B174" s="568" t="s">
        <v>529</v>
      </c>
      <c r="C174" s="568" t="s">
        <v>530</v>
      </c>
      <c r="D174" s="534" t="s">
        <v>531</v>
      </c>
      <c r="E174" s="535" t="s">
        <v>532</v>
      </c>
      <c r="F174" s="533" t="s">
        <v>27</v>
      </c>
      <c r="G174" s="495" t="s">
        <v>549</v>
      </c>
      <c r="H174" s="533" t="s">
        <v>528</v>
      </c>
      <c r="I174" s="569">
        <v>5000</v>
      </c>
      <c r="J174" s="497">
        <f t="shared" ref="J174:J191" si="13">I174*2.87%</f>
        <v>143.5</v>
      </c>
      <c r="K174" s="497">
        <f t="shared" ref="K174:K191" si="14">I174*3.04%</f>
        <v>152</v>
      </c>
      <c r="L174" s="570"/>
      <c r="M174" s="570"/>
      <c r="N174" s="497">
        <f>I174-J174-K174</f>
        <v>4704.5</v>
      </c>
      <c r="O174" s="433">
        <v>42614</v>
      </c>
    </row>
    <row r="175" spans="1:15">
      <c r="A175" s="418">
        <f t="shared" si="12"/>
        <v>9</v>
      </c>
      <c r="B175" s="540" t="s">
        <v>534</v>
      </c>
      <c r="C175" s="540" t="s">
        <v>535</v>
      </c>
      <c r="D175" s="498" t="s">
        <v>536</v>
      </c>
      <c r="E175" s="498" t="s">
        <v>537</v>
      </c>
      <c r="F175" s="571" t="s">
        <v>538</v>
      </c>
      <c r="G175" s="495" t="s">
        <v>549</v>
      </c>
      <c r="H175" s="495" t="s">
        <v>533</v>
      </c>
      <c r="I175" s="569">
        <v>28000</v>
      </c>
      <c r="J175" s="497">
        <f t="shared" si="13"/>
        <v>803.6</v>
      </c>
      <c r="K175" s="497">
        <f t="shared" si="14"/>
        <v>851.2</v>
      </c>
      <c r="L175" s="570"/>
      <c r="M175" s="570"/>
      <c r="N175" s="497">
        <f>I175-J175-K175</f>
        <v>26345.200000000001</v>
      </c>
      <c r="O175" s="498">
        <v>43132</v>
      </c>
    </row>
    <row r="176" spans="1:15">
      <c r="A176" s="418">
        <f t="shared" si="12"/>
        <v>10</v>
      </c>
      <c r="B176" s="540" t="s">
        <v>539</v>
      </c>
      <c r="C176" s="540" t="s">
        <v>540</v>
      </c>
      <c r="D176" s="498" t="s">
        <v>541</v>
      </c>
      <c r="E176" s="498" t="s">
        <v>542</v>
      </c>
      <c r="F176" s="571" t="s">
        <v>543</v>
      </c>
      <c r="G176" s="495" t="s">
        <v>549</v>
      </c>
      <c r="H176" s="572" t="s">
        <v>497</v>
      </c>
      <c r="I176" s="569">
        <v>9835</v>
      </c>
      <c r="J176" s="497">
        <f t="shared" si="13"/>
        <v>282.2645</v>
      </c>
      <c r="K176" s="497">
        <f t="shared" si="14"/>
        <v>298.98399999999998</v>
      </c>
      <c r="L176" s="570"/>
      <c r="M176" s="570"/>
      <c r="N176" s="497">
        <f>I176-J176-K176</f>
        <v>9253.7515000000003</v>
      </c>
      <c r="O176" s="498">
        <v>43191</v>
      </c>
    </row>
    <row r="177" spans="1:15">
      <c r="A177" s="418">
        <f t="shared" si="12"/>
        <v>11</v>
      </c>
      <c r="B177" s="573" t="s">
        <v>544</v>
      </c>
      <c r="C177" s="573" t="s">
        <v>545</v>
      </c>
      <c r="D177" s="574" t="s">
        <v>546</v>
      </c>
      <c r="E177" s="549" t="s">
        <v>547</v>
      </c>
      <c r="F177" s="495" t="s">
        <v>548</v>
      </c>
      <c r="G177" s="495" t="s">
        <v>549</v>
      </c>
      <c r="H177" s="495" t="s">
        <v>550</v>
      </c>
      <c r="I177" s="569">
        <v>5000</v>
      </c>
      <c r="J177" s="497">
        <f t="shared" si="13"/>
        <v>143.5</v>
      </c>
      <c r="K177" s="497">
        <f t="shared" si="14"/>
        <v>152</v>
      </c>
      <c r="L177" s="570"/>
      <c r="M177" s="570"/>
      <c r="N177" s="497">
        <f t="shared" ref="N177:N191" si="15">I177-J177-K177</f>
        <v>4704.5</v>
      </c>
      <c r="O177" s="498">
        <v>43839</v>
      </c>
    </row>
    <row r="178" spans="1:15">
      <c r="A178" s="418">
        <f t="shared" si="12"/>
        <v>12</v>
      </c>
      <c r="B178" s="573" t="s">
        <v>551</v>
      </c>
      <c r="C178" s="573" t="s">
        <v>552</v>
      </c>
      <c r="D178" s="575" t="s">
        <v>553</v>
      </c>
      <c r="E178" s="549" t="s">
        <v>554</v>
      </c>
      <c r="F178" s="495" t="s">
        <v>555</v>
      </c>
      <c r="G178" s="495" t="s">
        <v>549</v>
      </c>
      <c r="H178" s="495" t="s">
        <v>485</v>
      </c>
      <c r="I178" s="569">
        <v>30000</v>
      </c>
      <c r="J178" s="497">
        <f t="shared" si="13"/>
        <v>861</v>
      </c>
      <c r="K178" s="497">
        <f t="shared" si="14"/>
        <v>912</v>
      </c>
      <c r="L178" s="570"/>
      <c r="M178" s="570"/>
      <c r="N178" s="497">
        <f t="shared" si="15"/>
        <v>28227</v>
      </c>
      <c r="O178" s="498">
        <v>43841</v>
      </c>
    </row>
    <row r="179" spans="1:15">
      <c r="A179" s="418">
        <f t="shared" si="12"/>
        <v>13</v>
      </c>
      <c r="B179" s="573" t="s">
        <v>558</v>
      </c>
      <c r="C179" s="573" t="s">
        <v>559</v>
      </c>
      <c r="D179" s="575" t="s">
        <v>560</v>
      </c>
      <c r="E179" s="549" t="s">
        <v>561</v>
      </c>
      <c r="F179" s="495" t="s">
        <v>27</v>
      </c>
      <c r="G179" s="495" t="s">
        <v>549</v>
      </c>
      <c r="H179" s="495" t="s">
        <v>562</v>
      </c>
      <c r="I179" s="569">
        <v>5000</v>
      </c>
      <c r="J179" s="497">
        <f t="shared" si="13"/>
        <v>143.5</v>
      </c>
      <c r="K179" s="497">
        <f t="shared" si="14"/>
        <v>152</v>
      </c>
      <c r="L179" s="570"/>
      <c r="M179" s="570"/>
      <c r="N179" s="497">
        <f t="shared" si="15"/>
        <v>4704.5</v>
      </c>
      <c r="O179" s="498">
        <v>44199</v>
      </c>
    </row>
    <row r="180" spans="1:15">
      <c r="A180" s="418">
        <f t="shared" si="12"/>
        <v>14</v>
      </c>
      <c r="B180" s="573" t="s">
        <v>568</v>
      </c>
      <c r="C180" s="573" t="s">
        <v>569</v>
      </c>
      <c r="D180" s="575" t="s">
        <v>570</v>
      </c>
      <c r="E180" s="549" t="s">
        <v>571</v>
      </c>
      <c r="F180" s="495" t="s">
        <v>572</v>
      </c>
      <c r="G180" s="495" t="s">
        <v>549</v>
      </c>
      <c r="H180" s="542" t="s">
        <v>573</v>
      </c>
      <c r="I180" s="569">
        <v>10000</v>
      </c>
      <c r="J180" s="497">
        <f t="shared" si="13"/>
        <v>287</v>
      </c>
      <c r="K180" s="497">
        <f t="shared" si="14"/>
        <v>304</v>
      </c>
      <c r="L180" s="570"/>
      <c r="M180" s="570"/>
      <c r="N180" s="497">
        <f t="shared" si="15"/>
        <v>9409</v>
      </c>
      <c r="O180" s="498">
        <v>44203</v>
      </c>
    </row>
    <row r="181" spans="1:15">
      <c r="A181" s="418">
        <f t="shared" si="12"/>
        <v>15</v>
      </c>
      <c r="B181" s="573" t="s">
        <v>574</v>
      </c>
      <c r="C181" s="573" t="s">
        <v>244</v>
      </c>
      <c r="D181" s="575" t="s">
        <v>575</v>
      </c>
      <c r="E181" s="549" t="s">
        <v>576</v>
      </c>
      <c r="F181" s="495" t="s">
        <v>27</v>
      </c>
      <c r="G181" s="495" t="s">
        <v>549</v>
      </c>
      <c r="H181" s="495" t="s">
        <v>556</v>
      </c>
      <c r="I181" s="569">
        <v>5000</v>
      </c>
      <c r="J181" s="497">
        <f t="shared" si="13"/>
        <v>143.5</v>
      </c>
      <c r="K181" s="497">
        <f t="shared" si="14"/>
        <v>152</v>
      </c>
      <c r="L181" s="570"/>
      <c r="M181" s="570"/>
      <c r="N181" s="497">
        <f t="shared" si="15"/>
        <v>4704.5</v>
      </c>
      <c r="O181" s="498">
        <v>44440</v>
      </c>
    </row>
    <row r="182" spans="1:15">
      <c r="A182" s="418">
        <f t="shared" si="12"/>
        <v>16</v>
      </c>
      <c r="B182" s="573" t="s">
        <v>577</v>
      </c>
      <c r="C182" s="573" t="s">
        <v>578</v>
      </c>
      <c r="D182" s="575" t="s">
        <v>579</v>
      </c>
      <c r="E182" s="549" t="s">
        <v>580</v>
      </c>
      <c r="F182" s="495" t="s">
        <v>27</v>
      </c>
      <c r="G182" s="495" t="s">
        <v>549</v>
      </c>
      <c r="H182" s="495" t="s">
        <v>506</v>
      </c>
      <c r="I182" s="569">
        <v>5000</v>
      </c>
      <c r="J182" s="497">
        <f t="shared" si="13"/>
        <v>143.5</v>
      </c>
      <c r="K182" s="497">
        <f t="shared" si="14"/>
        <v>152</v>
      </c>
      <c r="L182" s="570"/>
      <c r="M182" s="570"/>
      <c r="N182" s="497">
        <f t="shared" si="15"/>
        <v>4704.5</v>
      </c>
      <c r="O182" s="498"/>
    </row>
    <row r="183" spans="1:15">
      <c r="A183" s="418">
        <f t="shared" si="12"/>
        <v>17</v>
      </c>
      <c r="B183" s="573" t="s">
        <v>581</v>
      </c>
      <c r="C183" s="573" t="s">
        <v>582</v>
      </c>
      <c r="D183" s="575" t="s">
        <v>583</v>
      </c>
      <c r="E183" s="549" t="s">
        <v>824</v>
      </c>
      <c r="F183" s="495" t="s">
        <v>27</v>
      </c>
      <c r="G183" s="495" t="s">
        <v>549</v>
      </c>
      <c r="H183" s="495" t="s">
        <v>584</v>
      </c>
      <c r="I183" s="569">
        <v>5000</v>
      </c>
      <c r="J183" s="497">
        <f t="shared" si="13"/>
        <v>143.5</v>
      </c>
      <c r="K183" s="497">
        <f t="shared" si="14"/>
        <v>152</v>
      </c>
      <c r="L183" s="570"/>
      <c r="M183" s="570"/>
      <c r="N183" s="497">
        <f t="shared" si="15"/>
        <v>4704.5</v>
      </c>
      <c r="O183" s="498">
        <v>44531</v>
      </c>
    </row>
    <row r="184" spans="1:15">
      <c r="A184" s="418">
        <f t="shared" si="12"/>
        <v>18</v>
      </c>
      <c r="B184" s="573" t="s">
        <v>833</v>
      </c>
      <c r="C184" s="573" t="s">
        <v>834</v>
      </c>
      <c r="D184" s="575" t="s">
        <v>835</v>
      </c>
      <c r="E184" s="492" t="s">
        <v>846</v>
      </c>
      <c r="F184" s="495" t="s">
        <v>836</v>
      </c>
      <c r="G184" s="495" t="s">
        <v>549</v>
      </c>
      <c r="H184" s="495" t="s">
        <v>485</v>
      </c>
      <c r="I184" s="576">
        <v>10000</v>
      </c>
      <c r="J184" s="577">
        <f t="shared" si="13"/>
        <v>287</v>
      </c>
      <c r="K184" s="577">
        <f t="shared" si="14"/>
        <v>304</v>
      </c>
      <c r="L184" s="578"/>
      <c r="M184" s="578"/>
      <c r="N184" s="577">
        <f t="shared" si="15"/>
        <v>9409</v>
      </c>
      <c r="O184" s="498">
        <v>44621</v>
      </c>
    </row>
    <row r="185" spans="1:15">
      <c r="A185" s="418">
        <f t="shared" si="12"/>
        <v>19</v>
      </c>
      <c r="B185" s="573" t="s">
        <v>842</v>
      </c>
      <c r="C185" s="573" t="s">
        <v>843</v>
      </c>
      <c r="D185" s="575" t="s">
        <v>844</v>
      </c>
      <c r="E185" s="492" t="s">
        <v>847</v>
      </c>
      <c r="F185" s="495" t="s">
        <v>27</v>
      </c>
      <c r="G185" s="495" t="s">
        <v>549</v>
      </c>
      <c r="H185" s="495" t="s">
        <v>845</v>
      </c>
      <c r="I185" s="576">
        <v>5000</v>
      </c>
      <c r="J185" s="577">
        <f t="shared" si="13"/>
        <v>143.5</v>
      </c>
      <c r="K185" s="577">
        <f t="shared" si="14"/>
        <v>152</v>
      </c>
      <c r="L185" s="578"/>
      <c r="M185" s="578"/>
      <c r="N185" s="577">
        <f t="shared" si="15"/>
        <v>4704.5</v>
      </c>
      <c r="O185" s="498">
        <v>44682</v>
      </c>
    </row>
    <row r="186" spans="1:15">
      <c r="A186" s="418">
        <f t="shared" si="12"/>
        <v>20</v>
      </c>
      <c r="B186" s="573" t="s">
        <v>849</v>
      </c>
      <c r="C186" s="573" t="s">
        <v>850</v>
      </c>
      <c r="D186" s="575" t="s">
        <v>851</v>
      </c>
      <c r="E186" s="492" t="s">
        <v>857</v>
      </c>
      <c r="F186" s="495" t="s">
        <v>37</v>
      </c>
      <c r="G186" s="495" t="s">
        <v>549</v>
      </c>
      <c r="H186" s="495" t="s">
        <v>507</v>
      </c>
      <c r="I186" s="576">
        <v>5000</v>
      </c>
      <c r="J186" s="577">
        <f t="shared" si="13"/>
        <v>143.5</v>
      </c>
      <c r="K186" s="577">
        <f t="shared" si="14"/>
        <v>152</v>
      </c>
      <c r="L186" s="578"/>
      <c r="M186" s="578"/>
      <c r="N186" s="577">
        <f t="shared" si="15"/>
        <v>4704.5</v>
      </c>
      <c r="O186" s="498">
        <v>44743</v>
      </c>
    </row>
    <row r="187" spans="1:15">
      <c r="A187" s="418">
        <f t="shared" si="12"/>
        <v>21</v>
      </c>
      <c r="B187" s="573" t="s">
        <v>942</v>
      </c>
      <c r="C187" s="573" t="s">
        <v>943</v>
      </c>
      <c r="D187" s="575" t="s">
        <v>944</v>
      </c>
      <c r="E187" s="492" t="s">
        <v>950</v>
      </c>
      <c r="F187" s="495" t="s">
        <v>945</v>
      </c>
      <c r="G187" s="495" t="s">
        <v>549</v>
      </c>
      <c r="H187" s="495" t="s">
        <v>946</v>
      </c>
      <c r="I187" s="576">
        <v>5000</v>
      </c>
      <c r="J187" s="577">
        <f t="shared" si="13"/>
        <v>143.5</v>
      </c>
      <c r="K187" s="577">
        <f t="shared" si="14"/>
        <v>152</v>
      </c>
      <c r="L187" s="578"/>
      <c r="M187" s="578"/>
      <c r="N187" s="577">
        <f t="shared" si="15"/>
        <v>4704.5</v>
      </c>
      <c r="O187" s="498">
        <v>44986</v>
      </c>
    </row>
    <row r="188" spans="1:15">
      <c r="A188" s="418">
        <f t="shared" si="12"/>
        <v>22</v>
      </c>
      <c r="B188" s="573" t="s">
        <v>958</v>
      </c>
      <c r="C188" s="573" t="s">
        <v>328</v>
      </c>
      <c r="D188" s="575" t="s">
        <v>959</v>
      </c>
      <c r="E188" s="492" t="s">
        <v>963</v>
      </c>
      <c r="F188" s="495" t="s">
        <v>945</v>
      </c>
      <c r="G188" s="495" t="s">
        <v>549</v>
      </c>
      <c r="H188" s="495" t="s">
        <v>960</v>
      </c>
      <c r="I188" s="576">
        <v>5000</v>
      </c>
      <c r="J188" s="577">
        <f t="shared" si="13"/>
        <v>143.5</v>
      </c>
      <c r="K188" s="577">
        <f t="shared" si="14"/>
        <v>152</v>
      </c>
      <c r="L188" s="578"/>
      <c r="M188" s="578"/>
      <c r="N188" s="577">
        <f t="shared" si="15"/>
        <v>4704.5</v>
      </c>
      <c r="O188" s="498">
        <v>45017</v>
      </c>
    </row>
    <row r="189" spans="1:15">
      <c r="A189" s="418">
        <f t="shared" si="12"/>
        <v>23</v>
      </c>
      <c r="B189" s="573" t="s">
        <v>961</v>
      </c>
      <c r="C189" s="573" t="s">
        <v>962</v>
      </c>
      <c r="D189" s="575" t="s">
        <v>524</v>
      </c>
      <c r="E189" s="492" t="s">
        <v>964</v>
      </c>
      <c r="F189" s="495" t="s">
        <v>37</v>
      </c>
      <c r="G189" s="495" t="s">
        <v>549</v>
      </c>
      <c r="H189" s="495" t="s">
        <v>946</v>
      </c>
      <c r="I189" s="576">
        <v>5000</v>
      </c>
      <c r="J189" s="577">
        <f t="shared" si="13"/>
        <v>143.5</v>
      </c>
      <c r="K189" s="577">
        <f t="shared" si="14"/>
        <v>152</v>
      </c>
      <c r="L189" s="578"/>
      <c r="M189" s="578"/>
      <c r="N189" s="577">
        <f t="shared" si="15"/>
        <v>4704.5</v>
      </c>
      <c r="O189" s="498">
        <v>45017</v>
      </c>
    </row>
    <row r="190" spans="1:15">
      <c r="A190" s="418">
        <f t="shared" si="12"/>
        <v>24</v>
      </c>
      <c r="B190" s="573" t="s">
        <v>994</v>
      </c>
      <c r="C190" s="573" t="s">
        <v>567</v>
      </c>
      <c r="D190" s="575" t="s">
        <v>995</v>
      </c>
      <c r="E190" s="492">
        <v>9606781219</v>
      </c>
      <c r="F190" s="495" t="s">
        <v>376</v>
      </c>
      <c r="G190" s="495" t="s">
        <v>549</v>
      </c>
      <c r="H190" s="495" t="s">
        <v>485</v>
      </c>
      <c r="I190" s="576">
        <v>8000</v>
      </c>
      <c r="J190" s="577">
        <f t="shared" si="13"/>
        <v>229.6</v>
      </c>
      <c r="K190" s="577">
        <f t="shared" si="14"/>
        <v>243.2</v>
      </c>
      <c r="L190" s="578"/>
      <c r="M190" s="578"/>
      <c r="N190" s="577">
        <f t="shared" si="15"/>
        <v>7527.2</v>
      </c>
      <c r="O190" s="498">
        <v>45293</v>
      </c>
    </row>
    <row r="191" spans="1:15">
      <c r="A191" s="418">
        <f t="shared" si="12"/>
        <v>25</v>
      </c>
      <c r="B191" s="573" t="s">
        <v>998</v>
      </c>
      <c r="C191" s="573" t="s">
        <v>999</v>
      </c>
      <c r="D191" s="575" t="s">
        <v>1000</v>
      </c>
      <c r="E191" s="492"/>
      <c r="F191" s="495" t="s">
        <v>496</v>
      </c>
      <c r="G191" s="495" t="s">
        <v>549</v>
      </c>
      <c r="H191" s="495" t="s">
        <v>485</v>
      </c>
      <c r="I191" s="576">
        <v>10000</v>
      </c>
      <c r="J191" s="577">
        <f t="shared" si="13"/>
        <v>287</v>
      </c>
      <c r="K191" s="577">
        <f t="shared" si="14"/>
        <v>304</v>
      </c>
      <c r="L191" s="578"/>
      <c r="M191" s="578"/>
      <c r="N191" s="577">
        <f t="shared" si="15"/>
        <v>9409</v>
      </c>
      <c r="O191" s="498">
        <v>45352</v>
      </c>
    </row>
    <row r="192" spans="1:15">
      <c r="A192" s="453"/>
      <c r="B192" s="551" t="s">
        <v>585</v>
      </c>
      <c r="C192" s="551" t="s">
        <v>397</v>
      </c>
      <c r="D192" s="534"/>
      <c r="E192" s="535"/>
      <c r="F192" s="533"/>
      <c r="G192" s="533"/>
      <c r="H192" s="533"/>
      <c r="I192" s="554">
        <f t="shared" ref="I192:N192" si="16">SUM(I167:I191)</f>
        <v>195835</v>
      </c>
      <c r="J192" s="554">
        <f t="shared" si="16"/>
        <v>5620.4645</v>
      </c>
      <c r="K192" s="554">
        <f t="shared" si="16"/>
        <v>5953.3839999999991</v>
      </c>
      <c r="L192" s="554">
        <f t="shared" si="16"/>
        <v>0</v>
      </c>
      <c r="M192" s="554">
        <f t="shared" si="16"/>
        <v>0</v>
      </c>
      <c r="N192" s="554">
        <f t="shared" si="16"/>
        <v>184261.15150000001</v>
      </c>
      <c r="O192" s="556"/>
    </row>
    <row r="193" spans="2:15">
      <c r="B193" s="557"/>
      <c r="C193" s="557"/>
      <c r="D193" s="519"/>
      <c r="E193" s="563"/>
      <c r="F193" s="517"/>
      <c r="G193" s="517"/>
      <c r="H193" s="517"/>
      <c r="I193" s="560"/>
      <c r="J193" s="560"/>
      <c r="K193" s="560"/>
      <c r="L193" s="561"/>
      <c r="M193" s="561"/>
      <c r="N193" s="560"/>
      <c r="O193" s="562"/>
    </row>
    <row r="194" spans="2:15">
      <c r="B194" s="579"/>
      <c r="C194" s="579"/>
      <c r="D194" s="519"/>
      <c r="E194" s="519"/>
      <c r="F194" s="523"/>
      <c r="G194" s="523"/>
      <c r="H194" s="523"/>
      <c r="I194" s="524"/>
      <c r="J194" s="517"/>
      <c r="K194" s="517"/>
      <c r="L194" s="517"/>
      <c r="M194" s="517"/>
      <c r="N194" s="525"/>
      <c r="O194" s="518"/>
    </row>
    <row r="195" spans="2:15" ht="15.75" thickBot="1">
      <c r="B195" s="519"/>
      <c r="C195" s="520" t="s">
        <v>398</v>
      </c>
      <c r="D195" s="521"/>
      <c r="E195" s="79"/>
      <c r="F195" s="79"/>
      <c r="G195" s="614"/>
      <c r="H195" s="522" t="s">
        <v>1018</v>
      </c>
      <c r="I195" s="579"/>
      <c r="J195" s="516"/>
      <c r="K195" s="517"/>
      <c r="L195" s="517"/>
      <c r="M195" s="517"/>
      <c r="N195" s="525"/>
      <c r="O195" s="518"/>
    </row>
    <row r="196" spans="2:15">
      <c r="B196" s="831" t="s">
        <v>975</v>
      </c>
      <c r="C196" s="831"/>
      <c r="D196" s="79"/>
      <c r="E196" s="79"/>
      <c r="F196" s="79"/>
      <c r="G196" s="614"/>
      <c r="H196" s="616" t="s">
        <v>1021</v>
      </c>
      <c r="I196" s="614"/>
      <c r="J196" s="516"/>
      <c r="K196" s="517"/>
      <c r="L196" s="517"/>
      <c r="M196" s="517"/>
      <c r="N196" s="525"/>
      <c r="O196" s="518"/>
    </row>
    <row r="197" spans="2:15">
      <c r="B197" s="614"/>
      <c r="C197" s="614"/>
      <c r="D197" s="79"/>
      <c r="E197" s="79"/>
      <c r="F197" s="79"/>
      <c r="G197" s="614"/>
      <c r="H197" s="614"/>
      <c r="I197" s="614"/>
      <c r="J197" s="516"/>
      <c r="K197" s="517"/>
      <c r="L197" s="517"/>
      <c r="M197" s="517"/>
      <c r="N197" s="525"/>
      <c r="O197" s="518"/>
    </row>
    <row r="198" spans="2:15">
      <c r="B198" s="614"/>
      <c r="C198" s="614"/>
      <c r="D198" s="79"/>
      <c r="E198" s="79"/>
      <c r="F198" s="79"/>
      <c r="G198" s="614"/>
      <c r="H198" s="614"/>
      <c r="I198" s="614"/>
      <c r="J198" s="516"/>
      <c r="K198" s="517"/>
      <c r="L198" s="517"/>
      <c r="M198" s="517"/>
      <c r="N198" s="525"/>
      <c r="O198" s="518"/>
    </row>
    <row r="199" spans="2:15">
      <c r="B199" s="614"/>
      <c r="C199" s="614"/>
      <c r="D199" s="79"/>
      <c r="E199" s="79"/>
      <c r="F199" s="79"/>
      <c r="G199" s="614"/>
      <c r="H199" s="614"/>
      <c r="I199" s="614"/>
      <c r="J199" s="516"/>
      <c r="K199" s="517"/>
      <c r="L199" s="517"/>
      <c r="M199" s="517"/>
      <c r="N199" s="525"/>
      <c r="O199" s="518"/>
    </row>
    <row r="200" spans="2:15">
      <c r="B200" s="614"/>
      <c r="C200" s="614"/>
      <c r="D200" s="79"/>
      <c r="E200" s="79"/>
      <c r="F200" s="79"/>
      <c r="G200" s="614"/>
      <c r="H200" s="614"/>
      <c r="I200" s="614"/>
      <c r="J200" s="516"/>
      <c r="K200" s="517"/>
      <c r="L200" s="517"/>
      <c r="M200" s="517"/>
      <c r="N200" s="525"/>
      <c r="O200" s="518"/>
    </row>
    <row r="201" spans="2:15">
      <c r="B201" s="614"/>
      <c r="C201" s="614"/>
      <c r="D201" s="79"/>
      <c r="E201" s="79"/>
      <c r="F201" s="79"/>
      <c r="G201" s="614"/>
      <c r="H201" s="614"/>
      <c r="I201" s="614"/>
      <c r="J201" s="516"/>
      <c r="K201" s="517"/>
      <c r="L201" s="517"/>
      <c r="M201" s="517"/>
      <c r="N201" s="525"/>
      <c r="O201" s="518"/>
    </row>
    <row r="202" spans="2:15">
      <c r="B202" s="614"/>
      <c r="C202" s="614"/>
      <c r="D202" s="79"/>
      <c r="E202" s="79"/>
      <c r="F202" s="79"/>
      <c r="G202" s="614"/>
      <c r="H202" s="614"/>
      <c r="I202" s="614"/>
      <c r="J202" s="516"/>
      <c r="K202" s="517"/>
      <c r="L202" s="517"/>
      <c r="M202" s="517"/>
      <c r="N202" s="525"/>
      <c r="O202" s="518"/>
    </row>
    <row r="203" spans="2:15">
      <c r="B203" s="837" t="s">
        <v>1</v>
      </c>
      <c r="C203" s="837"/>
      <c r="D203" s="837"/>
      <c r="E203" s="837"/>
      <c r="F203" s="837"/>
      <c r="G203" s="837"/>
      <c r="H203" s="837"/>
      <c r="I203" s="837"/>
      <c r="J203" s="837"/>
      <c r="K203" s="837"/>
      <c r="L203" s="837"/>
      <c r="M203" s="837"/>
      <c r="N203" s="837"/>
      <c r="O203" s="518"/>
    </row>
    <row r="204" spans="2:15">
      <c r="B204" s="837" t="s">
        <v>586</v>
      </c>
      <c r="C204" s="837"/>
      <c r="D204" s="837"/>
      <c r="E204" s="837"/>
      <c r="F204" s="837"/>
      <c r="G204" s="837"/>
      <c r="H204" s="837"/>
      <c r="I204" s="837"/>
      <c r="J204" s="837"/>
      <c r="K204" s="837"/>
      <c r="L204" s="837"/>
      <c r="M204" s="837"/>
      <c r="N204" s="837"/>
      <c r="O204" s="518"/>
    </row>
    <row r="205" spans="2:15">
      <c r="B205" s="837" t="s">
        <v>2</v>
      </c>
      <c r="C205" s="837"/>
      <c r="D205" s="837"/>
      <c r="E205" s="837"/>
      <c r="F205" s="837"/>
      <c r="G205" s="837"/>
      <c r="H205" s="837"/>
      <c r="I205" s="837"/>
      <c r="J205" s="837"/>
      <c r="K205" s="837"/>
      <c r="L205" s="837"/>
      <c r="M205" s="837"/>
      <c r="N205" s="837"/>
      <c r="O205" s="518"/>
    </row>
    <row r="206" spans="2:15">
      <c r="B206" s="837" t="s">
        <v>401</v>
      </c>
      <c r="C206" s="837"/>
      <c r="D206" s="837"/>
      <c r="E206" s="837"/>
      <c r="F206" s="837"/>
      <c r="G206" s="837"/>
      <c r="H206" s="837"/>
      <c r="I206" s="837"/>
      <c r="J206" s="837"/>
      <c r="K206" s="837"/>
      <c r="L206" s="837"/>
      <c r="M206" s="837"/>
      <c r="N206" s="837"/>
      <c r="O206" s="518"/>
    </row>
    <row r="207" spans="2:15">
      <c r="B207" s="615"/>
      <c r="C207" s="615"/>
      <c r="D207" s="615"/>
      <c r="E207" s="615"/>
      <c r="F207" s="615"/>
      <c r="G207" s="615"/>
      <c r="H207" s="615"/>
      <c r="I207" s="615"/>
      <c r="J207" s="615"/>
      <c r="K207" s="615"/>
      <c r="L207" s="615"/>
      <c r="M207" s="615"/>
      <c r="N207" s="615"/>
      <c r="O207" s="518"/>
    </row>
    <row r="208" spans="2:15">
      <c r="B208" s="421" t="s">
        <v>1025</v>
      </c>
      <c r="C208" s="421"/>
      <c r="D208" s="421"/>
      <c r="E208" s="421"/>
      <c r="F208" s="421"/>
      <c r="G208" s="421"/>
      <c r="H208" s="421"/>
      <c r="I208" s="421"/>
      <c r="J208" s="421"/>
      <c r="K208" s="421"/>
      <c r="L208" s="421"/>
      <c r="M208" s="421"/>
      <c r="N208" s="421"/>
      <c r="O208" s="421"/>
    </row>
    <row r="209" spans="1:15">
      <c r="B209" s="421" t="s">
        <v>587</v>
      </c>
      <c r="C209" s="421"/>
      <c r="D209" s="564"/>
      <c r="E209" s="565"/>
      <c r="F209" s="566"/>
      <c r="G209" s="566"/>
      <c r="H209" s="566"/>
      <c r="I209" s="531"/>
      <c r="J209" s="531" t="s">
        <v>14</v>
      </c>
      <c r="K209" s="531" t="s">
        <v>15</v>
      </c>
      <c r="L209" s="531" t="s">
        <v>16</v>
      </c>
      <c r="M209" s="424" t="s">
        <v>941</v>
      </c>
      <c r="N209" s="531">
        <v>0</v>
      </c>
      <c r="O209" s="423"/>
    </row>
    <row r="210" spans="1:15">
      <c r="B210" s="421" t="s">
        <v>6</v>
      </c>
      <c r="C210" s="421" t="s">
        <v>7</v>
      </c>
      <c r="D210" s="421" t="s">
        <v>8</v>
      </c>
      <c r="E210" s="421" t="s">
        <v>9</v>
      </c>
      <c r="F210" s="421" t="s">
        <v>10</v>
      </c>
      <c r="G210" s="421" t="s">
        <v>11</v>
      </c>
      <c r="H210" s="421" t="s">
        <v>12</v>
      </c>
      <c r="I210" s="421" t="s">
        <v>13</v>
      </c>
      <c r="J210" s="421" t="s">
        <v>495</v>
      </c>
      <c r="K210" s="421"/>
      <c r="L210" s="421"/>
      <c r="M210" s="580"/>
      <c r="N210" s="421" t="s">
        <v>17</v>
      </c>
      <c r="O210" s="427" t="s">
        <v>18</v>
      </c>
    </row>
    <row r="211" spans="1:15">
      <c r="A211" s="418">
        <v>1</v>
      </c>
      <c r="B211" s="572" t="s">
        <v>588</v>
      </c>
      <c r="C211" s="572" t="s">
        <v>589</v>
      </c>
      <c r="D211" s="581" t="s">
        <v>590</v>
      </c>
      <c r="E211" s="582">
        <v>200012700174020</v>
      </c>
      <c r="F211" s="572" t="s">
        <v>27</v>
      </c>
      <c r="G211" s="495" t="s">
        <v>702</v>
      </c>
      <c r="H211" s="572" t="s">
        <v>591</v>
      </c>
      <c r="I211" s="583">
        <v>5000</v>
      </c>
      <c r="J211" s="583">
        <v>143.5</v>
      </c>
      <c r="K211" s="583">
        <v>152</v>
      </c>
      <c r="L211" s="584"/>
      <c r="M211" s="583"/>
      <c r="N211" s="583">
        <v>4704.5</v>
      </c>
      <c r="O211" s="585">
        <v>39258</v>
      </c>
    </row>
    <row r="212" spans="1:15">
      <c r="A212" s="418">
        <f>A211+1</f>
        <v>2</v>
      </c>
      <c r="B212" s="533" t="s">
        <v>342</v>
      </c>
      <c r="C212" s="533" t="s">
        <v>592</v>
      </c>
      <c r="D212" s="534" t="s">
        <v>593</v>
      </c>
      <c r="E212" s="535">
        <v>200011101189535</v>
      </c>
      <c r="F212" s="533" t="s">
        <v>27</v>
      </c>
      <c r="G212" s="495" t="s">
        <v>702</v>
      </c>
      <c r="H212" s="533" t="s">
        <v>594</v>
      </c>
      <c r="I212" s="441">
        <v>5000</v>
      </c>
      <c r="J212" s="441">
        <v>143.5</v>
      </c>
      <c r="K212" s="441">
        <v>152</v>
      </c>
      <c r="L212" s="539"/>
      <c r="M212" s="441"/>
      <c r="N212" s="441">
        <v>4704.5</v>
      </c>
      <c r="O212" s="433">
        <v>39387</v>
      </c>
    </row>
    <row r="213" spans="1:15">
      <c r="A213" s="418">
        <f t="shared" ref="A213:A250" si="17">A212+1</f>
        <v>3</v>
      </c>
      <c r="B213" s="533" t="s">
        <v>43</v>
      </c>
      <c r="C213" s="533" t="s">
        <v>446</v>
      </c>
      <c r="D213" s="534" t="s">
        <v>595</v>
      </c>
      <c r="E213" s="535">
        <v>200011101209541</v>
      </c>
      <c r="F213" s="533" t="s">
        <v>27</v>
      </c>
      <c r="G213" s="495" t="s">
        <v>702</v>
      </c>
      <c r="H213" s="533" t="s">
        <v>596</v>
      </c>
      <c r="I213" s="441">
        <v>5000</v>
      </c>
      <c r="J213" s="441">
        <v>143.5</v>
      </c>
      <c r="K213" s="441">
        <v>152</v>
      </c>
      <c r="L213" s="539"/>
      <c r="M213" s="441"/>
      <c r="N213" s="441">
        <v>4704.5</v>
      </c>
      <c r="O213" s="433">
        <v>39479</v>
      </c>
    </row>
    <row r="214" spans="1:15">
      <c r="A214" s="418">
        <f t="shared" si="17"/>
        <v>4</v>
      </c>
      <c r="B214" s="533" t="s">
        <v>597</v>
      </c>
      <c r="C214" s="533" t="s">
        <v>598</v>
      </c>
      <c r="D214" s="534" t="s">
        <v>599</v>
      </c>
      <c r="E214" s="535">
        <v>200011101209567</v>
      </c>
      <c r="F214" s="533" t="s">
        <v>27</v>
      </c>
      <c r="G214" s="495" t="s">
        <v>702</v>
      </c>
      <c r="H214" s="533" t="s">
        <v>600</v>
      </c>
      <c r="I214" s="441">
        <v>5000</v>
      </c>
      <c r="J214" s="441">
        <v>143.5</v>
      </c>
      <c r="K214" s="441">
        <v>152</v>
      </c>
      <c r="L214" s="539"/>
      <c r="M214" s="441"/>
      <c r="N214" s="441">
        <v>4704.5</v>
      </c>
      <c r="O214" s="433">
        <v>39492</v>
      </c>
    </row>
    <row r="215" spans="1:15">
      <c r="A215" s="418">
        <f t="shared" si="17"/>
        <v>5</v>
      </c>
      <c r="B215" s="533" t="s">
        <v>601</v>
      </c>
      <c r="C215" s="533" t="s">
        <v>602</v>
      </c>
      <c r="D215" s="534" t="s">
        <v>603</v>
      </c>
      <c r="E215" s="535">
        <v>200011101253717</v>
      </c>
      <c r="F215" s="533" t="s">
        <v>37</v>
      </c>
      <c r="G215" s="495" t="s">
        <v>702</v>
      </c>
      <c r="H215" s="533" t="s">
        <v>604</v>
      </c>
      <c r="I215" s="441">
        <v>5000</v>
      </c>
      <c r="J215" s="441">
        <v>143.5</v>
      </c>
      <c r="K215" s="441">
        <v>152</v>
      </c>
      <c r="L215" s="539"/>
      <c r="M215" s="441"/>
      <c r="N215" s="441">
        <v>4704.5</v>
      </c>
      <c r="O215" s="433">
        <v>39722</v>
      </c>
    </row>
    <row r="216" spans="1:15">
      <c r="A216" s="418">
        <f t="shared" si="17"/>
        <v>6</v>
      </c>
      <c r="B216" s="533" t="s">
        <v>605</v>
      </c>
      <c r="C216" s="533" t="s">
        <v>606</v>
      </c>
      <c r="D216" s="534" t="s">
        <v>607</v>
      </c>
      <c r="E216" s="535">
        <v>200011101253720</v>
      </c>
      <c r="F216" s="533" t="s">
        <v>37</v>
      </c>
      <c r="G216" s="495" t="s">
        <v>702</v>
      </c>
      <c r="H216" s="533" t="s">
        <v>594</v>
      </c>
      <c r="I216" s="441">
        <v>5000</v>
      </c>
      <c r="J216" s="441">
        <v>143.5</v>
      </c>
      <c r="K216" s="441">
        <v>152</v>
      </c>
      <c r="L216" s="539"/>
      <c r="M216" s="441"/>
      <c r="N216" s="441">
        <v>4704.5</v>
      </c>
      <c r="O216" s="433">
        <v>39722</v>
      </c>
    </row>
    <row r="217" spans="1:15">
      <c r="A217" s="418">
        <f t="shared" si="17"/>
        <v>7</v>
      </c>
      <c r="B217" s="533" t="s">
        <v>608</v>
      </c>
      <c r="C217" s="533" t="s">
        <v>609</v>
      </c>
      <c r="D217" s="534" t="s">
        <v>610</v>
      </c>
      <c r="E217" s="586">
        <v>200011101292147</v>
      </c>
      <c r="F217" s="533" t="s">
        <v>611</v>
      </c>
      <c r="G217" s="495" t="s">
        <v>702</v>
      </c>
      <c r="H217" s="533" t="s">
        <v>591</v>
      </c>
      <c r="I217" s="497">
        <v>10000</v>
      </c>
      <c r="J217" s="497">
        <f>I217*2.87%</f>
        <v>287</v>
      </c>
      <c r="K217" s="497">
        <f>I217*3.04%</f>
        <v>304</v>
      </c>
      <c r="L217" s="570"/>
      <c r="M217" s="587"/>
      <c r="N217" s="497">
        <f>I217-J217-K217</f>
        <v>9409</v>
      </c>
      <c r="O217" s="588">
        <v>40028</v>
      </c>
    </row>
    <row r="218" spans="1:15">
      <c r="A218" s="418">
        <f t="shared" si="17"/>
        <v>8</v>
      </c>
      <c r="B218" s="533" t="s">
        <v>612</v>
      </c>
      <c r="C218" s="533" t="s">
        <v>613</v>
      </c>
      <c r="D218" s="534" t="s">
        <v>614</v>
      </c>
      <c r="E218" s="586">
        <v>200011101318814</v>
      </c>
      <c r="F218" s="533" t="s">
        <v>615</v>
      </c>
      <c r="G218" s="495" t="s">
        <v>702</v>
      </c>
      <c r="H218" s="533" t="s">
        <v>616</v>
      </c>
      <c r="I218" s="497">
        <v>5000</v>
      </c>
      <c r="J218" s="497">
        <f>I218*2.87%</f>
        <v>143.5</v>
      </c>
      <c r="K218" s="497">
        <f>I218*3.04%</f>
        <v>152</v>
      </c>
      <c r="L218" s="570"/>
      <c r="M218" s="587"/>
      <c r="N218" s="497">
        <f>I218-J218-K218</f>
        <v>4704.5</v>
      </c>
      <c r="O218" s="588">
        <v>40210</v>
      </c>
    </row>
    <row r="219" spans="1:15">
      <c r="A219" s="418">
        <f t="shared" si="17"/>
        <v>9</v>
      </c>
      <c r="B219" s="533" t="s">
        <v>617</v>
      </c>
      <c r="C219" s="533" t="s">
        <v>618</v>
      </c>
      <c r="D219" s="534" t="s">
        <v>619</v>
      </c>
      <c r="E219" s="535">
        <v>200011101318830</v>
      </c>
      <c r="F219" s="533" t="s">
        <v>620</v>
      </c>
      <c r="G219" s="495" t="s">
        <v>702</v>
      </c>
      <c r="H219" s="533" t="s">
        <v>616</v>
      </c>
      <c r="I219" s="441">
        <v>5000</v>
      </c>
      <c r="J219" s="441">
        <v>143.5</v>
      </c>
      <c r="K219" s="441">
        <v>152</v>
      </c>
      <c r="L219" s="539"/>
      <c r="M219" s="441"/>
      <c r="N219" s="441">
        <v>4704.5</v>
      </c>
      <c r="O219" s="433">
        <v>40210</v>
      </c>
    </row>
    <row r="220" spans="1:15">
      <c r="A220" s="418">
        <f t="shared" si="17"/>
        <v>10</v>
      </c>
      <c r="B220" s="533" t="s">
        <v>621</v>
      </c>
      <c r="C220" s="533" t="s">
        <v>622</v>
      </c>
      <c r="D220" s="534" t="s">
        <v>623</v>
      </c>
      <c r="E220" s="535">
        <v>200011101326055</v>
      </c>
      <c r="F220" s="533" t="s">
        <v>27</v>
      </c>
      <c r="G220" s="495" t="s">
        <v>702</v>
      </c>
      <c r="H220" s="533" t="s">
        <v>624</v>
      </c>
      <c r="I220" s="441">
        <v>5000</v>
      </c>
      <c r="J220" s="441">
        <v>143.5</v>
      </c>
      <c r="K220" s="441">
        <v>152</v>
      </c>
      <c r="L220" s="539"/>
      <c r="M220" s="441"/>
      <c r="N220" s="441">
        <v>4704.5</v>
      </c>
      <c r="O220" s="433">
        <v>40269</v>
      </c>
    </row>
    <row r="221" spans="1:15">
      <c r="A221" s="418">
        <f t="shared" si="17"/>
        <v>11</v>
      </c>
      <c r="B221" s="533" t="s">
        <v>625</v>
      </c>
      <c r="C221" s="533" t="s">
        <v>626</v>
      </c>
      <c r="D221" s="534" t="s">
        <v>627</v>
      </c>
      <c r="E221" s="535">
        <v>200011101479656</v>
      </c>
      <c r="F221" s="533" t="s">
        <v>37</v>
      </c>
      <c r="G221" s="495" t="s">
        <v>702</v>
      </c>
      <c r="H221" s="533" t="s">
        <v>628</v>
      </c>
      <c r="I221" s="441">
        <v>5000</v>
      </c>
      <c r="J221" s="441">
        <v>143.5</v>
      </c>
      <c r="K221" s="441">
        <v>152</v>
      </c>
      <c r="L221" s="539"/>
      <c r="M221" s="496">
        <v>1512.45</v>
      </c>
      <c r="N221" s="441">
        <f>I221-J221-K221-M221</f>
        <v>3192.05</v>
      </c>
      <c r="O221" s="433">
        <v>41091</v>
      </c>
    </row>
    <row r="222" spans="1:15">
      <c r="A222" s="418">
        <f t="shared" si="17"/>
        <v>12</v>
      </c>
      <c r="B222" s="533" t="s">
        <v>629</v>
      </c>
      <c r="C222" s="533" t="s">
        <v>630</v>
      </c>
      <c r="D222" s="534" t="s">
        <v>631</v>
      </c>
      <c r="E222" s="535">
        <v>200011101479481</v>
      </c>
      <c r="F222" s="533" t="s">
        <v>37</v>
      </c>
      <c r="G222" s="495" t="s">
        <v>702</v>
      </c>
      <c r="H222" s="533" t="s">
        <v>632</v>
      </c>
      <c r="I222" s="441">
        <v>5000</v>
      </c>
      <c r="J222" s="441">
        <v>143.5</v>
      </c>
      <c r="K222" s="441">
        <v>152</v>
      </c>
      <c r="L222" s="539"/>
      <c r="M222" s="441"/>
      <c r="N222" s="441">
        <v>4704.5</v>
      </c>
      <c r="O222" s="433">
        <v>41122</v>
      </c>
    </row>
    <row r="223" spans="1:15">
      <c r="A223" s="418">
        <f t="shared" si="17"/>
        <v>13</v>
      </c>
      <c r="B223" s="533" t="s">
        <v>633</v>
      </c>
      <c r="C223" s="533" t="s">
        <v>634</v>
      </c>
      <c r="D223" s="534" t="s">
        <v>635</v>
      </c>
      <c r="E223" s="535">
        <v>200011101561205</v>
      </c>
      <c r="F223" s="533" t="s">
        <v>636</v>
      </c>
      <c r="G223" s="495" t="s">
        <v>702</v>
      </c>
      <c r="H223" s="533" t="s">
        <v>637</v>
      </c>
      <c r="I223" s="569">
        <v>20400</v>
      </c>
      <c r="J223" s="497">
        <f>I223*2.87%</f>
        <v>585.48</v>
      </c>
      <c r="K223" s="497">
        <f>I223*3.04%</f>
        <v>620.16</v>
      </c>
      <c r="L223" s="570"/>
      <c r="M223" s="587">
        <v>0</v>
      </c>
      <c r="N223" s="497">
        <f>I223-J223-K223-M223</f>
        <v>19194.36</v>
      </c>
      <c r="O223" s="433">
        <v>41699</v>
      </c>
    </row>
    <row r="224" spans="1:15">
      <c r="A224" s="418">
        <f t="shared" si="17"/>
        <v>14</v>
      </c>
      <c r="B224" s="533" t="s">
        <v>638</v>
      </c>
      <c r="C224" s="533" t="s">
        <v>639</v>
      </c>
      <c r="D224" s="534" t="s">
        <v>640</v>
      </c>
      <c r="E224" s="535">
        <v>200011101561218</v>
      </c>
      <c r="F224" s="533" t="s">
        <v>37</v>
      </c>
      <c r="G224" s="495" t="s">
        <v>702</v>
      </c>
      <c r="H224" s="533" t="s">
        <v>616</v>
      </c>
      <c r="I224" s="441">
        <v>5000</v>
      </c>
      <c r="J224" s="441">
        <v>143.5</v>
      </c>
      <c r="K224" s="441">
        <v>152</v>
      </c>
      <c r="L224" s="539"/>
      <c r="M224" s="441"/>
      <c r="N224" s="441">
        <v>4704.5</v>
      </c>
      <c r="O224" s="433">
        <v>41699</v>
      </c>
    </row>
    <row r="225" spans="1:15">
      <c r="A225" s="418">
        <f t="shared" si="17"/>
        <v>15</v>
      </c>
      <c r="B225" s="533" t="s">
        <v>641</v>
      </c>
      <c r="C225" s="533" t="s">
        <v>642</v>
      </c>
      <c r="D225" s="534" t="s">
        <v>643</v>
      </c>
      <c r="E225" s="535">
        <v>200011101630699</v>
      </c>
      <c r="F225" s="533" t="s">
        <v>644</v>
      </c>
      <c r="G225" s="495" t="s">
        <v>702</v>
      </c>
      <c r="H225" s="568" t="s">
        <v>645</v>
      </c>
      <c r="I225" s="441">
        <v>7750</v>
      </c>
      <c r="J225" s="441">
        <v>222.42500000000001</v>
      </c>
      <c r="K225" s="441">
        <v>235.6</v>
      </c>
      <c r="L225" s="539"/>
      <c r="M225" s="441"/>
      <c r="N225" s="441">
        <v>7291.9749999999995</v>
      </c>
      <c r="O225" s="433">
        <v>41913</v>
      </c>
    </row>
    <row r="226" spans="1:15">
      <c r="A226" s="418">
        <f t="shared" si="17"/>
        <v>16</v>
      </c>
      <c r="B226" s="568" t="s">
        <v>646</v>
      </c>
      <c r="C226" s="568" t="s">
        <v>647</v>
      </c>
      <c r="D226" s="534" t="s">
        <v>648</v>
      </c>
      <c r="E226" s="535" t="s">
        <v>649</v>
      </c>
      <c r="F226" s="533" t="s">
        <v>150</v>
      </c>
      <c r="G226" s="495" t="s">
        <v>702</v>
      </c>
      <c r="H226" s="533" t="s">
        <v>650</v>
      </c>
      <c r="I226" s="441">
        <v>5000</v>
      </c>
      <c r="J226" s="441">
        <v>143.5</v>
      </c>
      <c r="K226" s="441">
        <v>152</v>
      </c>
      <c r="L226" s="539"/>
      <c r="M226" s="441"/>
      <c r="N226" s="441">
        <v>4704.5</v>
      </c>
      <c r="O226" s="589">
        <v>42644</v>
      </c>
    </row>
    <row r="227" spans="1:15">
      <c r="A227" s="418">
        <f t="shared" si="17"/>
        <v>17</v>
      </c>
      <c r="B227" s="568" t="s">
        <v>651</v>
      </c>
      <c r="C227" s="568" t="s">
        <v>652</v>
      </c>
      <c r="D227" s="534" t="s">
        <v>653</v>
      </c>
      <c r="E227" s="535" t="s">
        <v>654</v>
      </c>
      <c r="F227" s="533" t="s">
        <v>655</v>
      </c>
      <c r="G227" s="495" t="s">
        <v>702</v>
      </c>
      <c r="H227" s="533" t="s">
        <v>656</v>
      </c>
      <c r="I227" s="441">
        <v>5000</v>
      </c>
      <c r="J227" s="441">
        <v>143.5</v>
      </c>
      <c r="K227" s="441">
        <v>152</v>
      </c>
      <c r="L227" s="539"/>
      <c r="M227" s="441"/>
      <c r="N227" s="441">
        <v>4704.5</v>
      </c>
      <c r="O227" s="589">
        <v>42705</v>
      </c>
    </row>
    <row r="228" spans="1:15">
      <c r="A228" s="418">
        <f t="shared" si="17"/>
        <v>18</v>
      </c>
      <c r="B228" s="568" t="s">
        <v>657</v>
      </c>
      <c r="C228" s="568" t="s">
        <v>658</v>
      </c>
      <c r="D228" s="534" t="s">
        <v>659</v>
      </c>
      <c r="E228" s="535" t="s">
        <v>660</v>
      </c>
      <c r="F228" s="533" t="s">
        <v>37</v>
      </c>
      <c r="G228" s="495" t="s">
        <v>702</v>
      </c>
      <c r="H228" s="533" t="s">
        <v>661</v>
      </c>
      <c r="I228" s="441">
        <v>5000</v>
      </c>
      <c r="J228" s="441">
        <v>143.5</v>
      </c>
      <c r="K228" s="441">
        <v>152</v>
      </c>
      <c r="L228" s="539"/>
      <c r="M228" s="441"/>
      <c r="N228" s="441">
        <v>4704.5</v>
      </c>
      <c r="O228" s="589">
        <v>42309</v>
      </c>
    </row>
    <row r="229" spans="1:15">
      <c r="A229" s="418">
        <f t="shared" si="17"/>
        <v>19</v>
      </c>
      <c r="B229" s="540" t="s">
        <v>662</v>
      </c>
      <c r="C229" s="540" t="s">
        <v>663</v>
      </c>
      <c r="D229" s="498" t="s">
        <v>664</v>
      </c>
      <c r="E229" s="498" t="s">
        <v>665</v>
      </c>
      <c r="F229" s="495" t="s">
        <v>27</v>
      </c>
      <c r="G229" s="495" t="s">
        <v>702</v>
      </c>
      <c r="H229" s="495" t="s">
        <v>666</v>
      </c>
      <c r="I229" s="569">
        <v>5000</v>
      </c>
      <c r="J229" s="497">
        <f t="shared" ref="J229:J250" si="18">I229*2.87%</f>
        <v>143.5</v>
      </c>
      <c r="K229" s="497">
        <f t="shared" ref="K229:K250" si="19">I229*3.04%</f>
        <v>152</v>
      </c>
      <c r="L229" s="570"/>
      <c r="M229" s="587"/>
      <c r="N229" s="497">
        <f t="shared" ref="N229:N236" si="20">I229-J229-K229</f>
        <v>4704.5</v>
      </c>
      <c r="O229" s="498">
        <v>42948</v>
      </c>
    </row>
    <row r="230" spans="1:15">
      <c r="A230" s="418">
        <f t="shared" si="17"/>
        <v>20</v>
      </c>
      <c r="B230" s="540" t="s">
        <v>667</v>
      </c>
      <c r="C230" s="540" t="s">
        <v>668</v>
      </c>
      <c r="D230" s="498" t="s">
        <v>669</v>
      </c>
      <c r="E230" s="498" t="s">
        <v>670</v>
      </c>
      <c r="F230" s="571" t="s">
        <v>470</v>
      </c>
      <c r="G230" s="495" t="s">
        <v>702</v>
      </c>
      <c r="H230" s="568" t="s">
        <v>637</v>
      </c>
      <c r="I230" s="569">
        <v>5000</v>
      </c>
      <c r="J230" s="497">
        <f t="shared" si="18"/>
        <v>143.5</v>
      </c>
      <c r="K230" s="497">
        <f t="shared" si="19"/>
        <v>152</v>
      </c>
      <c r="L230" s="570"/>
      <c r="M230" s="587"/>
      <c r="N230" s="497">
        <f t="shared" si="20"/>
        <v>4704.5</v>
      </c>
      <c r="O230" s="498">
        <v>43040</v>
      </c>
    </row>
    <row r="231" spans="1:15">
      <c r="A231" s="418">
        <f t="shared" si="17"/>
        <v>21</v>
      </c>
      <c r="B231" s="540" t="s">
        <v>671</v>
      </c>
      <c r="C231" s="540" t="s">
        <v>672</v>
      </c>
      <c r="D231" s="498" t="s">
        <v>673</v>
      </c>
      <c r="E231" s="498" t="s">
        <v>674</v>
      </c>
      <c r="F231" s="571" t="s">
        <v>27</v>
      </c>
      <c r="G231" s="495" t="s">
        <v>702</v>
      </c>
      <c r="H231" s="568" t="s">
        <v>637</v>
      </c>
      <c r="I231" s="569">
        <v>5000</v>
      </c>
      <c r="J231" s="497">
        <f t="shared" si="18"/>
        <v>143.5</v>
      </c>
      <c r="K231" s="497">
        <f t="shared" si="19"/>
        <v>152</v>
      </c>
      <c r="L231" s="570"/>
      <c r="M231" s="587"/>
      <c r="N231" s="497">
        <f t="shared" si="20"/>
        <v>4704.5</v>
      </c>
      <c r="O231" s="498">
        <v>43040</v>
      </c>
    </row>
    <row r="232" spans="1:15">
      <c r="A232" s="418">
        <f t="shared" si="17"/>
        <v>22</v>
      </c>
      <c r="B232" s="540" t="s">
        <v>675</v>
      </c>
      <c r="C232" s="540" t="s">
        <v>486</v>
      </c>
      <c r="D232" s="498" t="s">
        <v>676</v>
      </c>
      <c r="E232" s="498" t="s">
        <v>677</v>
      </c>
      <c r="F232" s="571" t="s">
        <v>496</v>
      </c>
      <c r="G232" s="495" t="s">
        <v>702</v>
      </c>
      <c r="H232" s="568" t="s">
        <v>637</v>
      </c>
      <c r="I232" s="569">
        <v>5000</v>
      </c>
      <c r="J232" s="497">
        <f t="shared" si="18"/>
        <v>143.5</v>
      </c>
      <c r="K232" s="497">
        <f t="shared" si="19"/>
        <v>152</v>
      </c>
      <c r="L232" s="570"/>
      <c r="M232" s="587"/>
      <c r="N232" s="497">
        <f t="shared" si="20"/>
        <v>4704.5</v>
      </c>
      <c r="O232" s="498">
        <v>43040</v>
      </c>
    </row>
    <row r="233" spans="1:15">
      <c r="A233" s="418">
        <f t="shared" si="17"/>
        <v>23</v>
      </c>
      <c r="B233" s="540" t="s">
        <v>678</v>
      </c>
      <c r="C233" s="540" t="s">
        <v>679</v>
      </c>
      <c r="D233" s="498" t="s">
        <v>680</v>
      </c>
      <c r="E233" s="498" t="s">
        <v>681</v>
      </c>
      <c r="F233" s="571" t="s">
        <v>188</v>
      </c>
      <c r="G233" s="495" t="s">
        <v>702</v>
      </c>
      <c r="H233" s="571" t="s">
        <v>682</v>
      </c>
      <c r="I233" s="569">
        <v>7000</v>
      </c>
      <c r="J233" s="497">
        <f t="shared" si="18"/>
        <v>200.9</v>
      </c>
      <c r="K233" s="497">
        <f t="shared" si="19"/>
        <v>212.8</v>
      </c>
      <c r="L233" s="570"/>
      <c r="M233" s="587"/>
      <c r="N233" s="497">
        <f>I233-J233-K233</f>
        <v>6586.3</v>
      </c>
      <c r="O233" s="498">
        <v>43160</v>
      </c>
    </row>
    <row r="234" spans="1:15" ht="28.5" customHeight="1">
      <c r="A234" s="418">
        <f t="shared" si="17"/>
        <v>24</v>
      </c>
      <c r="B234" s="590" t="s">
        <v>683</v>
      </c>
      <c r="C234" s="590" t="s">
        <v>684</v>
      </c>
      <c r="D234" s="492" t="s">
        <v>685</v>
      </c>
      <c r="E234" s="492" t="s">
        <v>686</v>
      </c>
      <c r="F234" s="590" t="s">
        <v>63</v>
      </c>
      <c r="G234" s="495" t="s">
        <v>702</v>
      </c>
      <c r="H234" s="590" t="s">
        <v>687</v>
      </c>
      <c r="I234" s="569">
        <v>5000</v>
      </c>
      <c r="J234" s="497">
        <f t="shared" si="18"/>
        <v>143.5</v>
      </c>
      <c r="K234" s="497">
        <f t="shared" si="19"/>
        <v>152</v>
      </c>
      <c r="L234" s="570"/>
      <c r="M234" s="587"/>
      <c r="N234" s="497">
        <f t="shared" si="20"/>
        <v>4704.5</v>
      </c>
      <c r="O234" s="588">
        <v>43770</v>
      </c>
    </row>
    <row r="235" spans="1:15">
      <c r="A235" s="418">
        <f t="shared" si="17"/>
        <v>25</v>
      </c>
      <c r="B235" s="591" t="s">
        <v>688</v>
      </c>
      <c r="C235" s="592" t="s">
        <v>689</v>
      </c>
      <c r="D235" s="549" t="s">
        <v>690</v>
      </c>
      <c r="E235" s="549" t="s">
        <v>691</v>
      </c>
      <c r="F235" s="592" t="s">
        <v>150</v>
      </c>
      <c r="G235" s="495" t="s">
        <v>702</v>
      </c>
      <c r="H235" s="592" t="s">
        <v>687</v>
      </c>
      <c r="I235" s="569">
        <v>5000</v>
      </c>
      <c r="J235" s="497">
        <f t="shared" si="18"/>
        <v>143.5</v>
      </c>
      <c r="K235" s="497">
        <f t="shared" si="19"/>
        <v>152</v>
      </c>
      <c r="L235" s="570"/>
      <c r="M235" s="587"/>
      <c r="N235" s="497">
        <f t="shared" si="20"/>
        <v>4704.5</v>
      </c>
      <c r="O235" s="588">
        <v>43466</v>
      </c>
    </row>
    <row r="236" spans="1:15" ht="16.5" customHeight="1">
      <c r="A236" s="418">
        <f t="shared" si="17"/>
        <v>26</v>
      </c>
      <c r="B236" s="592" t="s">
        <v>692</v>
      </c>
      <c r="C236" s="592" t="s">
        <v>693</v>
      </c>
      <c r="D236" s="549" t="s">
        <v>694</v>
      </c>
      <c r="E236" s="549" t="s">
        <v>695</v>
      </c>
      <c r="F236" s="592" t="s">
        <v>264</v>
      </c>
      <c r="G236" s="495" t="s">
        <v>702</v>
      </c>
      <c r="H236" s="592" t="s">
        <v>696</v>
      </c>
      <c r="I236" s="569">
        <v>11000</v>
      </c>
      <c r="J236" s="497">
        <f t="shared" si="18"/>
        <v>315.7</v>
      </c>
      <c r="K236" s="497">
        <f t="shared" si="19"/>
        <v>334.4</v>
      </c>
      <c r="L236" s="570"/>
      <c r="M236" s="587"/>
      <c r="N236" s="497">
        <f t="shared" si="20"/>
        <v>10349.9</v>
      </c>
      <c r="O236" s="588">
        <v>43497</v>
      </c>
    </row>
    <row r="237" spans="1:15">
      <c r="A237" s="418">
        <f t="shared" si="17"/>
        <v>27</v>
      </c>
      <c r="B237" s="495" t="s">
        <v>697</v>
      </c>
      <c r="C237" s="495" t="s">
        <v>698</v>
      </c>
      <c r="D237" s="498" t="s">
        <v>699</v>
      </c>
      <c r="E237" s="549" t="s">
        <v>700</v>
      </c>
      <c r="F237" s="495" t="s">
        <v>701</v>
      </c>
      <c r="G237" s="495" t="s">
        <v>702</v>
      </c>
      <c r="H237" s="495" t="s">
        <v>703</v>
      </c>
      <c r="I237" s="496">
        <v>5000</v>
      </c>
      <c r="J237" s="496">
        <f t="shared" si="18"/>
        <v>143.5</v>
      </c>
      <c r="K237" s="496">
        <f t="shared" si="19"/>
        <v>152</v>
      </c>
      <c r="L237" s="496"/>
      <c r="M237" s="496"/>
      <c r="N237" s="496">
        <f t="shared" ref="N237:N250" si="21">SUM(I237-J237-K237)</f>
        <v>4704.5</v>
      </c>
      <c r="O237" s="593">
        <v>43647</v>
      </c>
    </row>
    <row r="238" spans="1:15">
      <c r="A238" s="418">
        <f t="shared" si="17"/>
        <v>28</v>
      </c>
      <c r="B238" s="494" t="s">
        <v>704</v>
      </c>
      <c r="C238" s="494" t="s">
        <v>705</v>
      </c>
      <c r="D238" s="594" t="s">
        <v>706</v>
      </c>
      <c r="E238" s="549" t="s">
        <v>707</v>
      </c>
      <c r="F238" s="548" t="s">
        <v>37</v>
      </c>
      <c r="G238" s="495" t="s">
        <v>702</v>
      </c>
      <c r="H238" s="548" t="s">
        <v>708</v>
      </c>
      <c r="I238" s="496">
        <v>10000</v>
      </c>
      <c r="J238" s="496">
        <f t="shared" si="18"/>
        <v>287</v>
      </c>
      <c r="K238" s="496">
        <f t="shared" si="19"/>
        <v>304</v>
      </c>
      <c r="L238" s="496"/>
      <c r="M238" s="496"/>
      <c r="N238" s="496">
        <f t="shared" si="21"/>
        <v>9409</v>
      </c>
      <c r="O238" s="589">
        <v>43739</v>
      </c>
    </row>
    <row r="239" spans="1:15">
      <c r="A239" s="418">
        <f t="shared" si="17"/>
        <v>29</v>
      </c>
      <c r="B239" s="494" t="s">
        <v>709</v>
      </c>
      <c r="C239" s="494" t="s">
        <v>710</v>
      </c>
      <c r="D239" s="594" t="s">
        <v>711</v>
      </c>
      <c r="E239" s="549" t="s">
        <v>712</v>
      </c>
      <c r="F239" s="548" t="s">
        <v>37</v>
      </c>
      <c r="G239" s="495" t="s">
        <v>702</v>
      </c>
      <c r="H239" s="548" t="s">
        <v>713</v>
      </c>
      <c r="I239" s="496">
        <v>10000</v>
      </c>
      <c r="J239" s="496">
        <f t="shared" si="18"/>
        <v>287</v>
      </c>
      <c r="K239" s="496">
        <f t="shared" si="19"/>
        <v>304</v>
      </c>
      <c r="L239" s="496"/>
      <c r="M239" s="496"/>
      <c r="N239" s="496">
        <f t="shared" si="21"/>
        <v>9409</v>
      </c>
      <c r="O239" s="589">
        <v>43739</v>
      </c>
    </row>
    <row r="240" spans="1:15">
      <c r="A240" s="418">
        <f t="shared" si="17"/>
        <v>30</v>
      </c>
      <c r="B240" s="494" t="s">
        <v>714</v>
      </c>
      <c r="C240" s="494" t="s">
        <v>715</v>
      </c>
      <c r="D240" s="594" t="s">
        <v>716</v>
      </c>
      <c r="E240" s="549" t="s">
        <v>717</v>
      </c>
      <c r="F240" s="548" t="s">
        <v>188</v>
      </c>
      <c r="G240" s="495" t="s">
        <v>702</v>
      </c>
      <c r="H240" s="548" t="s">
        <v>718</v>
      </c>
      <c r="I240" s="496">
        <v>17936</v>
      </c>
      <c r="J240" s="496">
        <f t="shared" si="18"/>
        <v>514.76319999999998</v>
      </c>
      <c r="K240" s="496">
        <f t="shared" si="19"/>
        <v>545.25440000000003</v>
      </c>
      <c r="L240" s="496"/>
      <c r="M240" s="496"/>
      <c r="N240" s="496">
        <f t="shared" si="21"/>
        <v>16875.982399999997</v>
      </c>
      <c r="O240" s="589">
        <v>43739</v>
      </c>
    </row>
    <row r="241" spans="1:15">
      <c r="A241" s="418">
        <f t="shared" si="17"/>
        <v>31</v>
      </c>
      <c r="B241" s="595" t="s">
        <v>719</v>
      </c>
      <c r="C241" s="495" t="s">
        <v>720</v>
      </c>
      <c r="D241" s="596" t="s">
        <v>721</v>
      </c>
      <c r="E241" s="574" t="s">
        <v>722</v>
      </c>
      <c r="F241" s="595" t="s">
        <v>63</v>
      </c>
      <c r="G241" s="495" t="s">
        <v>702</v>
      </c>
      <c r="H241" s="495" t="s">
        <v>723</v>
      </c>
      <c r="I241" s="597">
        <v>5000</v>
      </c>
      <c r="J241" s="597">
        <f t="shared" si="18"/>
        <v>143.5</v>
      </c>
      <c r="K241" s="597">
        <f t="shared" si="19"/>
        <v>152</v>
      </c>
      <c r="L241" s="597"/>
      <c r="M241" s="597"/>
      <c r="N241" s="597">
        <f t="shared" si="21"/>
        <v>4704.5</v>
      </c>
      <c r="O241" s="598">
        <v>44228</v>
      </c>
    </row>
    <row r="242" spans="1:15">
      <c r="A242" s="418">
        <f t="shared" si="17"/>
        <v>32</v>
      </c>
      <c r="B242" s="467" t="s">
        <v>724</v>
      </c>
      <c r="C242" s="467" t="s">
        <v>725</v>
      </c>
      <c r="D242" s="466" t="s">
        <v>726</v>
      </c>
      <c r="E242" s="575" t="s">
        <v>727</v>
      </c>
      <c r="F242" s="595" t="s">
        <v>63</v>
      </c>
      <c r="G242" s="495" t="s">
        <v>702</v>
      </c>
      <c r="H242" s="592" t="s">
        <v>728</v>
      </c>
      <c r="I242" s="597">
        <v>10000</v>
      </c>
      <c r="J242" s="597">
        <f t="shared" si="18"/>
        <v>287</v>
      </c>
      <c r="K242" s="597">
        <f t="shared" si="19"/>
        <v>304</v>
      </c>
      <c r="L242" s="597"/>
      <c r="M242" s="597"/>
      <c r="N242" s="597">
        <f>SUM(I242-J242-K242)</f>
        <v>9409</v>
      </c>
      <c r="O242" s="498">
        <v>44200</v>
      </c>
    </row>
    <row r="243" spans="1:15">
      <c r="A243" s="418">
        <f t="shared" si="17"/>
        <v>33</v>
      </c>
      <c r="B243" s="467" t="s">
        <v>730</v>
      </c>
      <c r="C243" s="467" t="s">
        <v>652</v>
      </c>
      <c r="D243" s="466" t="s">
        <v>731</v>
      </c>
      <c r="E243" s="575" t="s">
        <v>732</v>
      </c>
      <c r="F243" s="595" t="s">
        <v>150</v>
      </c>
      <c r="G243" s="495" t="s">
        <v>702</v>
      </c>
      <c r="H243" s="592" t="s">
        <v>733</v>
      </c>
      <c r="I243" s="597">
        <v>5000</v>
      </c>
      <c r="J243" s="597">
        <f t="shared" si="18"/>
        <v>143.5</v>
      </c>
      <c r="K243" s="597">
        <f t="shared" si="19"/>
        <v>152</v>
      </c>
      <c r="L243" s="597"/>
      <c r="M243" s="597"/>
      <c r="N243" s="597">
        <f t="shared" si="21"/>
        <v>4704.5</v>
      </c>
      <c r="O243" s="498">
        <v>44202</v>
      </c>
    </row>
    <row r="244" spans="1:15">
      <c r="A244" s="418">
        <f t="shared" si="17"/>
        <v>34</v>
      </c>
      <c r="B244" s="467" t="s">
        <v>734</v>
      </c>
      <c r="C244" s="467" t="s">
        <v>735</v>
      </c>
      <c r="D244" s="466" t="s">
        <v>736</v>
      </c>
      <c r="E244" s="575" t="s">
        <v>848</v>
      </c>
      <c r="F244" s="595" t="s">
        <v>737</v>
      </c>
      <c r="G244" s="495" t="s">
        <v>702</v>
      </c>
      <c r="H244" s="592" t="s">
        <v>600</v>
      </c>
      <c r="I244" s="597">
        <v>5000</v>
      </c>
      <c r="J244" s="597">
        <f t="shared" si="18"/>
        <v>143.5</v>
      </c>
      <c r="K244" s="597">
        <f t="shared" si="19"/>
        <v>152</v>
      </c>
      <c r="L244" s="597"/>
      <c r="M244" s="597"/>
      <c r="N244" s="597">
        <f t="shared" si="21"/>
        <v>4704.5</v>
      </c>
      <c r="O244" s="498">
        <v>44501</v>
      </c>
    </row>
    <row r="245" spans="1:15">
      <c r="A245" s="418">
        <f t="shared" si="17"/>
        <v>35</v>
      </c>
      <c r="B245" s="467" t="s">
        <v>865</v>
      </c>
      <c r="C245" s="467" t="s">
        <v>866</v>
      </c>
      <c r="D245" s="466" t="s">
        <v>867</v>
      </c>
      <c r="E245" s="575" t="s">
        <v>893</v>
      </c>
      <c r="F245" s="595" t="s">
        <v>63</v>
      </c>
      <c r="G245" s="495" t="s">
        <v>702</v>
      </c>
      <c r="H245" s="592" t="s">
        <v>868</v>
      </c>
      <c r="I245" s="597">
        <v>5000</v>
      </c>
      <c r="J245" s="597">
        <f t="shared" si="18"/>
        <v>143.5</v>
      </c>
      <c r="K245" s="597">
        <f t="shared" si="19"/>
        <v>152</v>
      </c>
      <c r="L245" s="597"/>
      <c r="M245" s="597"/>
      <c r="N245" s="597">
        <f t="shared" si="21"/>
        <v>4704.5</v>
      </c>
      <c r="O245" s="498">
        <v>44835</v>
      </c>
    </row>
    <row r="246" spans="1:15">
      <c r="A246" s="418">
        <f t="shared" si="17"/>
        <v>36</v>
      </c>
      <c r="B246" s="467" t="s">
        <v>869</v>
      </c>
      <c r="C246" s="467" t="s">
        <v>517</v>
      </c>
      <c r="D246" s="466" t="s">
        <v>870</v>
      </c>
      <c r="E246" s="575" t="s">
        <v>894</v>
      </c>
      <c r="F246" s="595" t="s">
        <v>871</v>
      </c>
      <c r="G246" s="495" t="s">
        <v>702</v>
      </c>
      <c r="H246" s="590" t="s">
        <v>728</v>
      </c>
      <c r="I246" s="597">
        <v>10000</v>
      </c>
      <c r="J246" s="597">
        <f t="shared" si="18"/>
        <v>287</v>
      </c>
      <c r="K246" s="597">
        <f t="shared" si="19"/>
        <v>304</v>
      </c>
      <c r="L246" s="597"/>
      <c r="M246" s="597"/>
      <c r="N246" s="597">
        <f t="shared" si="21"/>
        <v>9409</v>
      </c>
      <c r="O246" s="498">
        <v>44835</v>
      </c>
    </row>
    <row r="247" spans="1:15">
      <c r="A247" s="418">
        <f t="shared" si="17"/>
        <v>37</v>
      </c>
      <c r="B247" s="467" t="s">
        <v>934</v>
      </c>
      <c r="C247" s="467" t="s">
        <v>935</v>
      </c>
      <c r="D247" s="466" t="s">
        <v>936</v>
      </c>
      <c r="E247" s="575" t="s">
        <v>939</v>
      </c>
      <c r="F247" s="595" t="s">
        <v>150</v>
      </c>
      <c r="G247" s="495" t="s">
        <v>702</v>
      </c>
      <c r="H247" s="590" t="s">
        <v>937</v>
      </c>
      <c r="I247" s="597">
        <v>5000</v>
      </c>
      <c r="J247" s="597">
        <f t="shared" si="18"/>
        <v>143.5</v>
      </c>
      <c r="K247" s="597">
        <f t="shared" si="19"/>
        <v>152</v>
      </c>
      <c r="L247" s="597"/>
      <c r="M247" s="597"/>
      <c r="N247" s="597">
        <f>SUM(I247-J247-K247)</f>
        <v>4704.5</v>
      </c>
      <c r="O247" s="498">
        <v>44958</v>
      </c>
    </row>
    <row r="248" spans="1:15">
      <c r="A248" s="418">
        <f t="shared" si="17"/>
        <v>38</v>
      </c>
      <c r="B248" s="467" t="s">
        <v>931</v>
      </c>
      <c r="C248" s="467" t="s">
        <v>932</v>
      </c>
      <c r="D248" s="466" t="s">
        <v>933</v>
      </c>
      <c r="E248" s="575" t="s">
        <v>940</v>
      </c>
      <c r="F248" s="595" t="s">
        <v>557</v>
      </c>
      <c r="G248" s="495" t="s">
        <v>702</v>
      </c>
      <c r="H248" s="568" t="s">
        <v>637</v>
      </c>
      <c r="I248" s="597">
        <v>8000</v>
      </c>
      <c r="J248" s="597">
        <f t="shared" si="18"/>
        <v>229.6</v>
      </c>
      <c r="K248" s="597">
        <f t="shared" si="19"/>
        <v>243.2</v>
      </c>
      <c r="L248" s="597"/>
      <c r="M248" s="597"/>
      <c r="N248" s="597">
        <f t="shared" si="21"/>
        <v>7527.2</v>
      </c>
      <c r="O248" s="498">
        <v>44958</v>
      </c>
    </row>
    <row r="249" spans="1:15">
      <c r="A249" s="418">
        <f t="shared" si="17"/>
        <v>39</v>
      </c>
      <c r="B249" s="467" t="s">
        <v>985</v>
      </c>
      <c r="C249" s="467" t="s">
        <v>215</v>
      </c>
      <c r="D249" s="466" t="s">
        <v>986</v>
      </c>
      <c r="E249" s="575" t="s">
        <v>987</v>
      </c>
      <c r="F249" s="595" t="s">
        <v>737</v>
      </c>
      <c r="G249" s="495" t="s">
        <v>702</v>
      </c>
      <c r="H249" s="568" t="s">
        <v>151</v>
      </c>
      <c r="I249" s="597">
        <v>10000</v>
      </c>
      <c r="J249" s="597">
        <f t="shared" si="18"/>
        <v>287</v>
      </c>
      <c r="K249" s="597">
        <f t="shared" si="19"/>
        <v>304</v>
      </c>
      <c r="L249" s="597"/>
      <c r="M249" s="597"/>
      <c r="N249" s="597">
        <f t="shared" si="21"/>
        <v>9409</v>
      </c>
      <c r="O249" s="498">
        <v>45200</v>
      </c>
    </row>
    <row r="250" spans="1:15">
      <c r="A250" s="418">
        <f t="shared" si="17"/>
        <v>40</v>
      </c>
      <c r="B250" s="467" t="s">
        <v>982</v>
      </c>
      <c r="C250" s="467" t="s">
        <v>983</v>
      </c>
      <c r="D250" s="466" t="s">
        <v>984</v>
      </c>
      <c r="E250" s="575" t="s">
        <v>988</v>
      </c>
      <c r="F250" s="595" t="s">
        <v>737</v>
      </c>
      <c r="G250" s="495" t="s">
        <v>702</v>
      </c>
      <c r="H250" s="568" t="s">
        <v>151</v>
      </c>
      <c r="I250" s="597">
        <v>10000</v>
      </c>
      <c r="J250" s="597">
        <f t="shared" si="18"/>
        <v>287</v>
      </c>
      <c r="K250" s="597">
        <f t="shared" si="19"/>
        <v>304</v>
      </c>
      <c r="L250" s="597"/>
      <c r="M250" s="597"/>
      <c r="N250" s="597">
        <f t="shared" si="21"/>
        <v>9409</v>
      </c>
      <c r="O250" s="498">
        <v>45200</v>
      </c>
    </row>
    <row r="251" spans="1:15">
      <c r="B251" s="551" t="s">
        <v>738</v>
      </c>
      <c r="C251" s="467"/>
      <c r="D251" s="534"/>
      <c r="E251" s="535"/>
      <c r="F251" s="533"/>
      <c r="G251" s="533"/>
      <c r="H251" s="533"/>
      <c r="I251" s="554">
        <f>SUM(I211:I250)</f>
        <v>277086</v>
      </c>
      <c r="J251" s="554">
        <f>SUM(J211:J250)</f>
        <v>7952.3682000000008</v>
      </c>
      <c r="K251" s="554">
        <f>SUM(K211:K250)</f>
        <v>8423.4143999999978</v>
      </c>
      <c r="L251" s="555"/>
      <c r="M251" s="554">
        <f>SUM(M211:M241)</f>
        <v>1512.45</v>
      </c>
      <c r="N251" s="554">
        <f>SUM(N211:N250)</f>
        <v>259197.76740000001</v>
      </c>
      <c r="O251" s="556"/>
    </row>
    <row r="252" spans="1:15">
      <c r="B252" s="557"/>
      <c r="C252" s="599"/>
      <c r="D252" s="519"/>
      <c r="E252" s="563"/>
      <c r="F252" s="517"/>
      <c r="G252" s="517"/>
      <c r="H252" s="517"/>
      <c r="I252" s="560"/>
      <c r="J252" s="560"/>
      <c r="K252" s="560"/>
      <c r="L252" s="561"/>
      <c r="M252" s="560"/>
      <c r="N252" s="560"/>
      <c r="O252" s="562"/>
    </row>
    <row r="253" spans="1:15">
      <c r="B253" s="557"/>
      <c r="C253" s="599"/>
      <c r="D253" s="519"/>
      <c r="E253" s="563"/>
      <c r="F253" s="517"/>
      <c r="G253" s="517"/>
      <c r="H253" s="517"/>
      <c r="I253" s="560"/>
      <c r="J253" s="560"/>
      <c r="K253" s="560"/>
      <c r="L253" s="561"/>
      <c r="M253" s="560"/>
      <c r="N253" s="560"/>
      <c r="O253" s="562"/>
    </row>
    <row r="254" spans="1:15">
      <c r="B254" s="615"/>
      <c r="C254" s="615"/>
      <c r="D254" s="615"/>
      <c r="E254" s="615"/>
      <c r="F254" s="615"/>
      <c r="G254" s="615"/>
      <c r="H254" s="615"/>
      <c r="I254" s="615"/>
      <c r="J254" s="615"/>
      <c r="K254" s="615"/>
      <c r="L254" s="615"/>
      <c r="M254" s="615"/>
      <c r="N254" s="615"/>
      <c r="O254" s="518"/>
    </row>
    <row r="255" spans="1:15" ht="15.75" thickBot="1">
      <c r="B255" s="519"/>
      <c r="C255" s="520" t="s">
        <v>398</v>
      </c>
      <c r="D255" s="521"/>
      <c r="E255" s="79"/>
      <c r="F255" s="79"/>
      <c r="G255" s="614"/>
      <c r="H255" s="522" t="s">
        <v>841</v>
      </c>
      <c r="I255" s="579"/>
      <c r="J255" s="516"/>
      <c r="K255" s="615"/>
      <c r="L255" s="615"/>
      <c r="M255" s="615"/>
      <c r="N255" s="615"/>
      <c r="O255" s="518"/>
    </row>
    <row r="256" spans="1:15">
      <c r="B256" s="831" t="s">
        <v>1019</v>
      </c>
      <c r="C256" s="831"/>
      <c r="D256" s="79"/>
      <c r="E256" s="79"/>
      <c r="F256" s="79"/>
      <c r="G256" s="614"/>
      <c r="H256" s="614" t="s">
        <v>1020</v>
      </c>
      <c r="I256" s="614"/>
      <c r="J256" s="516"/>
      <c r="K256" s="615"/>
      <c r="L256" s="615"/>
      <c r="M256" s="615"/>
      <c r="N256" s="615"/>
      <c r="O256" s="518"/>
    </row>
    <row r="257" spans="1:15">
      <c r="B257" s="614"/>
      <c r="C257" s="614"/>
      <c r="D257" s="79"/>
      <c r="E257" s="79"/>
      <c r="F257" s="79"/>
      <c r="G257" s="614"/>
      <c r="H257" s="614"/>
      <c r="I257" s="614"/>
      <c r="J257" s="516"/>
      <c r="K257" s="615"/>
      <c r="L257" s="615"/>
      <c r="M257" s="615"/>
      <c r="N257" s="615"/>
      <c r="O257" s="518"/>
    </row>
    <row r="258" spans="1:15">
      <c r="B258" s="614"/>
      <c r="C258" s="614"/>
      <c r="D258" s="79"/>
      <c r="E258" s="79"/>
      <c r="F258" s="79"/>
      <c r="G258" s="614"/>
      <c r="H258" s="614"/>
      <c r="I258" s="614"/>
      <c r="J258" s="516"/>
      <c r="K258" s="615"/>
      <c r="L258" s="615"/>
      <c r="M258" s="615"/>
      <c r="N258" s="615"/>
      <c r="O258" s="518"/>
    </row>
    <row r="259" spans="1:15">
      <c r="B259" s="614"/>
      <c r="C259" s="614"/>
      <c r="D259" s="79"/>
      <c r="E259" s="79"/>
      <c r="F259" s="79"/>
      <c r="G259" s="614"/>
      <c r="H259" s="614"/>
      <c r="I259" s="614"/>
      <c r="J259" s="516"/>
      <c r="K259" s="615"/>
      <c r="L259" s="615"/>
      <c r="M259" s="615"/>
      <c r="N259" s="615"/>
      <c r="O259" s="518"/>
    </row>
    <row r="260" spans="1:15">
      <c r="B260" s="579"/>
      <c r="C260" s="579"/>
      <c r="D260" s="519"/>
      <c r="E260" s="519"/>
      <c r="F260" s="523"/>
      <c r="H260" s="615" t="s">
        <v>0</v>
      </c>
      <c r="I260" s="579"/>
      <c r="J260" s="517"/>
      <c r="K260" s="517"/>
      <c r="L260" s="517"/>
      <c r="M260" s="517"/>
      <c r="N260" s="525"/>
      <c r="O260" s="518"/>
    </row>
    <row r="261" spans="1:15">
      <c r="B261" s="615"/>
      <c r="C261" s="579"/>
      <c r="D261" s="519"/>
      <c r="E261" s="519"/>
      <c r="F261" s="523"/>
      <c r="H261" s="615" t="s">
        <v>1</v>
      </c>
      <c r="I261" s="615"/>
      <c r="J261" s="517"/>
      <c r="K261" s="517"/>
      <c r="L261" s="517"/>
      <c r="M261" s="517"/>
      <c r="N261" s="525"/>
      <c r="O261" s="518"/>
    </row>
    <row r="262" spans="1:15">
      <c r="B262" s="615"/>
      <c r="C262" s="615"/>
      <c r="D262" s="615"/>
      <c r="E262" s="615"/>
      <c r="F262" s="615"/>
      <c r="H262" s="615" t="s">
        <v>2</v>
      </c>
      <c r="I262" s="615"/>
      <c r="J262" s="615"/>
      <c r="K262" s="615"/>
      <c r="L262" s="615"/>
      <c r="M262" s="615"/>
      <c r="N262" s="615"/>
      <c r="O262" s="518"/>
    </row>
    <row r="263" spans="1:15">
      <c r="B263" s="615"/>
      <c r="C263" s="615"/>
      <c r="D263" s="615"/>
      <c r="E263" s="615"/>
      <c r="F263" s="615"/>
      <c r="H263" s="615" t="s">
        <v>401</v>
      </c>
      <c r="I263" s="615"/>
      <c r="J263" s="615"/>
      <c r="K263" s="615"/>
      <c r="L263" s="615"/>
      <c r="M263" s="615"/>
      <c r="N263" s="615"/>
      <c r="O263" s="518"/>
    </row>
    <row r="264" spans="1:15">
      <c r="B264" s="421" t="s">
        <v>1025</v>
      </c>
      <c r="C264" s="421"/>
      <c r="D264" s="421"/>
      <c r="E264" s="421"/>
      <c r="F264" s="421"/>
      <c r="G264" s="421"/>
      <c r="H264" s="421"/>
      <c r="I264" s="421"/>
      <c r="J264" s="421"/>
      <c r="K264" s="421"/>
      <c r="L264" s="421"/>
      <c r="M264" s="421"/>
      <c r="N264" s="421"/>
      <c r="O264" s="421"/>
    </row>
    <row r="265" spans="1:15">
      <c r="B265" s="421" t="s">
        <v>740</v>
      </c>
      <c r="C265" s="421"/>
      <c r="D265" s="564"/>
      <c r="E265" s="565"/>
      <c r="F265" s="566"/>
      <c r="G265" s="566"/>
      <c r="H265" s="566"/>
      <c r="I265" s="531"/>
      <c r="J265" s="531" t="s">
        <v>741</v>
      </c>
      <c r="K265" s="531" t="s">
        <v>15</v>
      </c>
      <c r="L265" s="531" t="s">
        <v>16</v>
      </c>
      <c r="M265" s="424" t="s">
        <v>941</v>
      </c>
      <c r="N265" s="531"/>
      <c r="O265" s="423"/>
    </row>
    <row r="266" spans="1:15" ht="29.25">
      <c r="B266" s="424" t="s">
        <v>6</v>
      </c>
      <c r="C266" s="424" t="s">
        <v>7</v>
      </c>
      <c r="D266" s="424" t="s">
        <v>8</v>
      </c>
      <c r="E266" s="424" t="s">
        <v>9</v>
      </c>
      <c r="F266" s="424" t="s">
        <v>10</v>
      </c>
      <c r="G266" s="424" t="s">
        <v>11</v>
      </c>
      <c r="H266" s="421" t="s">
        <v>12</v>
      </c>
      <c r="I266" s="600" t="s">
        <v>13</v>
      </c>
      <c r="J266" s="600" t="s">
        <v>495</v>
      </c>
      <c r="K266" s="424"/>
      <c r="L266" s="424"/>
      <c r="M266" s="424"/>
      <c r="N266" s="601" t="s">
        <v>17</v>
      </c>
      <c r="O266" s="427" t="s">
        <v>18</v>
      </c>
    </row>
    <row r="267" spans="1:15">
      <c r="A267" s="418">
        <v>1</v>
      </c>
      <c r="B267" s="533" t="s">
        <v>742</v>
      </c>
      <c r="C267" s="533" t="s">
        <v>98</v>
      </c>
      <c r="D267" s="534" t="s">
        <v>743</v>
      </c>
      <c r="E267" s="535">
        <v>200012700173872</v>
      </c>
      <c r="F267" s="533" t="s">
        <v>27</v>
      </c>
      <c r="G267" s="602" t="s">
        <v>797</v>
      </c>
      <c r="H267" s="533" t="s">
        <v>744</v>
      </c>
      <c r="I267" s="603">
        <v>5000</v>
      </c>
      <c r="J267" s="603">
        <v>143.5</v>
      </c>
      <c r="K267" s="603">
        <v>152</v>
      </c>
      <c r="L267" s="539"/>
      <c r="M267" s="441"/>
      <c r="N267" s="441">
        <v>4704.5</v>
      </c>
      <c r="O267" s="433">
        <v>39234</v>
      </c>
    </row>
    <row r="268" spans="1:15">
      <c r="A268" s="418">
        <f>A267+1</f>
        <v>2</v>
      </c>
      <c r="B268" s="533" t="s">
        <v>745</v>
      </c>
      <c r="C268" s="533" t="s">
        <v>746</v>
      </c>
      <c r="D268" s="534" t="s">
        <v>747</v>
      </c>
      <c r="E268" s="535">
        <v>200012700174004</v>
      </c>
      <c r="F268" s="533" t="s">
        <v>748</v>
      </c>
      <c r="G268" s="602" t="s">
        <v>797</v>
      </c>
      <c r="H268" s="533" t="s">
        <v>749</v>
      </c>
      <c r="I268" s="603">
        <v>5000</v>
      </c>
      <c r="J268" s="603">
        <v>143.5</v>
      </c>
      <c r="K268" s="603">
        <v>152</v>
      </c>
      <c r="L268" s="539"/>
      <c r="M268" s="441"/>
      <c r="N268" s="441">
        <v>4704.5</v>
      </c>
      <c r="O268" s="433">
        <v>39265</v>
      </c>
    </row>
    <row r="269" spans="1:15">
      <c r="A269" s="418">
        <f t="shared" ref="A269:A287" si="22">A268+1</f>
        <v>3</v>
      </c>
      <c r="B269" s="533" t="s">
        <v>750</v>
      </c>
      <c r="C269" s="533" t="s">
        <v>751</v>
      </c>
      <c r="D269" s="534" t="s">
        <v>752</v>
      </c>
      <c r="E269" s="535">
        <v>200012700173982</v>
      </c>
      <c r="F269" s="533" t="s">
        <v>150</v>
      </c>
      <c r="G269" s="602" t="s">
        <v>797</v>
      </c>
      <c r="H269" s="533" t="s">
        <v>753</v>
      </c>
      <c r="I269" s="603">
        <v>5000</v>
      </c>
      <c r="J269" s="603">
        <v>143.5</v>
      </c>
      <c r="K269" s="603">
        <v>152</v>
      </c>
      <c r="L269" s="539"/>
      <c r="M269" s="441"/>
      <c r="N269" s="441">
        <v>4704.5</v>
      </c>
      <c r="O269" s="433">
        <v>39279</v>
      </c>
    </row>
    <row r="270" spans="1:15">
      <c r="A270" s="418">
        <f t="shared" si="22"/>
        <v>4</v>
      </c>
      <c r="B270" s="533" t="s">
        <v>221</v>
      </c>
      <c r="C270" s="533" t="s">
        <v>754</v>
      </c>
      <c r="D270" s="534" t="s">
        <v>755</v>
      </c>
      <c r="E270" s="535">
        <v>200012700173924</v>
      </c>
      <c r="F270" s="533" t="s">
        <v>27</v>
      </c>
      <c r="G270" s="602" t="s">
        <v>797</v>
      </c>
      <c r="H270" s="533" t="s">
        <v>756</v>
      </c>
      <c r="I270" s="603">
        <v>5000</v>
      </c>
      <c r="J270" s="603">
        <v>143.5</v>
      </c>
      <c r="K270" s="603">
        <v>152</v>
      </c>
      <c r="L270" s="539"/>
      <c r="M270" s="441"/>
      <c r="N270" s="441">
        <v>4704.5</v>
      </c>
      <c r="O270" s="433">
        <v>39295</v>
      </c>
    </row>
    <row r="271" spans="1:15">
      <c r="A271" s="418">
        <f t="shared" si="22"/>
        <v>5</v>
      </c>
      <c r="B271" s="533" t="s">
        <v>757</v>
      </c>
      <c r="C271" s="533" t="s">
        <v>758</v>
      </c>
      <c r="D271" s="534" t="s">
        <v>759</v>
      </c>
      <c r="E271" s="535">
        <v>200011101326563</v>
      </c>
      <c r="F271" s="533" t="s">
        <v>219</v>
      </c>
      <c r="G271" s="602" t="s">
        <v>797</v>
      </c>
      <c r="H271" s="533" t="s">
        <v>760</v>
      </c>
      <c r="I271" s="603">
        <v>12000</v>
      </c>
      <c r="J271" s="603">
        <v>344.4</v>
      </c>
      <c r="K271" s="603">
        <v>364.8</v>
      </c>
      <c r="L271" s="539"/>
      <c r="M271" s="441"/>
      <c r="N271" s="441">
        <v>11290.8</v>
      </c>
      <c r="O271" s="433">
        <v>40210</v>
      </c>
    </row>
    <row r="272" spans="1:15">
      <c r="A272" s="418">
        <f t="shared" si="22"/>
        <v>6</v>
      </c>
      <c r="B272" s="533" t="s">
        <v>761</v>
      </c>
      <c r="C272" s="533" t="s">
        <v>762</v>
      </c>
      <c r="D272" s="534" t="s">
        <v>763</v>
      </c>
      <c r="E272" s="535">
        <v>200011101420003</v>
      </c>
      <c r="F272" s="533" t="s">
        <v>27</v>
      </c>
      <c r="G272" s="602" t="s">
        <v>797</v>
      </c>
      <c r="H272" s="533" t="s">
        <v>764</v>
      </c>
      <c r="I272" s="603">
        <v>5000</v>
      </c>
      <c r="J272" s="603">
        <v>143.5</v>
      </c>
      <c r="K272" s="603">
        <v>152</v>
      </c>
      <c r="L272" s="539"/>
      <c r="M272" s="441">
        <v>2000</v>
      </c>
      <c r="N272" s="441">
        <f>I272-J272-K272-M272</f>
        <v>2704.5</v>
      </c>
      <c r="O272" s="433">
        <v>40483</v>
      </c>
    </row>
    <row r="273" spans="1:15">
      <c r="A273" s="418">
        <f t="shared" si="22"/>
        <v>7</v>
      </c>
      <c r="B273" s="533" t="s">
        <v>769</v>
      </c>
      <c r="C273" s="533" t="s">
        <v>770</v>
      </c>
      <c r="D273" s="534" t="s">
        <v>771</v>
      </c>
      <c r="E273" s="535">
        <v>200011101479614</v>
      </c>
      <c r="F273" s="533" t="s">
        <v>27</v>
      </c>
      <c r="G273" s="602" t="s">
        <v>797</v>
      </c>
      <c r="H273" s="533" t="s">
        <v>772</v>
      </c>
      <c r="I273" s="603">
        <v>5000</v>
      </c>
      <c r="J273" s="603">
        <v>143.5</v>
      </c>
      <c r="K273" s="603">
        <v>152</v>
      </c>
      <c r="L273" s="539"/>
      <c r="M273" s="441"/>
      <c r="N273" s="441">
        <v>4704.5</v>
      </c>
      <c r="O273" s="433">
        <v>41122</v>
      </c>
    </row>
    <row r="274" spans="1:15">
      <c r="A274" s="418">
        <f t="shared" si="22"/>
        <v>8</v>
      </c>
      <c r="B274" s="533" t="s">
        <v>773</v>
      </c>
      <c r="C274" s="533" t="s">
        <v>774</v>
      </c>
      <c r="D274" s="534" t="s">
        <v>775</v>
      </c>
      <c r="E274" s="535">
        <v>200011101479591</v>
      </c>
      <c r="F274" s="533" t="s">
        <v>37</v>
      </c>
      <c r="G274" s="602" t="s">
        <v>797</v>
      </c>
      <c r="H274" s="533" t="s">
        <v>772</v>
      </c>
      <c r="I274" s="603">
        <v>5000</v>
      </c>
      <c r="J274" s="603">
        <v>143.5</v>
      </c>
      <c r="K274" s="603">
        <v>152</v>
      </c>
      <c r="L274" s="539"/>
      <c r="M274" s="441"/>
      <c r="N274" s="441">
        <v>4704.5</v>
      </c>
      <c r="O274" s="433">
        <v>41122</v>
      </c>
    </row>
    <row r="275" spans="1:15">
      <c r="A275" s="418">
        <f t="shared" si="22"/>
        <v>9</v>
      </c>
      <c r="B275" s="533" t="s">
        <v>776</v>
      </c>
      <c r="C275" s="533" t="s">
        <v>777</v>
      </c>
      <c r="D275" s="534" t="s">
        <v>778</v>
      </c>
      <c r="E275" s="535">
        <v>200011101561276</v>
      </c>
      <c r="F275" s="533" t="s">
        <v>779</v>
      </c>
      <c r="G275" s="602" t="s">
        <v>797</v>
      </c>
      <c r="H275" s="533" t="s">
        <v>498</v>
      </c>
      <c r="I275" s="603">
        <v>6000</v>
      </c>
      <c r="J275" s="603">
        <v>172.2</v>
      </c>
      <c r="K275" s="603">
        <v>182.4</v>
      </c>
      <c r="L275" s="539"/>
      <c r="M275" s="441"/>
      <c r="N275" s="441">
        <v>5645.4000000000005</v>
      </c>
      <c r="O275" s="433">
        <v>40909</v>
      </c>
    </row>
    <row r="276" spans="1:15">
      <c r="A276" s="418">
        <f t="shared" si="22"/>
        <v>10</v>
      </c>
      <c r="B276" s="533" t="s">
        <v>780</v>
      </c>
      <c r="C276" s="533" t="s">
        <v>781</v>
      </c>
      <c r="D276" s="534" t="s">
        <v>782</v>
      </c>
      <c r="E276" s="535">
        <v>200011101619571</v>
      </c>
      <c r="F276" s="533" t="s">
        <v>783</v>
      </c>
      <c r="G276" s="602" t="s">
        <v>797</v>
      </c>
      <c r="H276" s="533" t="s">
        <v>498</v>
      </c>
      <c r="I276" s="603">
        <v>18000</v>
      </c>
      <c r="J276" s="603">
        <v>516.6</v>
      </c>
      <c r="K276" s="603">
        <v>547.20000000000005</v>
      </c>
      <c r="L276" s="539"/>
      <c r="M276" s="441"/>
      <c r="N276" s="441">
        <v>16936.2</v>
      </c>
      <c r="O276" s="433">
        <v>41760</v>
      </c>
    </row>
    <row r="277" spans="1:15">
      <c r="A277" s="418">
        <f t="shared" si="22"/>
        <v>11</v>
      </c>
      <c r="B277" s="540" t="s">
        <v>784</v>
      </c>
      <c r="C277" s="540" t="s">
        <v>278</v>
      </c>
      <c r="D277" s="498" t="s">
        <v>785</v>
      </c>
      <c r="E277" s="498" t="s">
        <v>786</v>
      </c>
      <c r="F277" s="495" t="s">
        <v>27</v>
      </c>
      <c r="G277" s="602" t="s">
        <v>797</v>
      </c>
      <c r="H277" s="495" t="s">
        <v>787</v>
      </c>
      <c r="I277" s="604">
        <v>5000</v>
      </c>
      <c r="J277" s="605">
        <f>I277*2.87%</f>
        <v>143.5</v>
      </c>
      <c r="K277" s="605">
        <f>I277*3.04%</f>
        <v>152</v>
      </c>
      <c r="L277" s="570"/>
      <c r="M277" s="587"/>
      <c r="N277" s="497">
        <f>I277-J277-K277</f>
        <v>4704.5</v>
      </c>
      <c r="O277" s="498">
        <v>42856</v>
      </c>
    </row>
    <row r="278" spans="1:15">
      <c r="A278" s="418">
        <f t="shared" si="22"/>
        <v>12</v>
      </c>
      <c r="B278" s="540" t="s">
        <v>788</v>
      </c>
      <c r="C278" s="540" t="s">
        <v>789</v>
      </c>
      <c r="D278" s="498" t="s">
        <v>790</v>
      </c>
      <c r="E278" s="498" t="s">
        <v>791</v>
      </c>
      <c r="F278" s="495" t="s">
        <v>792</v>
      </c>
      <c r="G278" s="602" t="s">
        <v>797</v>
      </c>
      <c r="H278" s="495" t="s">
        <v>793</v>
      </c>
      <c r="I278" s="604">
        <v>5000</v>
      </c>
      <c r="J278" s="605">
        <f>I278*2.87%</f>
        <v>143.5</v>
      </c>
      <c r="K278" s="605">
        <f>I278*3.04%</f>
        <v>152</v>
      </c>
      <c r="L278" s="570"/>
      <c r="M278" s="587"/>
      <c r="N278" s="497">
        <f>I278-J278-K278</f>
        <v>4704.5</v>
      </c>
      <c r="O278" s="498">
        <v>43191</v>
      </c>
    </row>
    <row r="279" spans="1:15">
      <c r="A279" s="418">
        <f t="shared" si="22"/>
        <v>13</v>
      </c>
      <c r="B279" s="602" t="s">
        <v>688</v>
      </c>
      <c r="C279" s="602" t="s">
        <v>794</v>
      </c>
      <c r="D279" s="606" t="s">
        <v>795</v>
      </c>
      <c r="E279" s="606" t="s">
        <v>796</v>
      </c>
      <c r="F279" s="602" t="s">
        <v>150</v>
      </c>
      <c r="G279" s="602" t="s">
        <v>797</v>
      </c>
      <c r="H279" s="602" t="s">
        <v>798</v>
      </c>
      <c r="I279" s="604">
        <v>5000</v>
      </c>
      <c r="J279" s="605">
        <f t="shared" ref="J279:J289" si="23">I279*2.87%</f>
        <v>143.5</v>
      </c>
      <c r="K279" s="605">
        <f t="shared" ref="K279:K289" si="24">I279*3.04%</f>
        <v>152</v>
      </c>
      <c r="L279" s="570"/>
      <c r="M279" s="587"/>
      <c r="N279" s="497">
        <f>I279-J279-K279</f>
        <v>4704.5</v>
      </c>
      <c r="O279" s="607">
        <v>43497</v>
      </c>
    </row>
    <row r="280" spans="1:15">
      <c r="A280" s="418">
        <f t="shared" si="22"/>
        <v>14</v>
      </c>
      <c r="B280" s="540" t="s">
        <v>288</v>
      </c>
      <c r="C280" s="540" t="s">
        <v>799</v>
      </c>
      <c r="D280" s="498" t="s">
        <v>800</v>
      </c>
      <c r="E280" s="549" t="s">
        <v>801</v>
      </c>
      <c r="F280" s="495" t="s">
        <v>701</v>
      </c>
      <c r="G280" s="495" t="s">
        <v>802</v>
      </c>
      <c r="H280" s="495" t="s">
        <v>803</v>
      </c>
      <c r="I280" s="496">
        <v>5000</v>
      </c>
      <c r="J280" s="496">
        <f t="shared" si="23"/>
        <v>143.5</v>
      </c>
      <c r="K280" s="496">
        <f t="shared" si="24"/>
        <v>152</v>
      </c>
      <c r="L280" s="496"/>
      <c r="M280" s="496"/>
      <c r="N280" s="496">
        <f t="shared" ref="N280:N289" si="25">SUM(I280-J280-K280)</f>
        <v>4704.5</v>
      </c>
      <c r="O280" s="550">
        <v>43221</v>
      </c>
    </row>
    <row r="281" spans="1:15">
      <c r="A281" s="418">
        <f t="shared" si="22"/>
        <v>15</v>
      </c>
      <c r="B281" s="540" t="s">
        <v>804</v>
      </c>
      <c r="C281" s="540" t="s">
        <v>805</v>
      </c>
      <c r="D281" s="498" t="s">
        <v>806</v>
      </c>
      <c r="E281" s="549" t="s">
        <v>807</v>
      </c>
      <c r="F281" s="495" t="s">
        <v>27</v>
      </c>
      <c r="G281" s="495" t="s">
        <v>802</v>
      </c>
      <c r="H281" s="495" t="s">
        <v>808</v>
      </c>
      <c r="I281" s="496">
        <v>5000</v>
      </c>
      <c r="J281" s="496">
        <f t="shared" si="23"/>
        <v>143.5</v>
      </c>
      <c r="K281" s="496">
        <f t="shared" si="24"/>
        <v>152</v>
      </c>
      <c r="L281" s="496"/>
      <c r="M281" s="496"/>
      <c r="N281" s="496">
        <f t="shared" si="25"/>
        <v>4704.5</v>
      </c>
      <c r="O281" s="550">
        <v>43221</v>
      </c>
    </row>
    <row r="282" spans="1:15">
      <c r="A282" s="418">
        <f t="shared" si="22"/>
        <v>16</v>
      </c>
      <c r="B282" s="540" t="s">
        <v>809</v>
      </c>
      <c r="C282" s="540" t="s">
        <v>810</v>
      </c>
      <c r="D282" s="498" t="s">
        <v>811</v>
      </c>
      <c r="E282" s="549" t="s">
        <v>812</v>
      </c>
      <c r="F282" s="495" t="s">
        <v>219</v>
      </c>
      <c r="G282" s="495" t="s">
        <v>802</v>
      </c>
      <c r="H282" s="495" t="s">
        <v>813</v>
      </c>
      <c r="I282" s="496">
        <v>14000</v>
      </c>
      <c r="J282" s="496">
        <f t="shared" si="23"/>
        <v>401.8</v>
      </c>
      <c r="K282" s="496">
        <f t="shared" si="24"/>
        <v>425.6</v>
      </c>
      <c r="L282" s="496"/>
      <c r="M282" s="496"/>
      <c r="N282" s="496">
        <f t="shared" si="25"/>
        <v>13172.6</v>
      </c>
      <c r="O282" s="498">
        <v>43836</v>
      </c>
    </row>
    <row r="283" spans="1:15">
      <c r="A283" s="418">
        <f t="shared" si="22"/>
        <v>17</v>
      </c>
      <c r="B283" s="495" t="s">
        <v>814</v>
      </c>
      <c r="C283" s="495" t="s">
        <v>815</v>
      </c>
      <c r="D283" s="498" t="s">
        <v>816</v>
      </c>
      <c r="E283" s="549" t="s">
        <v>817</v>
      </c>
      <c r="F283" s="495" t="s">
        <v>27</v>
      </c>
      <c r="G283" s="495" t="s">
        <v>802</v>
      </c>
      <c r="H283" s="533" t="s">
        <v>818</v>
      </c>
      <c r="I283" s="496">
        <v>5000</v>
      </c>
      <c r="J283" s="496">
        <f t="shared" si="23"/>
        <v>143.5</v>
      </c>
      <c r="K283" s="496">
        <f t="shared" si="24"/>
        <v>152</v>
      </c>
      <c r="L283" s="496"/>
      <c r="M283" s="496"/>
      <c r="N283" s="496">
        <f t="shared" si="25"/>
        <v>4704.5</v>
      </c>
      <c r="O283" s="498">
        <v>44203</v>
      </c>
    </row>
    <row r="284" spans="1:15">
      <c r="A284" s="418">
        <f t="shared" si="22"/>
        <v>18</v>
      </c>
      <c r="B284" s="495" t="s">
        <v>852</v>
      </c>
      <c r="C284" s="495" t="s">
        <v>853</v>
      </c>
      <c r="D284" s="498" t="s">
        <v>855</v>
      </c>
      <c r="E284" s="549" t="s">
        <v>856</v>
      </c>
      <c r="F284" s="495" t="s">
        <v>150</v>
      </c>
      <c r="G284" s="495" t="s">
        <v>802</v>
      </c>
      <c r="H284" s="495" t="s">
        <v>854</v>
      </c>
      <c r="I284" s="496">
        <v>5000</v>
      </c>
      <c r="J284" s="496">
        <f t="shared" si="23"/>
        <v>143.5</v>
      </c>
      <c r="K284" s="496">
        <f t="shared" si="24"/>
        <v>152</v>
      </c>
      <c r="L284" s="496"/>
      <c r="M284" s="496"/>
      <c r="N284" s="496">
        <f t="shared" si="25"/>
        <v>4704.5</v>
      </c>
      <c r="O284" s="498">
        <v>44805</v>
      </c>
    </row>
    <row r="285" spans="1:15">
      <c r="A285" s="418">
        <f t="shared" si="22"/>
        <v>19</v>
      </c>
      <c r="B285" s="495" t="s">
        <v>906</v>
      </c>
      <c r="C285" s="495" t="s">
        <v>907</v>
      </c>
      <c r="D285" s="498" t="s">
        <v>908</v>
      </c>
      <c r="E285" s="549" t="s">
        <v>913</v>
      </c>
      <c r="F285" s="495" t="s">
        <v>737</v>
      </c>
      <c r="G285" s="495" t="s">
        <v>802</v>
      </c>
      <c r="H285" s="495" t="s">
        <v>909</v>
      </c>
      <c r="I285" s="496">
        <v>5000</v>
      </c>
      <c r="J285" s="496">
        <f t="shared" si="23"/>
        <v>143.5</v>
      </c>
      <c r="K285" s="496">
        <f t="shared" si="24"/>
        <v>152</v>
      </c>
      <c r="L285" s="496"/>
      <c r="M285" s="496"/>
      <c r="N285" s="496">
        <f t="shared" si="25"/>
        <v>4704.5</v>
      </c>
      <c r="O285" s="498">
        <v>44866</v>
      </c>
    </row>
    <row r="286" spans="1:15">
      <c r="A286" s="418">
        <f t="shared" si="22"/>
        <v>20</v>
      </c>
      <c r="B286" s="495" t="s">
        <v>922</v>
      </c>
      <c r="C286" s="495" t="s">
        <v>923</v>
      </c>
      <c r="D286" s="498" t="s">
        <v>924</v>
      </c>
      <c r="E286" s="549" t="s">
        <v>929</v>
      </c>
      <c r="F286" s="495" t="s">
        <v>737</v>
      </c>
      <c r="G286" s="495" t="s">
        <v>802</v>
      </c>
      <c r="H286" s="495" t="s">
        <v>925</v>
      </c>
      <c r="I286" s="496">
        <v>5000</v>
      </c>
      <c r="J286" s="496">
        <f t="shared" si="23"/>
        <v>143.5</v>
      </c>
      <c r="K286" s="496">
        <f t="shared" si="24"/>
        <v>152</v>
      </c>
      <c r="L286" s="496"/>
      <c r="M286" s="496"/>
      <c r="N286" s="496">
        <f t="shared" si="25"/>
        <v>4704.5</v>
      </c>
      <c r="O286" s="498">
        <v>44928</v>
      </c>
    </row>
    <row r="287" spans="1:15">
      <c r="A287" s="418">
        <f t="shared" si="22"/>
        <v>21</v>
      </c>
      <c r="B287" s="495" t="s">
        <v>926</v>
      </c>
      <c r="C287" s="495" t="s">
        <v>210</v>
      </c>
      <c r="D287" s="498" t="s">
        <v>927</v>
      </c>
      <c r="E287" s="549" t="s">
        <v>930</v>
      </c>
      <c r="F287" s="495" t="s">
        <v>150</v>
      </c>
      <c r="G287" s="495" t="s">
        <v>802</v>
      </c>
      <c r="H287" s="495" t="s">
        <v>798</v>
      </c>
      <c r="I287" s="496">
        <v>5000</v>
      </c>
      <c r="J287" s="496">
        <f t="shared" si="23"/>
        <v>143.5</v>
      </c>
      <c r="K287" s="496">
        <f t="shared" si="24"/>
        <v>152</v>
      </c>
      <c r="L287" s="496"/>
      <c r="M287" s="496"/>
      <c r="N287" s="496">
        <f t="shared" si="25"/>
        <v>4704.5</v>
      </c>
      <c r="O287" s="498" t="s">
        <v>928</v>
      </c>
    </row>
    <row r="288" spans="1:15">
      <c r="A288" s="418">
        <f>A287+1</f>
        <v>22</v>
      </c>
      <c r="B288" s="573" t="s">
        <v>969</v>
      </c>
      <c r="C288" s="573" t="s">
        <v>970</v>
      </c>
      <c r="D288" s="575" t="s">
        <v>971</v>
      </c>
      <c r="E288" s="492" t="s">
        <v>973</v>
      </c>
      <c r="F288" s="495" t="s">
        <v>27</v>
      </c>
      <c r="G288" s="495" t="s">
        <v>802</v>
      </c>
      <c r="H288" s="495" t="s">
        <v>972</v>
      </c>
      <c r="I288" s="496">
        <v>5000</v>
      </c>
      <c r="J288" s="496">
        <f t="shared" si="23"/>
        <v>143.5</v>
      </c>
      <c r="K288" s="496">
        <f t="shared" si="24"/>
        <v>152</v>
      </c>
      <c r="L288" s="496"/>
      <c r="M288" s="496"/>
      <c r="N288" s="496">
        <f t="shared" si="25"/>
        <v>4704.5</v>
      </c>
      <c r="O288" s="498">
        <v>45047</v>
      </c>
    </row>
    <row r="289" spans="1:15">
      <c r="A289" s="418">
        <f>A288+1</f>
        <v>23</v>
      </c>
      <c r="B289" s="573" t="s">
        <v>1015</v>
      </c>
      <c r="C289" s="573" t="s">
        <v>1013</v>
      </c>
      <c r="D289" s="575" t="s">
        <v>1014</v>
      </c>
      <c r="E289" s="492" t="s">
        <v>1016</v>
      </c>
      <c r="F289" s="495" t="s">
        <v>150</v>
      </c>
      <c r="G289" s="495" t="s">
        <v>802</v>
      </c>
      <c r="H289" s="495" t="s">
        <v>1017</v>
      </c>
      <c r="I289" s="496">
        <v>5000</v>
      </c>
      <c r="J289" s="496">
        <f t="shared" si="23"/>
        <v>143.5</v>
      </c>
      <c r="K289" s="496">
        <f t="shared" si="24"/>
        <v>152</v>
      </c>
      <c r="L289" s="496"/>
      <c r="M289" s="496"/>
      <c r="N289" s="496">
        <f t="shared" si="25"/>
        <v>4704.5</v>
      </c>
      <c r="O289" s="498">
        <v>45421</v>
      </c>
    </row>
    <row r="290" spans="1:15">
      <c r="B290" s="551" t="s">
        <v>819</v>
      </c>
      <c r="C290" s="551"/>
      <c r="D290" s="533"/>
      <c r="E290" s="535"/>
      <c r="F290" s="533"/>
      <c r="G290" s="533"/>
      <c r="H290" s="533"/>
      <c r="I290" s="608">
        <f>SUM(I267:I289)</f>
        <v>145000</v>
      </c>
      <c r="J290" s="608">
        <f>SUM(J267:J289)</f>
        <v>4161.5</v>
      </c>
      <c r="K290" s="608">
        <f>SUM(K267:K289)</f>
        <v>4408</v>
      </c>
      <c r="L290" s="555">
        <f>SUM(L275:L282)</f>
        <v>0</v>
      </c>
      <c r="M290" s="554">
        <f>SUM(M267:M281)</f>
        <v>2000</v>
      </c>
      <c r="N290" s="554">
        <f>SUM(N267:N289)</f>
        <v>134430.5</v>
      </c>
      <c r="O290" s="556"/>
    </row>
    <row r="291" spans="1:15">
      <c r="B291" s="557"/>
      <c r="C291" s="557"/>
      <c r="D291" s="517"/>
      <c r="E291" s="563"/>
      <c r="F291" s="517"/>
      <c r="G291" s="517"/>
      <c r="H291" s="517"/>
      <c r="I291" s="609"/>
      <c r="J291" s="609"/>
      <c r="K291" s="609"/>
      <c r="L291" s="561"/>
      <c r="M291" s="560"/>
      <c r="N291" s="560"/>
      <c r="O291" s="562"/>
    </row>
    <row r="292" spans="1:15">
      <c r="A292" s="418">
        <f>A96+A146+A191+A250+A289</f>
        <v>206</v>
      </c>
      <c r="B292" s="557"/>
      <c r="C292" s="557"/>
      <c r="D292" s="517"/>
      <c r="E292" s="563"/>
      <c r="F292" s="517"/>
      <c r="G292" s="517"/>
      <c r="H292" s="517"/>
      <c r="I292" s="609"/>
      <c r="J292" s="609"/>
      <c r="K292" s="609"/>
      <c r="L292" s="561"/>
      <c r="M292" s="560"/>
      <c r="N292" s="560"/>
      <c r="O292" s="562"/>
    </row>
    <row r="293" spans="1:15">
      <c r="B293" s="557" t="s">
        <v>820</v>
      </c>
      <c r="C293" s="557"/>
      <c r="D293" s="517"/>
      <c r="E293" s="563"/>
      <c r="F293" s="517"/>
      <c r="G293" s="517"/>
      <c r="H293" s="517"/>
      <c r="I293" s="609"/>
      <c r="J293" s="609"/>
      <c r="K293" s="609"/>
      <c r="L293" s="561"/>
      <c r="M293" s="560"/>
      <c r="N293" s="560"/>
      <c r="O293" s="562"/>
    </row>
    <row r="294" spans="1:15">
      <c r="B294" s="525"/>
      <c r="C294" s="525"/>
      <c r="D294" s="525"/>
      <c r="E294" s="610"/>
      <c r="F294" s="525"/>
      <c r="G294" s="525"/>
      <c r="H294" s="525"/>
      <c r="I294" s="611">
        <f>I97+I147+I192+I251+I290</f>
        <v>1569138.65</v>
      </c>
      <c r="J294" s="525"/>
      <c r="K294" s="612" t="s">
        <v>821</v>
      </c>
      <c r="L294" s="612"/>
      <c r="M294" s="612"/>
      <c r="N294" s="611">
        <f>N97+N147+N192+N251+N290</f>
        <v>1465977.9557850002</v>
      </c>
    </row>
    <row r="296" spans="1:15" ht="15.75" thickBot="1">
      <c r="B296" s="519"/>
      <c r="C296" s="520" t="s">
        <v>398</v>
      </c>
      <c r="D296" s="521"/>
      <c r="E296" s="79"/>
      <c r="F296" s="79"/>
      <c r="G296" s="614"/>
      <c r="H296" s="522" t="s">
        <v>1018</v>
      </c>
      <c r="I296" s="579"/>
      <c r="J296" s="516"/>
      <c r="L296" s="613"/>
    </row>
    <row r="297" spans="1:15">
      <c r="B297" s="831" t="s">
        <v>1027</v>
      </c>
      <c r="C297" s="831"/>
      <c r="D297" s="79"/>
      <c r="E297" s="79"/>
      <c r="F297" s="79"/>
      <c r="G297" s="614"/>
      <c r="H297" s="614" t="s">
        <v>400</v>
      </c>
      <c r="I297" s="614"/>
      <c r="J297" s="516"/>
    </row>
  </sheetData>
  <mergeCells count="23">
    <mergeCell ref="B3:H3"/>
    <mergeCell ref="I3:N3"/>
    <mergeCell ref="B4:H4"/>
    <mergeCell ref="I4:N4"/>
    <mergeCell ref="B5:H5"/>
    <mergeCell ref="I5:N5"/>
    <mergeCell ref="B203:N203"/>
    <mergeCell ref="B6:H6"/>
    <mergeCell ref="I6:N6"/>
    <mergeCell ref="C101:D101"/>
    <mergeCell ref="B109:N109"/>
    <mergeCell ref="B110:N110"/>
    <mergeCell ref="B111:N111"/>
    <mergeCell ref="B151:C151"/>
    <mergeCell ref="B161:N161"/>
    <mergeCell ref="B162:N162"/>
    <mergeCell ref="B163:N163"/>
    <mergeCell ref="B196:C196"/>
    <mergeCell ref="B204:N204"/>
    <mergeCell ref="B205:N205"/>
    <mergeCell ref="B206:N206"/>
    <mergeCell ref="B256:C256"/>
    <mergeCell ref="B297:C297"/>
  </mergeCells>
  <pageMargins left="0.7" right="0.7" top="0.75" bottom="0.75" header="0.3" footer="0.3"/>
  <pageSetup paperSize="5" scale="58" fitToHeight="0" orientation="landscape" r:id="rId1"/>
  <rowBreaks count="4" manualBreakCount="4">
    <brk id="102" max="16383" man="1"/>
    <brk id="155" max="16383" man="1"/>
    <brk id="202" max="16383" man="1"/>
    <brk id="257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300"/>
  <sheetViews>
    <sheetView topLeftCell="A41" zoomScaleNormal="100" workbookViewId="0">
      <selection activeCell="B60" sqref="B60:H60"/>
    </sheetView>
  </sheetViews>
  <sheetFormatPr baseColWidth="10" defaultRowHeight="15"/>
  <cols>
    <col min="1" max="1" width="8.42578125" style="418" customWidth="1"/>
    <col min="2" max="2" width="24.7109375" style="418" customWidth="1"/>
    <col min="3" max="3" width="31.85546875" style="418" customWidth="1"/>
    <col min="4" max="4" width="23.7109375" style="418" customWidth="1"/>
    <col min="5" max="5" width="19" style="418" bestFit="1" customWidth="1"/>
    <col min="6" max="6" width="19" style="418" customWidth="1"/>
    <col min="7" max="7" width="19.140625" style="418" customWidth="1"/>
    <col min="8" max="8" width="30.42578125" style="418" customWidth="1"/>
    <col min="9" max="9" width="21.7109375" style="418" bestFit="1" customWidth="1"/>
    <col min="10" max="10" width="14.28515625" style="418" customWidth="1"/>
    <col min="11" max="11" width="17.7109375" style="418" bestFit="1" customWidth="1"/>
    <col min="12" max="12" width="11.85546875" style="418" bestFit="1" customWidth="1"/>
    <col min="13" max="13" width="11.85546875" style="418" customWidth="1"/>
    <col min="14" max="14" width="18.42578125" style="418" customWidth="1"/>
    <col min="15" max="15" width="17.140625" style="418" customWidth="1"/>
    <col min="16" max="16384" width="11.42578125" style="418"/>
  </cols>
  <sheetData>
    <row r="3" spans="1:17"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1035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1036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B6" s="838" t="s">
        <v>1037</v>
      </c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</row>
    <row r="7" spans="1:17">
      <c r="A7" s="419"/>
      <c r="B7" s="622" t="s">
        <v>4</v>
      </c>
      <c r="C7" s="622"/>
      <c r="D7" s="623"/>
      <c r="E7" s="839" t="s">
        <v>1042</v>
      </c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</row>
    <row r="8" spans="1:17">
      <c r="B8" s="624" t="s">
        <v>1028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5"/>
      <c r="O8" s="625"/>
    </row>
    <row r="9" spans="1:17">
      <c r="B9" s="624" t="s">
        <v>5</v>
      </c>
      <c r="C9" s="624"/>
      <c r="D9" s="624"/>
      <c r="E9" s="624"/>
      <c r="F9" s="625"/>
      <c r="G9" s="625"/>
      <c r="H9" s="625"/>
      <c r="I9" s="625"/>
      <c r="J9" s="624"/>
      <c r="K9" s="625"/>
      <c r="L9" s="625"/>
      <c r="M9" s="625"/>
      <c r="N9" s="626"/>
      <c r="O9" s="626"/>
    </row>
    <row r="10" spans="1:17">
      <c r="B10" s="624" t="s">
        <v>6</v>
      </c>
      <c r="C10" s="624" t="s">
        <v>7</v>
      </c>
      <c r="D10" s="624" t="s">
        <v>8</v>
      </c>
      <c r="E10" s="624"/>
      <c r="F10" s="624" t="s">
        <v>10</v>
      </c>
      <c r="G10" s="624" t="s">
        <v>11</v>
      </c>
      <c r="H10" s="627" t="s">
        <v>12</v>
      </c>
      <c r="I10" s="624" t="s">
        <v>13</v>
      </c>
      <c r="J10" s="628" t="s">
        <v>14</v>
      </c>
      <c r="K10" s="628" t="s">
        <v>15</v>
      </c>
      <c r="L10" s="628" t="s">
        <v>16</v>
      </c>
      <c r="M10" s="627" t="s">
        <v>941</v>
      </c>
      <c r="N10" s="629" t="s">
        <v>17</v>
      </c>
      <c r="O10" s="630" t="s">
        <v>18</v>
      </c>
    </row>
    <row r="11" spans="1:17">
      <c r="A11" s="418">
        <v>1</v>
      </c>
      <c r="B11" s="428" t="s">
        <v>19</v>
      </c>
      <c r="C11" s="428" t="s">
        <v>20</v>
      </c>
      <c r="D11" s="429" t="s">
        <v>21</v>
      </c>
      <c r="E11" s="430">
        <v>200011101179105</v>
      </c>
      <c r="F11" s="428" t="s">
        <v>22</v>
      </c>
      <c r="G11" s="431" t="s">
        <v>281</v>
      </c>
      <c r="H11" s="631" t="s">
        <v>23</v>
      </c>
      <c r="I11" s="447">
        <v>5000</v>
      </c>
      <c r="J11" s="632">
        <f>I11*2.87%</f>
        <v>143.5</v>
      </c>
      <c r="K11" s="435">
        <f>I11*3.04%</f>
        <v>152</v>
      </c>
      <c r="L11" s="435"/>
      <c r="M11" s="435"/>
      <c r="N11" s="435">
        <f t="shared" ref="N11:N74" si="0">I11-J11-K11-M11</f>
        <v>4704.5</v>
      </c>
      <c r="O11" s="436">
        <v>39210</v>
      </c>
    </row>
    <row r="12" spans="1:17">
      <c r="A12" s="418">
        <f>A11+1</f>
        <v>2</v>
      </c>
      <c r="B12" s="437" t="s">
        <v>24</v>
      </c>
      <c r="C12" s="437" t="s">
        <v>25</v>
      </c>
      <c r="D12" s="438" t="s">
        <v>26</v>
      </c>
      <c r="E12" s="439">
        <v>200011101178533</v>
      </c>
      <c r="F12" s="437" t="s">
        <v>27</v>
      </c>
      <c r="G12" s="431" t="s">
        <v>281</v>
      </c>
      <c r="H12" s="633" t="s">
        <v>28</v>
      </c>
      <c r="I12" s="447">
        <v>5000</v>
      </c>
      <c r="J12" s="632">
        <v>0</v>
      </c>
      <c r="K12" s="435">
        <v>0</v>
      </c>
      <c r="L12" s="442"/>
      <c r="M12" s="442">
        <v>0</v>
      </c>
      <c r="N12" s="435">
        <f t="shared" si="0"/>
        <v>5000</v>
      </c>
      <c r="O12" s="443">
        <v>39084</v>
      </c>
    </row>
    <row r="13" spans="1:17">
      <c r="A13" s="418">
        <f t="shared" ref="A13:A76" si="1">A12+1</f>
        <v>3</v>
      </c>
      <c r="B13" s="437" t="s">
        <v>29</v>
      </c>
      <c r="C13" s="437" t="s">
        <v>30</v>
      </c>
      <c r="D13" s="438" t="s">
        <v>31</v>
      </c>
      <c r="E13" s="439">
        <v>200011101179118</v>
      </c>
      <c r="F13" s="437" t="s">
        <v>32</v>
      </c>
      <c r="G13" s="431" t="s">
        <v>281</v>
      </c>
      <c r="H13" s="633" t="s">
        <v>33</v>
      </c>
      <c r="I13" s="447">
        <v>18400</v>
      </c>
      <c r="J13" s="447">
        <f>I13*2.87%</f>
        <v>528.08000000000004</v>
      </c>
      <c r="K13" s="444">
        <f>I13*3.04%</f>
        <v>559.36</v>
      </c>
      <c r="L13" s="444"/>
      <c r="M13" s="444">
        <v>0</v>
      </c>
      <c r="N13" s="435">
        <f t="shared" si="0"/>
        <v>17312.559999999998</v>
      </c>
      <c r="O13" s="443">
        <v>39142</v>
      </c>
    </row>
    <row r="14" spans="1:17">
      <c r="A14" s="418">
        <f t="shared" si="1"/>
        <v>4</v>
      </c>
      <c r="B14" s="428" t="s">
        <v>34</v>
      </c>
      <c r="C14" s="428" t="s">
        <v>35</v>
      </c>
      <c r="D14" s="429" t="s">
        <v>36</v>
      </c>
      <c r="E14" s="445">
        <v>200011101179079</v>
      </c>
      <c r="F14" s="428" t="s">
        <v>37</v>
      </c>
      <c r="G14" s="431" t="s">
        <v>281</v>
      </c>
      <c r="H14" s="446" t="s">
        <v>38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39258</v>
      </c>
    </row>
    <row r="15" spans="1:17">
      <c r="A15" s="418">
        <f t="shared" si="1"/>
        <v>5</v>
      </c>
      <c r="B15" s="428" t="s">
        <v>39</v>
      </c>
      <c r="C15" s="428" t="s">
        <v>40</v>
      </c>
      <c r="D15" s="429" t="s">
        <v>41</v>
      </c>
      <c r="E15" s="445">
        <v>200011101178630</v>
      </c>
      <c r="F15" s="428" t="s">
        <v>27</v>
      </c>
      <c r="G15" s="431" t="s">
        <v>281</v>
      </c>
      <c r="H15" s="446" t="s">
        <v>42</v>
      </c>
      <c r="I15" s="447">
        <v>5000</v>
      </c>
      <c r="J15" s="447">
        <v>143.5</v>
      </c>
      <c r="K15" s="447">
        <v>152</v>
      </c>
      <c r="L15" s="447"/>
      <c r="M15" s="447"/>
      <c r="N15" s="435">
        <f t="shared" si="0"/>
        <v>4704.5</v>
      </c>
      <c r="O15" s="448">
        <v>39234</v>
      </c>
    </row>
    <row r="16" spans="1:17">
      <c r="A16" s="418">
        <f t="shared" si="1"/>
        <v>6</v>
      </c>
      <c r="B16" s="437" t="s">
        <v>43</v>
      </c>
      <c r="C16" s="437" t="s">
        <v>44</v>
      </c>
      <c r="D16" s="438" t="s">
        <v>45</v>
      </c>
      <c r="E16" s="449">
        <v>200011101179095</v>
      </c>
      <c r="F16" s="437" t="s">
        <v>27</v>
      </c>
      <c r="G16" s="431" t="s">
        <v>281</v>
      </c>
      <c r="H16" s="450" t="s">
        <v>46</v>
      </c>
      <c r="I16" s="444">
        <v>5000</v>
      </c>
      <c r="J16" s="444">
        <f>I16*2.87%</f>
        <v>143.5</v>
      </c>
      <c r="K16" s="444">
        <f>I16*3.04%</f>
        <v>152</v>
      </c>
      <c r="L16" s="444"/>
      <c r="M16" s="444"/>
      <c r="N16" s="435">
        <f t="shared" si="0"/>
        <v>4704.5</v>
      </c>
      <c r="O16" s="436">
        <v>39265</v>
      </c>
    </row>
    <row r="17" spans="1:15">
      <c r="A17" s="418">
        <f t="shared" si="1"/>
        <v>7</v>
      </c>
      <c r="B17" s="428" t="s">
        <v>47</v>
      </c>
      <c r="C17" s="428" t="s">
        <v>48</v>
      </c>
      <c r="D17" s="429" t="s">
        <v>49</v>
      </c>
      <c r="E17" s="445">
        <v>200011101179134</v>
      </c>
      <c r="F17" s="428" t="s">
        <v>27</v>
      </c>
      <c r="G17" s="431" t="s">
        <v>281</v>
      </c>
      <c r="H17" s="446" t="s">
        <v>50</v>
      </c>
      <c r="I17" s="447">
        <v>5000</v>
      </c>
      <c r="J17" s="447">
        <v>143.5</v>
      </c>
      <c r="K17" s="447">
        <v>152</v>
      </c>
      <c r="L17" s="447"/>
      <c r="M17" s="447"/>
      <c r="N17" s="435">
        <f t="shared" si="0"/>
        <v>4704.5</v>
      </c>
      <c r="O17" s="448">
        <v>39265</v>
      </c>
    </row>
    <row r="18" spans="1:15">
      <c r="A18" s="418">
        <f t="shared" si="1"/>
        <v>8</v>
      </c>
      <c r="B18" s="428" t="s">
        <v>56</v>
      </c>
      <c r="C18" s="428" t="s">
        <v>57</v>
      </c>
      <c r="D18" s="429" t="s">
        <v>58</v>
      </c>
      <c r="E18" s="445">
        <v>200011101179150</v>
      </c>
      <c r="F18" s="428" t="s">
        <v>37</v>
      </c>
      <c r="G18" s="431" t="s">
        <v>281</v>
      </c>
      <c r="H18" s="446" t="s">
        <v>59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39265</v>
      </c>
    </row>
    <row r="19" spans="1:15">
      <c r="A19" s="418">
        <f t="shared" si="1"/>
        <v>9</v>
      </c>
      <c r="B19" s="428" t="s">
        <v>60</v>
      </c>
      <c r="C19" s="428" t="s">
        <v>61</v>
      </c>
      <c r="D19" s="429" t="s">
        <v>62</v>
      </c>
      <c r="E19" s="445">
        <v>200011101179053</v>
      </c>
      <c r="F19" s="428" t="s">
        <v>63</v>
      </c>
      <c r="G19" s="431" t="s">
        <v>281</v>
      </c>
      <c r="H19" s="446" t="s">
        <v>64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39281</v>
      </c>
    </row>
    <row r="20" spans="1:15">
      <c r="A20" s="418">
        <f t="shared" si="1"/>
        <v>10</v>
      </c>
      <c r="B20" s="428" t="s">
        <v>65</v>
      </c>
      <c r="C20" s="428" t="s">
        <v>66</v>
      </c>
      <c r="D20" s="429" t="s">
        <v>67</v>
      </c>
      <c r="E20" s="445">
        <v>200011101178591</v>
      </c>
      <c r="F20" s="428" t="s">
        <v>37</v>
      </c>
      <c r="G20" s="431" t="s">
        <v>281</v>
      </c>
      <c r="H20" s="446" t="s">
        <v>68</v>
      </c>
      <c r="I20" s="447">
        <v>5000</v>
      </c>
      <c r="J20" s="447">
        <v>143.5</v>
      </c>
      <c r="K20" s="447">
        <v>152</v>
      </c>
      <c r="L20" s="447"/>
      <c r="M20" s="447"/>
      <c r="N20" s="435">
        <f t="shared" si="0"/>
        <v>4704.5</v>
      </c>
      <c r="O20" s="448">
        <v>39286</v>
      </c>
    </row>
    <row r="21" spans="1:15">
      <c r="A21" s="418">
        <f t="shared" si="1"/>
        <v>11</v>
      </c>
      <c r="B21" s="437" t="s">
        <v>69</v>
      </c>
      <c r="C21" s="437" t="s">
        <v>70</v>
      </c>
      <c r="D21" s="438" t="s">
        <v>71</v>
      </c>
      <c r="E21" s="439">
        <v>200011101180686</v>
      </c>
      <c r="F21" s="437" t="s">
        <v>72</v>
      </c>
      <c r="G21" s="431" t="s">
        <v>281</v>
      </c>
      <c r="H21" s="450" t="s">
        <v>73</v>
      </c>
      <c r="I21" s="442">
        <v>7000</v>
      </c>
      <c r="J21" s="442">
        <v>200.9</v>
      </c>
      <c r="K21" s="442">
        <v>212.8</v>
      </c>
      <c r="L21" s="442"/>
      <c r="M21" s="442"/>
      <c r="N21" s="435">
        <f t="shared" si="0"/>
        <v>6586.3</v>
      </c>
      <c r="O21" s="443">
        <v>39295</v>
      </c>
    </row>
    <row r="22" spans="1:15">
      <c r="A22" s="418">
        <f t="shared" si="1"/>
        <v>12</v>
      </c>
      <c r="B22" s="428" t="s">
        <v>74</v>
      </c>
      <c r="C22" s="428" t="s">
        <v>75</v>
      </c>
      <c r="D22" s="429" t="s">
        <v>76</v>
      </c>
      <c r="E22" s="445">
        <v>200011101180709</v>
      </c>
      <c r="F22" s="428" t="s">
        <v>37</v>
      </c>
      <c r="G22" s="431" t="s">
        <v>281</v>
      </c>
      <c r="H22" s="446" t="s">
        <v>77</v>
      </c>
      <c r="I22" s="447">
        <v>8318.0400000000009</v>
      </c>
      <c r="J22" s="447">
        <f>I22*2.87%</f>
        <v>238.72774800000002</v>
      </c>
      <c r="K22" s="447">
        <f>I22*3.04%</f>
        <v>252.86841600000002</v>
      </c>
      <c r="L22" s="447"/>
      <c r="M22" s="447"/>
      <c r="N22" s="435">
        <f t="shared" si="0"/>
        <v>7826.4438360000004</v>
      </c>
      <c r="O22" s="448">
        <v>39338</v>
      </c>
    </row>
    <row r="23" spans="1:15">
      <c r="A23" s="418">
        <f>A22+1</f>
        <v>13</v>
      </c>
      <c r="B23" s="428" t="s">
        <v>78</v>
      </c>
      <c r="C23" s="428" t="s">
        <v>79</v>
      </c>
      <c r="D23" s="429" t="s">
        <v>80</v>
      </c>
      <c r="E23" s="445">
        <v>200011101253636</v>
      </c>
      <c r="F23" s="428" t="s">
        <v>54</v>
      </c>
      <c r="G23" s="431" t="s">
        <v>281</v>
      </c>
      <c r="H23" s="446" t="s">
        <v>81</v>
      </c>
      <c r="I23" s="451">
        <v>18312</v>
      </c>
      <c r="J23" s="435">
        <f>I23*2.87%</f>
        <v>525.55439999999999</v>
      </c>
      <c r="K23" s="435">
        <f>I23*3.04%</f>
        <v>556.6848</v>
      </c>
      <c r="L23" s="435">
        <v>0</v>
      </c>
      <c r="M23" s="435">
        <v>0</v>
      </c>
      <c r="N23" s="435">
        <f t="shared" si="0"/>
        <v>17229.7608</v>
      </c>
      <c r="O23" s="448">
        <v>39702</v>
      </c>
    </row>
    <row r="24" spans="1:15">
      <c r="A24" s="418">
        <f t="shared" si="1"/>
        <v>14</v>
      </c>
      <c r="B24" s="428" t="s">
        <v>82</v>
      </c>
      <c r="C24" s="428" t="s">
        <v>83</v>
      </c>
      <c r="D24" s="429" t="s">
        <v>84</v>
      </c>
      <c r="E24" s="445">
        <v>200012700173856</v>
      </c>
      <c r="F24" s="428" t="s">
        <v>85</v>
      </c>
      <c r="G24" s="431" t="s">
        <v>281</v>
      </c>
      <c r="H24" s="446" t="s">
        <v>86</v>
      </c>
      <c r="I24" s="451">
        <v>28657.01</v>
      </c>
      <c r="J24" s="435">
        <v>822.456187</v>
      </c>
      <c r="K24" s="435">
        <v>871.17310399999997</v>
      </c>
      <c r="L24" s="452"/>
      <c r="M24" s="452">
        <v>0</v>
      </c>
      <c r="N24" s="435">
        <f t="shared" si="0"/>
        <v>26963.380708999997</v>
      </c>
      <c r="O24" s="448">
        <v>39302</v>
      </c>
    </row>
    <row r="25" spans="1:15">
      <c r="A25" s="418">
        <f t="shared" si="1"/>
        <v>15</v>
      </c>
      <c r="B25" s="428" t="s">
        <v>89</v>
      </c>
      <c r="C25" s="428" t="s">
        <v>90</v>
      </c>
      <c r="D25" s="429" t="s">
        <v>91</v>
      </c>
      <c r="E25" s="445">
        <v>200011101209570</v>
      </c>
      <c r="F25" s="428" t="s">
        <v>37</v>
      </c>
      <c r="G25" s="431" t="s">
        <v>281</v>
      </c>
      <c r="H25" s="437" t="s">
        <v>92</v>
      </c>
      <c r="I25" s="447">
        <v>5000</v>
      </c>
      <c r="J25" s="447">
        <v>143.5</v>
      </c>
      <c r="K25" s="447">
        <v>152</v>
      </c>
      <c r="L25" s="447"/>
      <c r="M25" s="447"/>
      <c r="N25" s="435">
        <f t="shared" si="0"/>
        <v>4704.5</v>
      </c>
      <c r="O25" s="448">
        <v>39499</v>
      </c>
    </row>
    <row r="26" spans="1:15">
      <c r="A26" s="418">
        <f t="shared" si="1"/>
        <v>16</v>
      </c>
      <c r="B26" s="437" t="s">
        <v>93</v>
      </c>
      <c r="C26" s="437" t="s">
        <v>94</v>
      </c>
      <c r="D26" s="429" t="s">
        <v>95</v>
      </c>
      <c r="E26" s="445">
        <v>200011101224225</v>
      </c>
      <c r="F26" s="428" t="s">
        <v>87</v>
      </c>
      <c r="G26" s="431" t="s">
        <v>281</v>
      </c>
      <c r="H26" s="450" t="s">
        <v>96</v>
      </c>
      <c r="I26" s="447">
        <v>24000</v>
      </c>
      <c r="J26" s="447">
        <f>I26*2.87%</f>
        <v>688.8</v>
      </c>
      <c r="K26" s="447">
        <f>I26*3.04%</f>
        <v>729.6</v>
      </c>
      <c r="L26" s="447"/>
      <c r="M26" s="447">
        <v>0</v>
      </c>
      <c r="N26" s="435">
        <f t="shared" si="0"/>
        <v>22581.600000000002</v>
      </c>
      <c r="O26" s="448">
        <v>39524</v>
      </c>
    </row>
    <row r="27" spans="1:15">
      <c r="A27" s="418">
        <f t="shared" si="1"/>
        <v>17</v>
      </c>
      <c r="B27" s="437" t="s">
        <v>97</v>
      </c>
      <c r="C27" s="437" t="s">
        <v>98</v>
      </c>
      <c r="D27" s="429" t="s">
        <v>99</v>
      </c>
      <c r="E27" s="430">
        <v>200011101224209</v>
      </c>
      <c r="F27" s="446" t="s">
        <v>100</v>
      </c>
      <c r="G27" s="431" t="s">
        <v>281</v>
      </c>
      <c r="H27" s="450" t="s">
        <v>101</v>
      </c>
      <c r="I27" s="435">
        <v>11596.6</v>
      </c>
      <c r="J27" s="435">
        <f>I27*2.87%</f>
        <v>332.82242000000002</v>
      </c>
      <c r="K27" s="435">
        <f>I27*3.04%</f>
        <v>352.53664000000003</v>
      </c>
      <c r="L27" s="435"/>
      <c r="M27" s="435">
        <v>0</v>
      </c>
      <c r="N27" s="435">
        <f t="shared" si="0"/>
        <v>10911.24094</v>
      </c>
      <c r="O27" s="436">
        <v>39539</v>
      </c>
    </row>
    <row r="28" spans="1:15">
      <c r="A28" s="418">
        <f t="shared" si="1"/>
        <v>18</v>
      </c>
      <c r="B28" s="437" t="s">
        <v>102</v>
      </c>
      <c r="C28" s="437" t="s">
        <v>103</v>
      </c>
      <c r="D28" s="429" t="s">
        <v>104</v>
      </c>
      <c r="E28" s="430">
        <v>200011101231865</v>
      </c>
      <c r="F28" s="446" t="s">
        <v>105</v>
      </c>
      <c r="G28" s="431" t="s">
        <v>281</v>
      </c>
      <c r="H28" s="437" t="s">
        <v>96</v>
      </c>
      <c r="I28" s="435">
        <v>5000</v>
      </c>
      <c r="J28" s="435">
        <f>I28*2.87%</f>
        <v>143.5</v>
      </c>
      <c r="K28" s="435">
        <f>I28*3.04%</f>
        <v>152</v>
      </c>
      <c r="L28" s="435"/>
      <c r="M28" s="435"/>
      <c r="N28" s="435">
        <f t="shared" si="0"/>
        <v>4704.5</v>
      </c>
      <c r="O28" s="436">
        <v>39568</v>
      </c>
    </row>
    <row r="29" spans="1:15">
      <c r="A29" s="418">
        <f t="shared" si="1"/>
        <v>19</v>
      </c>
      <c r="B29" s="437" t="s">
        <v>106</v>
      </c>
      <c r="C29" s="437" t="s">
        <v>107</v>
      </c>
      <c r="D29" s="429" t="s">
        <v>108</v>
      </c>
      <c r="E29" s="430">
        <v>200011101245945</v>
      </c>
      <c r="F29" s="446" t="s">
        <v>109</v>
      </c>
      <c r="G29" s="431" t="s">
        <v>281</v>
      </c>
      <c r="H29" s="450" t="s">
        <v>110</v>
      </c>
      <c r="I29" s="435">
        <v>9600</v>
      </c>
      <c r="J29" s="435">
        <f>I29*2.87%</f>
        <v>275.52</v>
      </c>
      <c r="K29" s="435">
        <f>I29*3.04%</f>
        <v>291.83999999999997</v>
      </c>
      <c r="L29" s="435"/>
      <c r="M29" s="435"/>
      <c r="N29" s="435">
        <f t="shared" si="0"/>
        <v>9032.64</v>
      </c>
      <c r="O29" s="436">
        <v>39661</v>
      </c>
    </row>
    <row r="30" spans="1:15">
      <c r="A30" s="418">
        <f t="shared" si="1"/>
        <v>20</v>
      </c>
      <c r="B30" s="453" t="s">
        <v>111</v>
      </c>
      <c r="C30" s="453" t="s">
        <v>112</v>
      </c>
      <c r="D30" s="454" t="s">
        <v>113</v>
      </c>
      <c r="E30" s="455">
        <v>200011101253597</v>
      </c>
      <c r="F30" s="431" t="s">
        <v>114</v>
      </c>
      <c r="G30" s="431" t="s">
        <v>281</v>
      </c>
      <c r="H30" s="453" t="s">
        <v>115</v>
      </c>
      <c r="I30" s="456">
        <v>22000</v>
      </c>
      <c r="J30" s="457">
        <f>I30*2.87%</f>
        <v>631.4</v>
      </c>
      <c r="K30" s="457">
        <f>I30*3.04%</f>
        <v>668.8</v>
      </c>
      <c r="L30" s="457"/>
      <c r="M30" s="457">
        <v>3024.9</v>
      </c>
      <c r="N30" s="435">
        <f t="shared" si="0"/>
        <v>17674.899999999998</v>
      </c>
      <c r="O30" s="458">
        <v>39692</v>
      </c>
    </row>
    <row r="31" spans="1:15">
      <c r="A31" s="418">
        <f t="shared" si="1"/>
        <v>21</v>
      </c>
      <c r="B31" s="453" t="s">
        <v>116</v>
      </c>
      <c r="C31" s="453" t="s">
        <v>117</v>
      </c>
      <c r="D31" s="454" t="s">
        <v>118</v>
      </c>
      <c r="E31" s="455">
        <v>200011101253733</v>
      </c>
      <c r="F31" s="431" t="s">
        <v>119</v>
      </c>
      <c r="G31" s="431" t="s">
        <v>281</v>
      </c>
      <c r="H31" s="453" t="s">
        <v>120</v>
      </c>
      <c r="I31" s="456">
        <v>5000</v>
      </c>
      <c r="J31" s="457">
        <v>143.5</v>
      </c>
      <c r="K31" s="457">
        <v>152</v>
      </c>
      <c r="L31" s="457"/>
      <c r="M31" s="457"/>
      <c r="N31" s="435">
        <f t="shared" si="0"/>
        <v>4704.5</v>
      </c>
      <c r="O31" s="458">
        <v>39692</v>
      </c>
    </row>
    <row r="32" spans="1:15">
      <c r="A32" s="418">
        <f t="shared" si="1"/>
        <v>22</v>
      </c>
      <c r="B32" s="453" t="s">
        <v>121</v>
      </c>
      <c r="C32" s="453" t="s">
        <v>122</v>
      </c>
      <c r="D32" s="454" t="s">
        <v>123</v>
      </c>
      <c r="E32" s="455">
        <v>200011101253568</v>
      </c>
      <c r="F32" s="431" t="s">
        <v>124</v>
      </c>
      <c r="G32" s="431" t="s">
        <v>281</v>
      </c>
      <c r="H32" s="453" t="s">
        <v>125</v>
      </c>
      <c r="I32" s="459">
        <v>13000</v>
      </c>
      <c r="J32" s="459">
        <f>I32*2.87%</f>
        <v>373.1</v>
      </c>
      <c r="K32" s="459">
        <f>I32*3.04%</f>
        <v>395.2</v>
      </c>
      <c r="L32" s="459">
        <v>0</v>
      </c>
      <c r="M32" s="459">
        <v>0</v>
      </c>
      <c r="N32" s="435">
        <f t="shared" si="0"/>
        <v>12231.699999999999</v>
      </c>
      <c r="O32" s="458">
        <v>39729</v>
      </c>
    </row>
    <row r="33" spans="1:15">
      <c r="A33" s="418">
        <f t="shared" si="1"/>
        <v>23</v>
      </c>
      <c r="B33" s="453" t="s">
        <v>126</v>
      </c>
      <c r="C33" s="453" t="s">
        <v>127</v>
      </c>
      <c r="D33" s="454" t="s">
        <v>128</v>
      </c>
      <c r="E33" s="455">
        <v>200011101278064</v>
      </c>
      <c r="F33" s="431" t="s">
        <v>27</v>
      </c>
      <c r="G33" s="431" t="s">
        <v>129</v>
      </c>
      <c r="H33" s="450" t="s">
        <v>130</v>
      </c>
      <c r="I33" s="451">
        <v>8050</v>
      </c>
      <c r="J33" s="435">
        <f>I33*2.87%</f>
        <v>231.035</v>
      </c>
      <c r="K33" s="435">
        <f>I33*3.04%</f>
        <v>244.72</v>
      </c>
      <c r="L33" s="452">
        <v>0</v>
      </c>
      <c r="M33" s="452">
        <v>1512.45</v>
      </c>
      <c r="N33" s="435">
        <f t="shared" si="0"/>
        <v>6061.7950000000001</v>
      </c>
      <c r="O33" s="458">
        <v>39832</v>
      </c>
    </row>
    <row r="34" spans="1:15">
      <c r="A34" s="418">
        <f t="shared" si="1"/>
        <v>24</v>
      </c>
      <c r="B34" s="453" t="s">
        <v>132</v>
      </c>
      <c r="C34" s="453" t="s">
        <v>133</v>
      </c>
      <c r="D34" s="460" t="s">
        <v>134</v>
      </c>
      <c r="E34" s="461">
        <v>200011101272633</v>
      </c>
      <c r="F34" s="431" t="s">
        <v>37</v>
      </c>
      <c r="G34" s="431" t="s">
        <v>281</v>
      </c>
      <c r="H34" s="431" t="s">
        <v>131</v>
      </c>
      <c r="I34" s="451">
        <v>5000</v>
      </c>
      <c r="J34" s="435">
        <v>143.5</v>
      </c>
      <c r="K34" s="435">
        <v>152</v>
      </c>
      <c r="L34" s="452"/>
      <c r="M34" s="447"/>
      <c r="N34" s="435">
        <f t="shared" si="0"/>
        <v>4704.5</v>
      </c>
      <c r="O34" s="458">
        <v>39845</v>
      </c>
    </row>
    <row r="35" spans="1:15">
      <c r="A35" s="418">
        <f t="shared" si="1"/>
        <v>25</v>
      </c>
      <c r="B35" s="428" t="s">
        <v>135</v>
      </c>
      <c r="C35" s="428" t="s">
        <v>136</v>
      </c>
      <c r="D35" s="429" t="s">
        <v>137</v>
      </c>
      <c r="E35" s="445">
        <v>200011101272688</v>
      </c>
      <c r="F35" s="428" t="s">
        <v>109</v>
      </c>
      <c r="G35" s="431" t="s">
        <v>129</v>
      </c>
      <c r="H35" s="428" t="s">
        <v>110</v>
      </c>
      <c r="I35" s="447">
        <v>9600</v>
      </c>
      <c r="J35" s="447">
        <f>I35*2.87%</f>
        <v>275.52</v>
      </c>
      <c r="K35" s="447">
        <f>I35*3.04%</f>
        <v>291.83999999999997</v>
      </c>
      <c r="L35" s="447"/>
      <c r="M35" s="447"/>
      <c r="N35" s="435">
        <f t="shared" si="0"/>
        <v>9032.64</v>
      </c>
      <c r="O35" s="448">
        <v>39845</v>
      </c>
    </row>
    <row r="36" spans="1:15">
      <c r="A36" s="418">
        <f t="shared" si="1"/>
        <v>26</v>
      </c>
      <c r="B36" s="428" t="s">
        <v>138</v>
      </c>
      <c r="C36" s="428" t="s">
        <v>139</v>
      </c>
      <c r="D36" s="429" t="s">
        <v>140</v>
      </c>
      <c r="E36" s="445">
        <v>200011101294556</v>
      </c>
      <c r="F36" s="428" t="s">
        <v>141</v>
      </c>
      <c r="G36" s="431" t="s">
        <v>281</v>
      </c>
      <c r="H36" s="428" t="s">
        <v>142</v>
      </c>
      <c r="I36" s="451">
        <v>8000</v>
      </c>
      <c r="J36" s="435">
        <v>229.6</v>
      </c>
      <c r="K36" s="435">
        <v>243.2</v>
      </c>
      <c r="L36" s="435"/>
      <c r="M36" s="435"/>
      <c r="N36" s="435">
        <f t="shared" si="0"/>
        <v>7527.2</v>
      </c>
      <c r="O36" s="448">
        <v>40028</v>
      </c>
    </row>
    <row r="37" spans="1:15">
      <c r="A37" s="418">
        <f t="shared" si="1"/>
        <v>27</v>
      </c>
      <c r="B37" s="462" t="s">
        <v>143</v>
      </c>
      <c r="C37" s="428" t="s">
        <v>144</v>
      </c>
      <c r="D37" s="429" t="s">
        <v>145</v>
      </c>
      <c r="E37" s="445">
        <v>200011101310155</v>
      </c>
      <c r="F37" s="428" t="s">
        <v>63</v>
      </c>
      <c r="G37" s="431" t="s">
        <v>281</v>
      </c>
      <c r="H37" s="428" t="s">
        <v>146</v>
      </c>
      <c r="I37" s="447">
        <v>5000</v>
      </c>
      <c r="J37" s="447">
        <v>143.5</v>
      </c>
      <c r="K37" s="447">
        <v>152</v>
      </c>
      <c r="L37" s="447"/>
      <c r="M37" s="447"/>
      <c r="N37" s="435">
        <f t="shared" si="0"/>
        <v>4704.5</v>
      </c>
      <c r="O37" s="448">
        <v>40148</v>
      </c>
    </row>
    <row r="38" spans="1:15">
      <c r="A38" s="418">
        <f t="shared" si="1"/>
        <v>28</v>
      </c>
      <c r="B38" s="428" t="s">
        <v>147</v>
      </c>
      <c r="C38" s="428" t="s">
        <v>148</v>
      </c>
      <c r="D38" s="429" t="s">
        <v>149</v>
      </c>
      <c r="E38" s="445">
        <v>200011101318759</v>
      </c>
      <c r="F38" s="428" t="s">
        <v>150</v>
      </c>
      <c r="G38" s="431" t="s">
        <v>281</v>
      </c>
      <c r="H38" s="446" t="s">
        <v>73</v>
      </c>
      <c r="I38" s="447">
        <v>8000</v>
      </c>
      <c r="J38" s="447">
        <v>229.6</v>
      </c>
      <c r="K38" s="447">
        <v>243.2</v>
      </c>
      <c r="L38" s="447"/>
      <c r="M38" s="447"/>
      <c r="N38" s="435">
        <f t="shared" si="0"/>
        <v>7527.2</v>
      </c>
      <c r="O38" s="448">
        <v>40210</v>
      </c>
    </row>
    <row r="39" spans="1:15">
      <c r="A39" s="418">
        <f t="shared" si="1"/>
        <v>29</v>
      </c>
      <c r="B39" s="437" t="s">
        <v>156</v>
      </c>
      <c r="C39" s="437" t="s">
        <v>157</v>
      </c>
      <c r="D39" s="429" t="s">
        <v>158</v>
      </c>
      <c r="E39" s="445">
        <v>200011101358201</v>
      </c>
      <c r="F39" s="428" t="s">
        <v>159</v>
      </c>
      <c r="G39" s="431" t="s">
        <v>129</v>
      </c>
      <c r="H39" s="437" t="s">
        <v>160</v>
      </c>
      <c r="I39" s="447">
        <v>6000</v>
      </c>
      <c r="J39" s="447">
        <v>172.2</v>
      </c>
      <c r="K39" s="447">
        <v>182.4</v>
      </c>
      <c r="L39" s="447"/>
      <c r="M39" s="447">
        <v>0</v>
      </c>
      <c r="N39" s="435">
        <f t="shared" si="0"/>
        <v>5645.4000000000005</v>
      </c>
      <c r="O39" s="448">
        <v>40422</v>
      </c>
    </row>
    <row r="40" spans="1:15">
      <c r="A40" s="418">
        <f t="shared" si="1"/>
        <v>30</v>
      </c>
      <c r="B40" s="428" t="s">
        <v>161</v>
      </c>
      <c r="C40" s="428" t="s">
        <v>162</v>
      </c>
      <c r="D40" s="429" t="s">
        <v>163</v>
      </c>
      <c r="E40" s="445">
        <v>200011101393460</v>
      </c>
      <c r="F40" s="428" t="s">
        <v>63</v>
      </c>
      <c r="G40" s="431" t="s">
        <v>281</v>
      </c>
      <c r="H40" s="428" t="s">
        <v>164</v>
      </c>
      <c r="I40" s="447">
        <v>5000</v>
      </c>
      <c r="J40" s="447">
        <v>143.5</v>
      </c>
      <c r="K40" s="447">
        <v>152</v>
      </c>
      <c r="L40" s="447"/>
      <c r="M40" s="447"/>
      <c r="N40" s="435">
        <f t="shared" si="0"/>
        <v>4704.5</v>
      </c>
      <c r="O40" s="448">
        <v>40603</v>
      </c>
    </row>
    <row r="41" spans="1:15">
      <c r="A41" s="418">
        <f t="shared" si="1"/>
        <v>31</v>
      </c>
      <c r="B41" s="428" t="s">
        <v>170</v>
      </c>
      <c r="C41" s="428" t="s">
        <v>171</v>
      </c>
      <c r="D41" s="429" t="s">
        <v>172</v>
      </c>
      <c r="E41" s="445">
        <v>200011101419959</v>
      </c>
      <c r="F41" s="428" t="s">
        <v>173</v>
      </c>
      <c r="G41" s="431" t="s">
        <v>281</v>
      </c>
      <c r="H41" s="428" t="s">
        <v>174</v>
      </c>
      <c r="I41" s="447">
        <v>13312</v>
      </c>
      <c r="J41" s="447">
        <v>382.05439999999999</v>
      </c>
      <c r="K41" s="447">
        <v>404.6848</v>
      </c>
      <c r="L41" s="447"/>
      <c r="M41" s="447"/>
      <c r="N41" s="435">
        <f t="shared" si="0"/>
        <v>12525.2608</v>
      </c>
      <c r="O41" s="448">
        <v>41187</v>
      </c>
    </row>
    <row r="42" spans="1:15">
      <c r="A42" s="418">
        <f t="shared" si="1"/>
        <v>32</v>
      </c>
      <c r="B42" s="437" t="s">
        <v>175</v>
      </c>
      <c r="C42" s="437" t="s">
        <v>176</v>
      </c>
      <c r="D42" s="429" t="s">
        <v>177</v>
      </c>
      <c r="E42" s="445">
        <v>200011101479562</v>
      </c>
      <c r="F42" s="428" t="s">
        <v>27</v>
      </c>
      <c r="G42" s="431" t="s">
        <v>281</v>
      </c>
      <c r="H42" s="428" t="s">
        <v>101</v>
      </c>
      <c r="I42" s="447">
        <v>5000</v>
      </c>
      <c r="J42" s="447">
        <v>143.5</v>
      </c>
      <c r="K42" s="447">
        <v>152</v>
      </c>
      <c r="L42" s="447"/>
      <c r="M42" s="447"/>
      <c r="N42" s="435">
        <f t="shared" si="0"/>
        <v>4704.5</v>
      </c>
      <c r="O42" s="448">
        <v>41000</v>
      </c>
    </row>
    <row r="43" spans="1:15">
      <c r="A43" s="418">
        <f t="shared" si="1"/>
        <v>33</v>
      </c>
      <c r="B43" s="428" t="s">
        <v>178</v>
      </c>
      <c r="C43" s="428" t="s">
        <v>179</v>
      </c>
      <c r="D43" s="429" t="s">
        <v>180</v>
      </c>
      <c r="E43" s="445">
        <v>200011101571020</v>
      </c>
      <c r="F43" s="428" t="s">
        <v>181</v>
      </c>
      <c r="G43" s="431" t="s">
        <v>281</v>
      </c>
      <c r="H43" s="428" t="s">
        <v>151</v>
      </c>
      <c r="I43" s="447">
        <v>30000</v>
      </c>
      <c r="J43" s="447">
        <v>861</v>
      </c>
      <c r="K43" s="447">
        <v>912</v>
      </c>
      <c r="L43" s="447"/>
      <c r="M43" s="447"/>
      <c r="N43" s="435">
        <f t="shared" si="0"/>
        <v>28227</v>
      </c>
      <c r="O43" s="448">
        <v>41276</v>
      </c>
    </row>
    <row r="44" spans="1:15">
      <c r="A44" s="418">
        <f t="shared" si="1"/>
        <v>34</v>
      </c>
      <c r="B44" s="428" t="s">
        <v>185</v>
      </c>
      <c r="C44" s="428" t="s">
        <v>186</v>
      </c>
      <c r="D44" s="429" t="s">
        <v>187</v>
      </c>
      <c r="E44" s="445">
        <v>200011101632914</v>
      </c>
      <c r="F44" s="428" t="s">
        <v>188</v>
      </c>
      <c r="G44" s="431" t="s">
        <v>281</v>
      </c>
      <c r="H44" s="428" t="s">
        <v>189</v>
      </c>
      <c r="I44" s="447">
        <v>8000</v>
      </c>
      <c r="J44" s="447">
        <v>229.6</v>
      </c>
      <c r="K44" s="447">
        <v>243.2</v>
      </c>
      <c r="L44" s="447"/>
      <c r="M44" s="447"/>
      <c r="N44" s="435">
        <f t="shared" si="0"/>
        <v>7527.2</v>
      </c>
      <c r="O44" s="448">
        <v>42095</v>
      </c>
    </row>
    <row r="45" spans="1:15">
      <c r="A45" s="418">
        <f t="shared" si="1"/>
        <v>35</v>
      </c>
      <c r="B45" s="428" t="s">
        <v>190</v>
      </c>
      <c r="C45" s="428" t="s">
        <v>191</v>
      </c>
      <c r="D45" s="429" t="s">
        <v>192</v>
      </c>
      <c r="E45" s="445">
        <v>200011101711644</v>
      </c>
      <c r="F45" s="428" t="s">
        <v>37</v>
      </c>
      <c r="G45" s="431" t="s">
        <v>281</v>
      </c>
      <c r="H45" s="428" t="s">
        <v>193</v>
      </c>
      <c r="I45" s="447">
        <v>6000</v>
      </c>
      <c r="J45" s="447">
        <v>172.2</v>
      </c>
      <c r="K45" s="447">
        <v>182.4</v>
      </c>
      <c r="L45" s="447"/>
      <c r="M45" s="447"/>
      <c r="N45" s="435">
        <f t="shared" si="0"/>
        <v>5645.4000000000005</v>
      </c>
      <c r="O45" s="448">
        <v>41640</v>
      </c>
    </row>
    <row r="46" spans="1:15">
      <c r="A46" s="418">
        <f t="shared" si="1"/>
        <v>36</v>
      </c>
      <c r="B46" s="428" t="s">
        <v>194</v>
      </c>
      <c r="C46" s="428" t="s">
        <v>195</v>
      </c>
      <c r="D46" s="429" t="s">
        <v>196</v>
      </c>
      <c r="E46" s="445">
        <v>200011101711592</v>
      </c>
      <c r="F46" s="428" t="s">
        <v>27</v>
      </c>
      <c r="G46" s="431" t="s">
        <v>281</v>
      </c>
      <c r="H46" s="428" t="s">
        <v>197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41883</v>
      </c>
    </row>
    <row r="47" spans="1:15">
      <c r="A47" s="418">
        <f t="shared" si="1"/>
        <v>37</v>
      </c>
      <c r="B47" s="428" t="s">
        <v>198</v>
      </c>
      <c r="C47" s="428" t="s">
        <v>199</v>
      </c>
      <c r="D47" s="429" t="s">
        <v>200</v>
      </c>
      <c r="E47" s="445">
        <v>200011101711903</v>
      </c>
      <c r="F47" s="428" t="s">
        <v>27</v>
      </c>
      <c r="G47" s="431" t="s">
        <v>281</v>
      </c>
      <c r="H47" s="428" t="s">
        <v>201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41944</v>
      </c>
    </row>
    <row r="48" spans="1:15">
      <c r="A48" s="418">
        <f t="shared" si="1"/>
        <v>38</v>
      </c>
      <c r="B48" s="437" t="s">
        <v>202</v>
      </c>
      <c r="C48" s="437" t="s">
        <v>203</v>
      </c>
      <c r="D48" s="429" t="s">
        <v>204</v>
      </c>
      <c r="E48" s="445">
        <v>200011101711628</v>
      </c>
      <c r="F48" s="428" t="s">
        <v>27</v>
      </c>
      <c r="G48" s="431" t="s">
        <v>281</v>
      </c>
      <c r="H48" s="428" t="s">
        <v>205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42125</v>
      </c>
    </row>
    <row r="49" spans="1:15">
      <c r="A49" s="418">
        <f t="shared" si="1"/>
        <v>39</v>
      </c>
      <c r="B49" s="428" t="s">
        <v>206</v>
      </c>
      <c r="C49" s="428" t="s">
        <v>207</v>
      </c>
      <c r="D49" s="429" t="s">
        <v>208</v>
      </c>
      <c r="E49" s="445">
        <v>200011101711796</v>
      </c>
      <c r="F49" s="428" t="s">
        <v>27</v>
      </c>
      <c r="G49" s="431" t="s">
        <v>281</v>
      </c>
      <c r="H49" s="428" t="s">
        <v>209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42156</v>
      </c>
    </row>
    <row r="50" spans="1:15">
      <c r="A50" s="418">
        <f t="shared" si="1"/>
        <v>40</v>
      </c>
      <c r="B50" s="428" t="s">
        <v>212</v>
      </c>
      <c r="C50" s="428" t="s">
        <v>213</v>
      </c>
      <c r="D50" s="429" t="s">
        <v>214</v>
      </c>
      <c r="E50" s="445">
        <v>200011101711631</v>
      </c>
      <c r="F50" s="428" t="s">
        <v>37</v>
      </c>
      <c r="G50" s="431" t="s">
        <v>281</v>
      </c>
      <c r="H50" s="428" t="s">
        <v>88</v>
      </c>
      <c r="I50" s="447">
        <v>5000</v>
      </c>
      <c r="J50" s="447">
        <v>143.5</v>
      </c>
      <c r="K50" s="447">
        <v>152</v>
      </c>
      <c r="L50" s="447"/>
      <c r="M50" s="447"/>
      <c r="N50" s="435">
        <f t="shared" si="0"/>
        <v>4704.5</v>
      </c>
      <c r="O50" s="448">
        <v>42402</v>
      </c>
    </row>
    <row r="51" spans="1:15">
      <c r="A51" s="418">
        <f t="shared" si="1"/>
        <v>41</v>
      </c>
      <c r="B51" s="428" t="s">
        <v>216</v>
      </c>
      <c r="C51" s="428" t="s">
        <v>217</v>
      </c>
      <c r="D51" s="429" t="s">
        <v>218</v>
      </c>
      <c r="E51" s="445">
        <v>200011101711851</v>
      </c>
      <c r="F51" s="428" t="s">
        <v>219</v>
      </c>
      <c r="G51" s="431" t="s">
        <v>281</v>
      </c>
      <c r="H51" s="428" t="s">
        <v>220</v>
      </c>
      <c r="I51" s="447">
        <v>8000</v>
      </c>
      <c r="J51" s="447">
        <v>229.6</v>
      </c>
      <c r="K51" s="447">
        <v>243.2</v>
      </c>
      <c r="L51" s="447"/>
      <c r="M51" s="447"/>
      <c r="N51" s="435">
        <f t="shared" si="0"/>
        <v>7527.2</v>
      </c>
      <c r="O51" s="448">
        <v>42370</v>
      </c>
    </row>
    <row r="52" spans="1:15">
      <c r="A52" s="418">
        <f t="shared" si="1"/>
        <v>42</v>
      </c>
      <c r="B52" s="428" t="s">
        <v>221</v>
      </c>
      <c r="C52" s="428" t="s">
        <v>222</v>
      </c>
      <c r="D52" s="429" t="s">
        <v>938</v>
      </c>
      <c r="E52" s="445">
        <v>200011101711848</v>
      </c>
      <c r="F52" s="428" t="s">
        <v>27</v>
      </c>
      <c r="G52" s="431" t="s">
        <v>281</v>
      </c>
      <c r="H52" s="428" t="s">
        <v>223</v>
      </c>
      <c r="I52" s="447">
        <v>5000</v>
      </c>
      <c r="J52" s="447">
        <v>143.5</v>
      </c>
      <c r="K52" s="447">
        <v>152</v>
      </c>
      <c r="L52" s="447"/>
      <c r="M52" s="447"/>
      <c r="N52" s="435">
        <f t="shared" si="0"/>
        <v>4704.5</v>
      </c>
      <c r="O52" s="448">
        <v>41730</v>
      </c>
    </row>
    <row r="53" spans="1:15">
      <c r="A53" s="418">
        <f t="shared" si="1"/>
        <v>43</v>
      </c>
      <c r="B53" s="428" t="s">
        <v>224</v>
      </c>
      <c r="C53" s="428" t="s">
        <v>225</v>
      </c>
      <c r="D53" s="429" t="s">
        <v>226</v>
      </c>
      <c r="E53" s="445" t="s">
        <v>227</v>
      </c>
      <c r="F53" s="428" t="s">
        <v>27</v>
      </c>
      <c r="G53" s="431" t="s">
        <v>281</v>
      </c>
      <c r="H53" s="428" t="s">
        <v>228</v>
      </c>
      <c r="I53" s="447">
        <v>5000</v>
      </c>
      <c r="J53" s="447">
        <f t="shared" ref="J53:J60" si="2">I53*2.87%</f>
        <v>143.5</v>
      </c>
      <c r="K53" s="447">
        <f t="shared" ref="K53:K60" si="3">I53*3.04%</f>
        <v>152</v>
      </c>
      <c r="L53" s="447"/>
      <c r="M53" s="447">
        <v>0</v>
      </c>
      <c r="N53" s="435">
        <f t="shared" si="0"/>
        <v>4704.5</v>
      </c>
      <c r="O53" s="448">
        <v>41791</v>
      </c>
    </row>
    <row r="54" spans="1:15">
      <c r="A54" s="418">
        <f t="shared" si="1"/>
        <v>44</v>
      </c>
      <c r="B54" s="428" t="s">
        <v>229</v>
      </c>
      <c r="C54" s="428" t="s">
        <v>230</v>
      </c>
      <c r="D54" s="429" t="s">
        <v>231</v>
      </c>
      <c r="E54" s="445" t="s">
        <v>232</v>
      </c>
      <c r="F54" s="428" t="s">
        <v>37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45</v>
      </c>
      <c r="B55" s="428" t="s">
        <v>234</v>
      </c>
      <c r="C55" s="428" t="s">
        <v>235</v>
      </c>
      <c r="D55" s="429" t="s">
        <v>236</v>
      </c>
      <c r="E55" s="445" t="s">
        <v>237</v>
      </c>
      <c r="F55" s="428" t="s">
        <v>27</v>
      </c>
      <c r="G55" s="431" t="s">
        <v>281</v>
      </c>
      <c r="H55" s="428" t="s">
        <v>233</v>
      </c>
      <c r="I55" s="447">
        <v>5000</v>
      </c>
      <c r="J55" s="447">
        <f t="shared" si="2"/>
        <v>143.5</v>
      </c>
      <c r="K55" s="447">
        <f t="shared" si="3"/>
        <v>152</v>
      </c>
      <c r="L55" s="447"/>
      <c r="M55" s="447"/>
      <c r="N55" s="435">
        <f t="shared" si="0"/>
        <v>4704.5</v>
      </c>
      <c r="O55" s="448">
        <v>42552</v>
      </c>
    </row>
    <row r="56" spans="1:15">
      <c r="A56" s="418">
        <f t="shared" si="1"/>
        <v>46</v>
      </c>
      <c r="B56" s="428" t="s">
        <v>238</v>
      </c>
      <c r="C56" s="428" t="s">
        <v>239</v>
      </c>
      <c r="D56" s="429" t="s">
        <v>240</v>
      </c>
      <c r="E56" s="445" t="s">
        <v>241</v>
      </c>
      <c r="F56" s="428" t="s">
        <v>27</v>
      </c>
      <c r="G56" s="431" t="s">
        <v>281</v>
      </c>
      <c r="H56" s="428" t="s">
        <v>242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42736</v>
      </c>
    </row>
    <row r="57" spans="1:15">
      <c r="A57" s="418">
        <f t="shared" si="1"/>
        <v>47</v>
      </c>
      <c r="B57" s="428" t="s">
        <v>243</v>
      </c>
      <c r="C57" s="428" t="s">
        <v>244</v>
      </c>
      <c r="D57" s="429" t="s">
        <v>245</v>
      </c>
      <c r="E57" s="430" t="s">
        <v>246</v>
      </c>
      <c r="F57" s="428" t="s">
        <v>37</v>
      </c>
      <c r="G57" s="431" t="s">
        <v>281</v>
      </c>
      <c r="H57" s="428" t="s">
        <v>247</v>
      </c>
      <c r="I57" s="451">
        <v>5000</v>
      </c>
      <c r="J57" s="435">
        <f t="shared" si="2"/>
        <v>143.5</v>
      </c>
      <c r="K57" s="435">
        <f t="shared" si="3"/>
        <v>152</v>
      </c>
      <c r="L57" s="435"/>
      <c r="M57" s="435"/>
      <c r="N57" s="435">
        <f t="shared" si="0"/>
        <v>4704.5</v>
      </c>
      <c r="O57" s="448">
        <v>42917</v>
      </c>
    </row>
    <row r="58" spans="1:15">
      <c r="A58" s="418">
        <f t="shared" si="1"/>
        <v>48</v>
      </c>
      <c r="B58" s="428" t="s">
        <v>248</v>
      </c>
      <c r="C58" s="428" t="s">
        <v>249</v>
      </c>
      <c r="D58" s="429" t="s">
        <v>250</v>
      </c>
      <c r="E58" s="430" t="s">
        <v>251</v>
      </c>
      <c r="F58" s="428" t="s">
        <v>252</v>
      </c>
      <c r="G58" s="431" t="s">
        <v>281</v>
      </c>
      <c r="H58" s="428" t="s">
        <v>253</v>
      </c>
      <c r="I58" s="451">
        <v>6000</v>
      </c>
      <c r="J58" s="435">
        <f t="shared" si="2"/>
        <v>172.2</v>
      </c>
      <c r="K58" s="435">
        <f t="shared" si="3"/>
        <v>182.4</v>
      </c>
      <c r="L58" s="435"/>
      <c r="M58" s="435"/>
      <c r="N58" s="435">
        <f t="shared" si="0"/>
        <v>5645.4000000000005</v>
      </c>
      <c r="O58" s="448">
        <v>43191</v>
      </c>
    </row>
    <row r="59" spans="1:15">
      <c r="A59" s="418">
        <f t="shared" si="1"/>
        <v>49</v>
      </c>
      <c r="B59" s="428" t="s">
        <v>254</v>
      </c>
      <c r="C59" s="428" t="s">
        <v>255</v>
      </c>
      <c r="D59" s="429" t="s">
        <v>256</v>
      </c>
      <c r="E59" s="430" t="s">
        <v>257</v>
      </c>
      <c r="F59" s="428" t="s">
        <v>258</v>
      </c>
      <c r="G59" s="431" t="s">
        <v>281</v>
      </c>
      <c r="H59" s="428" t="s">
        <v>259</v>
      </c>
      <c r="I59" s="451">
        <v>5000</v>
      </c>
      <c r="J59" s="435">
        <f t="shared" si="2"/>
        <v>143.5</v>
      </c>
      <c r="K59" s="435">
        <f t="shared" si="3"/>
        <v>152</v>
      </c>
      <c r="L59" s="435"/>
      <c r="M59" s="435"/>
      <c r="N59" s="435">
        <f t="shared" si="0"/>
        <v>4704.5</v>
      </c>
      <c r="O59" s="448">
        <v>43191</v>
      </c>
    </row>
    <row r="60" spans="1:15">
      <c r="A60" s="418">
        <f t="shared" si="1"/>
        <v>50</v>
      </c>
      <c r="B60" s="446" t="s">
        <v>260</v>
      </c>
      <c r="C60" s="446" t="s">
        <v>261</v>
      </c>
      <c r="D60" s="463" t="s">
        <v>262</v>
      </c>
      <c r="E60" s="463" t="s">
        <v>263</v>
      </c>
      <c r="F60" s="464" t="s">
        <v>264</v>
      </c>
      <c r="G60" s="431" t="s">
        <v>281</v>
      </c>
      <c r="H60" s="464" t="s">
        <v>265</v>
      </c>
      <c r="I60" s="451">
        <v>24000</v>
      </c>
      <c r="J60" s="435">
        <f t="shared" si="2"/>
        <v>688.8</v>
      </c>
      <c r="K60" s="435">
        <f t="shared" si="3"/>
        <v>729.6</v>
      </c>
      <c r="L60" s="435"/>
      <c r="M60" s="435">
        <v>1512.45</v>
      </c>
      <c r="N60" s="435">
        <f t="shared" si="0"/>
        <v>21069.15</v>
      </c>
      <c r="O60" s="463">
        <v>43191</v>
      </c>
    </row>
    <row r="61" spans="1:15">
      <c r="A61" s="418">
        <f>A60+1</f>
        <v>51</v>
      </c>
      <c r="B61" s="465" t="s">
        <v>266</v>
      </c>
      <c r="C61" s="465" t="s">
        <v>267</v>
      </c>
      <c r="D61" s="466" t="s">
        <v>268</v>
      </c>
      <c r="E61" s="466" t="s">
        <v>269</v>
      </c>
      <c r="F61" s="467" t="s">
        <v>270</v>
      </c>
      <c r="G61" s="431" t="s">
        <v>281</v>
      </c>
      <c r="H61" s="467" t="s">
        <v>271</v>
      </c>
      <c r="I61" s="456">
        <v>30000</v>
      </c>
      <c r="J61" s="457">
        <v>861</v>
      </c>
      <c r="K61" s="457">
        <v>912</v>
      </c>
      <c r="L61" s="457"/>
      <c r="M61" s="457"/>
      <c r="N61" s="435">
        <f t="shared" si="0"/>
        <v>28227</v>
      </c>
      <c r="O61" s="466">
        <v>43239</v>
      </c>
    </row>
    <row r="62" spans="1:15">
      <c r="A62" s="418">
        <f t="shared" si="1"/>
        <v>52</v>
      </c>
      <c r="B62" s="465" t="s">
        <v>272</v>
      </c>
      <c r="C62" s="465" t="s">
        <v>273</v>
      </c>
      <c r="D62" s="466" t="s">
        <v>274</v>
      </c>
      <c r="E62" s="466" t="s">
        <v>275</v>
      </c>
      <c r="F62" s="467" t="s">
        <v>150</v>
      </c>
      <c r="G62" s="431" t="s">
        <v>281</v>
      </c>
      <c r="H62" s="467" t="s">
        <v>276</v>
      </c>
      <c r="I62" s="456">
        <v>5000</v>
      </c>
      <c r="J62" s="457">
        <f>I62*2.87%</f>
        <v>143.5</v>
      </c>
      <c r="K62" s="457">
        <f>I62*3.04%</f>
        <v>152</v>
      </c>
      <c r="L62" s="457"/>
      <c r="M62" s="457"/>
      <c r="N62" s="435">
        <f t="shared" si="0"/>
        <v>4704.5</v>
      </c>
      <c r="O62" s="466">
        <v>43282</v>
      </c>
    </row>
    <row r="63" spans="1:15">
      <c r="A63" s="418">
        <f t="shared" si="1"/>
        <v>53</v>
      </c>
      <c r="B63" s="446" t="s">
        <v>277</v>
      </c>
      <c r="C63" s="446" t="s">
        <v>278</v>
      </c>
      <c r="D63" s="463" t="s">
        <v>279</v>
      </c>
      <c r="E63" s="466" t="s">
        <v>280</v>
      </c>
      <c r="F63" s="450" t="s">
        <v>270</v>
      </c>
      <c r="G63" s="431" t="s">
        <v>281</v>
      </c>
      <c r="H63" s="450" t="s">
        <v>1008</v>
      </c>
      <c r="I63" s="456">
        <v>30000</v>
      </c>
      <c r="J63" s="457">
        <v>861</v>
      </c>
      <c r="K63" s="457">
        <v>912</v>
      </c>
      <c r="L63" s="457"/>
      <c r="M63" s="452"/>
      <c r="N63" s="435">
        <f t="shared" si="0"/>
        <v>28227</v>
      </c>
      <c r="O63" s="466">
        <v>43556</v>
      </c>
    </row>
    <row r="64" spans="1:15" ht="14.25" customHeight="1">
      <c r="A64" s="418">
        <f t="shared" si="1"/>
        <v>54</v>
      </c>
      <c r="B64" s="468" t="s">
        <v>283</v>
      </c>
      <c r="C64" s="468" t="s">
        <v>284</v>
      </c>
      <c r="D64" s="469" t="s">
        <v>285</v>
      </c>
      <c r="E64" s="469" t="s">
        <v>286</v>
      </c>
      <c r="F64" s="450" t="s">
        <v>287</v>
      </c>
      <c r="G64" s="431" t="s">
        <v>281</v>
      </c>
      <c r="H64" s="468" t="s">
        <v>151</v>
      </c>
      <c r="I64" s="447">
        <v>8000</v>
      </c>
      <c r="J64" s="447">
        <f>I64*2.87%</f>
        <v>229.6</v>
      </c>
      <c r="K64" s="447">
        <f>I64*3.04%</f>
        <v>243.2</v>
      </c>
      <c r="L64" s="470"/>
      <c r="M64" s="447"/>
      <c r="N64" s="435">
        <f t="shared" si="0"/>
        <v>7527.2</v>
      </c>
      <c r="O64" s="463" t="s">
        <v>1115</v>
      </c>
    </row>
    <row r="65" spans="1:15" ht="15.75" customHeight="1">
      <c r="A65" s="418">
        <f t="shared" si="1"/>
        <v>55</v>
      </c>
      <c r="B65" s="468" t="s">
        <v>288</v>
      </c>
      <c r="C65" s="468" t="s">
        <v>289</v>
      </c>
      <c r="D65" s="469" t="s">
        <v>290</v>
      </c>
      <c r="E65" s="469" t="s">
        <v>291</v>
      </c>
      <c r="F65" s="468" t="s">
        <v>292</v>
      </c>
      <c r="G65" s="431" t="s">
        <v>281</v>
      </c>
      <c r="H65" s="468" t="s">
        <v>293</v>
      </c>
      <c r="I65" s="456">
        <v>5000</v>
      </c>
      <c r="J65" s="457">
        <f>I65*2.87%</f>
        <v>143.5</v>
      </c>
      <c r="K65" s="457">
        <f>I65*3.04%</f>
        <v>152</v>
      </c>
      <c r="L65" s="471"/>
      <c r="M65" s="457"/>
      <c r="N65" s="435">
        <f t="shared" si="0"/>
        <v>4704.5</v>
      </c>
      <c r="O65" s="436">
        <v>43556</v>
      </c>
    </row>
    <row r="66" spans="1:15">
      <c r="A66" s="418">
        <f t="shared" si="1"/>
        <v>56</v>
      </c>
      <c r="B66" s="472" t="s">
        <v>294</v>
      </c>
      <c r="C66" s="450" t="s">
        <v>295</v>
      </c>
      <c r="D66" s="438" t="s">
        <v>296</v>
      </c>
      <c r="E66" s="473" t="s">
        <v>297</v>
      </c>
      <c r="F66" s="474" t="s">
        <v>37</v>
      </c>
      <c r="G66" s="475" t="s">
        <v>281</v>
      </c>
      <c r="H66" s="475" t="s">
        <v>298</v>
      </c>
      <c r="I66" s="442">
        <v>6500</v>
      </c>
      <c r="J66" s="442">
        <f>I66*2.87%</f>
        <v>186.55</v>
      </c>
      <c r="K66" s="442">
        <f>I66*3.04%</f>
        <v>197.6</v>
      </c>
      <c r="L66" s="476"/>
      <c r="M66" s="442"/>
      <c r="N66" s="444">
        <f t="shared" si="0"/>
        <v>6115.8499999999995</v>
      </c>
      <c r="O66" s="463">
        <v>43708</v>
      </c>
    </row>
    <row r="67" spans="1:15">
      <c r="A67" s="418">
        <f t="shared" si="1"/>
        <v>57</v>
      </c>
      <c r="B67" s="464" t="s">
        <v>299</v>
      </c>
      <c r="C67" s="450" t="s">
        <v>300</v>
      </c>
      <c r="D67" s="477" t="s">
        <v>301</v>
      </c>
      <c r="E67" s="478" t="s">
        <v>302</v>
      </c>
      <c r="F67" s="479" t="s">
        <v>303</v>
      </c>
      <c r="G67" s="431" t="s">
        <v>281</v>
      </c>
      <c r="H67" s="450" t="s">
        <v>304</v>
      </c>
      <c r="I67" s="480">
        <v>4000</v>
      </c>
      <c r="J67" s="480"/>
      <c r="K67" s="480"/>
      <c r="L67" s="480"/>
      <c r="M67" s="480"/>
      <c r="N67" s="435">
        <f t="shared" si="0"/>
        <v>4000</v>
      </c>
      <c r="O67" s="443">
        <v>43739</v>
      </c>
    </row>
    <row r="68" spans="1:15">
      <c r="A68" s="418">
        <f t="shared" si="1"/>
        <v>58</v>
      </c>
      <c r="B68" s="464" t="s">
        <v>305</v>
      </c>
      <c r="C68" s="450" t="s">
        <v>306</v>
      </c>
      <c r="D68" s="477" t="s">
        <v>307</v>
      </c>
      <c r="E68" s="478" t="s">
        <v>308</v>
      </c>
      <c r="F68" s="479" t="s">
        <v>27</v>
      </c>
      <c r="G68" s="431" t="s">
        <v>281</v>
      </c>
      <c r="H68" s="450" t="s">
        <v>309</v>
      </c>
      <c r="I68" s="480">
        <v>5000</v>
      </c>
      <c r="J68" s="480">
        <f t="shared" ref="J68:J100" si="4">I68*2.87%</f>
        <v>143.5</v>
      </c>
      <c r="K68" s="480">
        <f t="shared" ref="K68:K100" si="5">I68*3.04%</f>
        <v>152</v>
      </c>
      <c r="L68" s="480">
        <v>0</v>
      </c>
      <c r="M68" s="480"/>
      <c r="N68" s="435">
        <f t="shared" si="0"/>
        <v>4704.5</v>
      </c>
      <c r="O68" s="443">
        <v>43832</v>
      </c>
    </row>
    <row r="69" spans="1:15">
      <c r="A69" s="418">
        <f t="shared" si="1"/>
        <v>59</v>
      </c>
      <c r="B69" s="464" t="s">
        <v>310</v>
      </c>
      <c r="C69" s="450" t="s">
        <v>311</v>
      </c>
      <c r="D69" s="477" t="s">
        <v>312</v>
      </c>
      <c r="E69" s="478" t="s">
        <v>313</v>
      </c>
      <c r="F69" s="479" t="s">
        <v>150</v>
      </c>
      <c r="G69" s="431" t="s">
        <v>281</v>
      </c>
      <c r="H69" s="450" t="s">
        <v>314</v>
      </c>
      <c r="I69" s="480">
        <v>8000</v>
      </c>
      <c r="J69" s="480">
        <f t="shared" si="4"/>
        <v>229.6</v>
      </c>
      <c r="K69" s="480">
        <f t="shared" si="5"/>
        <v>243.2</v>
      </c>
      <c r="L69" s="480"/>
      <c r="M69" s="480"/>
      <c r="N69" s="435">
        <f t="shared" si="0"/>
        <v>7527.2</v>
      </c>
      <c r="O69" s="443">
        <v>43834</v>
      </c>
    </row>
    <row r="70" spans="1:15">
      <c r="A70" s="418">
        <f t="shared" si="1"/>
        <v>60</v>
      </c>
      <c r="B70" s="464" t="s">
        <v>316</v>
      </c>
      <c r="C70" s="450" t="s">
        <v>317</v>
      </c>
      <c r="D70" s="477" t="s">
        <v>318</v>
      </c>
      <c r="E70" s="478" t="s">
        <v>319</v>
      </c>
      <c r="F70" s="479" t="s">
        <v>63</v>
      </c>
      <c r="G70" s="431" t="s">
        <v>129</v>
      </c>
      <c r="H70" s="450" t="s">
        <v>320</v>
      </c>
      <c r="I70" s="480">
        <v>5000</v>
      </c>
      <c r="J70" s="480">
        <f t="shared" si="4"/>
        <v>143.5</v>
      </c>
      <c r="K70" s="480">
        <f t="shared" si="5"/>
        <v>152</v>
      </c>
      <c r="L70" s="480"/>
      <c r="M70" s="480"/>
      <c r="N70" s="435">
        <f t="shared" si="0"/>
        <v>4704.5</v>
      </c>
      <c r="O70" s="443" t="s">
        <v>321</v>
      </c>
    </row>
    <row r="71" spans="1:15">
      <c r="A71" s="418">
        <f t="shared" si="1"/>
        <v>61</v>
      </c>
      <c r="B71" s="481" t="s">
        <v>322</v>
      </c>
      <c r="C71" s="453" t="s">
        <v>323</v>
      </c>
      <c r="D71" s="482" t="s">
        <v>324</v>
      </c>
      <c r="E71" s="478" t="s">
        <v>325</v>
      </c>
      <c r="F71" s="483" t="s">
        <v>169</v>
      </c>
      <c r="G71" s="431" t="s">
        <v>281</v>
      </c>
      <c r="H71" s="465" t="s">
        <v>326</v>
      </c>
      <c r="I71" s="480">
        <v>12000</v>
      </c>
      <c r="J71" s="480">
        <f t="shared" si="4"/>
        <v>344.4</v>
      </c>
      <c r="K71" s="480">
        <f t="shared" si="5"/>
        <v>364.8</v>
      </c>
      <c r="L71" s="480"/>
      <c r="M71" s="480"/>
      <c r="N71" s="435">
        <f t="shared" si="0"/>
        <v>11290.800000000001</v>
      </c>
      <c r="O71" s="448">
        <v>44136</v>
      </c>
    </row>
    <row r="72" spans="1:15">
      <c r="A72" s="418">
        <f t="shared" si="1"/>
        <v>62</v>
      </c>
      <c r="B72" s="481" t="s">
        <v>327</v>
      </c>
      <c r="C72" s="453" t="s">
        <v>328</v>
      </c>
      <c r="D72" s="484" t="s">
        <v>329</v>
      </c>
      <c r="E72" s="478" t="s">
        <v>330</v>
      </c>
      <c r="F72" s="483" t="s">
        <v>150</v>
      </c>
      <c r="G72" s="431" t="s">
        <v>281</v>
      </c>
      <c r="H72" s="465" t="s">
        <v>331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48" t="s">
        <v>332</v>
      </c>
    </row>
    <row r="73" spans="1:15">
      <c r="A73" s="418">
        <f t="shared" si="1"/>
        <v>63</v>
      </c>
      <c r="B73" s="467" t="s">
        <v>333</v>
      </c>
      <c r="C73" s="465" t="s">
        <v>103</v>
      </c>
      <c r="D73" s="466" t="s">
        <v>334</v>
      </c>
      <c r="E73" s="469" t="s">
        <v>335</v>
      </c>
      <c r="F73" s="485" t="s">
        <v>63</v>
      </c>
      <c r="G73" s="465" t="s">
        <v>315</v>
      </c>
      <c r="H73" s="486" t="s">
        <v>130</v>
      </c>
      <c r="I73" s="480">
        <v>10000</v>
      </c>
      <c r="J73" s="480">
        <f t="shared" si="4"/>
        <v>287</v>
      </c>
      <c r="K73" s="480">
        <f t="shared" si="5"/>
        <v>304</v>
      </c>
      <c r="L73" s="480"/>
      <c r="M73" s="480"/>
      <c r="N73" s="435">
        <f t="shared" si="0"/>
        <v>9409</v>
      </c>
      <c r="O73" s="487" t="s">
        <v>332</v>
      </c>
    </row>
    <row r="74" spans="1:15">
      <c r="A74" s="418">
        <f t="shared" si="1"/>
        <v>64</v>
      </c>
      <c r="B74" s="467" t="s">
        <v>336</v>
      </c>
      <c r="C74" s="467" t="s">
        <v>337</v>
      </c>
      <c r="D74" s="466" t="s">
        <v>338</v>
      </c>
      <c r="E74" s="469" t="s">
        <v>339</v>
      </c>
      <c r="F74" s="485" t="s">
        <v>150</v>
      </c>
      <c r="G74" s="431" t="s">
        <v>281</v>
      </c>
      <c r="H74" s="486" t="s">
        <v>340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si="0"/>
        <v>4704.5</v>
      </c>
      <c r="O74" s="487" t="s">
        <v>332</v>
      </c>
    </row>
    <row r="75" spans="1:15">
      <c r="A75" s="418">
        <f t="shared" si="1"/>
        <v>65</v>
      </c>
      <c r="B75" s="467" t="s">
        <v>342</v>
      </c>
      <c r="C75" s="467" t="s">
        <v>343</v>
      </c>
      <c r="D75" s="466" t="s">
        <v>344</v>
      </c>
      <c r="E75" s="469" t="s">
        <v>345</v>
      </c>
      <c r="F75" s="485" t="s">
        <v>150</v>
      </c>
      <c r="G75" s="431" t="s">
        <v>281</v>
      </c>
      <c r="H75" s="486" t="s">
        <v>68</v>
      </c>
      <c r="I75" s="480">
        <v>5000</v>
      </c>
      <c r="J75" s="480">
        <f t="shared" si="4"/>
        <v>143.5</v>
      </c>
      <c r="K75" s="480">
        <f t="shared" si="5"/>
        <v>152</v>
      </c>
      <c r="L75" s="480"/>
      <c r="M75" s="480"/>
      <c r="N75" s="435">
        <f t="shared" ref="N75:N92" si="6">I75-J75-K75-M75</f>
        <v>4704.5</v>
      </c>
      <c r="O75" s="487">
        <v>44200</v>
      </c>
    </row>
    <row r="76" spans="1:15">
      <c r="A76" s="418">
        <f t="shared" si="1"/>
        <v>66</v>
      </c>
      <c r="B76" s="467" t="s">
        <v>346</v>
      </c>
      <c r="C76" s="467" t="s">
        <v>347</v>
      </c>
      <c r="D76" s="466" t="s">
        <v>348</v>
      </c>
      <c r="E76" s="469" t="s">
        <v>349</v>
      </c>
      <c r="F76" s="485" t="s">
        <v>63</v>
      </c>
      <c r="G76" s="431" t="s">
        <v>281</v>
      </c>
      <c r="H76" s="450" t="s">
        <v>101</v>
      </c>
      <c r="I76" s="480">
        <v>5000</v>
      </c>
      <c r="J76" s="480">
        <f t="shared" si="4"/>
        <v>143.5</v>
      </c>
      <c r="K76" s="480">
        <f t="shared" si="5"/>
        <v>152</v>
      </c>
      <c r="L76" s="480"/>
      <c r="M76" s="480"/>
      <c r="N76" s="435">
        <f t="shared" si="6"/>
        <v>4704.5</v>
      </c>
      <c r="O76" s="487">
        <v>44200</v>
      </c>
    </row>
    <row r="77" spans="1:15">
      <c r="A77" s="418">
        <f t="shared" ref="A77:A95" si="7">A76+1</f>
        <v>67</v>
      </c>
      <c r="B77" s="467" t="s">
        <v>353</v>
      </c>
      <c r="C77" s="467" t="s">
        <v>354</v>
      </c>
      <c r="D77" s="466" t="s">
        <v>355</v>
      </c>
      <c r="E77" s="469" t="s">
        <v>356</v>
      </c>
      <c r="F77" s="485" t="s">
        <v>63</v>
      </c>
      <c r="G77" s="431" t="s">
        <v>281</v>
      </c>
      <c r="H77" s="450" t="s">
        <v>357</v>
      </c>
      <c r="I77" s="480">
        <v>5000</v>
      </c>
      <c r="J77" s="480">
        <f t="shared" si="4"/>
        <v>143.5</v>
      </c>
      <c r="K77" s="480">
        <f t="shared" si="5"/>
        <v>152</v>
      </c>
      <c r="L77" s="480"/>
      <c r="M77" s="480"/>
      <c r="N77" s="435">
        <f t="shared" si="6"/>
        <v>4704.5</v>
      </c>
      <c r="O77" s="487">
        <v>44201</v>
      </c>
    </row>
    <row r="78" spans="1:15">
      <c r="A78" s="418">
        <f t="shared" si="7"/>
        <v>68</v>
      </c>
      <c r="B78" s="467" t="s">
        <v>358</v>
      </c>
      <c r="C78" s="467" t="s">
        <v>359</v>
      </c>
      <c r="D78" s="461" t="s">
        <v>360</v>
      </c>
      <c r="E78" s="469" t="s">
        <v>361</v>
      </c>
      <c r="F78" s="485" t="s">
        <v>63</v>
      </c>
      <c r="G78" s="431" t="s">
        <v>281</v>
      </c>
      <c r="H78" s="450" t="s">
        <v>362</v>
      </c>
      <c r="I78" s="480">
        <v>5000</v>
      </c>
      <c r="J78" s="480">
        <f t="shared" si="4"/>
        <v>143.5</v>
      </c>
      <c r="K78" s="480">
        <f t="shared" si="5"/>
        <v>152</v>
      </c>
      <c r="L78" s="480"/>
      <c r="M78" s="480"/>
      <c r="N78" s="435">
        <f t="shared" si="6"/>
        <v>4704.5</v>
      </c>
      <c r="O78" s="463">
        <v>44201</v>
      </c>
    </row>
    <row r="79" spans="1:15">
      <c r="A79" s="418">
        <f t="shared" si="7"/>
        <v>69</v>
      </c>
      <c r="B79" s="467" t="s">
        <v>363</v>
      </c>
      <c r="C79" s="467" t="s">
        <v>364</v>
      </c>
      <c r="D79" s="461" t="s">
        <v>365</v>
      </c>
      <c r="E79" s="469" t="s">
        <v>366</v>
      </c>
      <c r="F79" s="486" t="s">
        <v>367</v>
      </c>
      <c r="G79" s="431" t="s">
        <v>281</v>
      </c>
      <c r="H79" s="450" t="s">
        <v>368</v>
      </c>
      <c r="I79" s="480">
        <v>8000</v>
      </c>
      <c r="J79" s="480">
        <f t="shared" si="4"/>
        <v>229.6</v>
      </c>
      <c r="K79" s="480">
        <f t="shared" si="5"/>
        <v>243.2</v>
      </c>
      <c r="L79" s="480"/>
      <c r="M79" s="480"/>
      <c r="N79" s="435">
        <f t="shared" si="6"/>
        <v>7527.2</v>
      </c>
      <c r="O79" s="463">
        <v>44202</v>
      </c>
    </row>
    <row r="80" spans="1:15">
      <c r="A80" s="418">
        <f t="shared" si="7"/>
        <v>70</v>
      </c>
      <c r="B80" s="467" t="s">
        <v>369</v>
      </c>
      <c r="C80" s="467" t="s">
        <v>370</v>
      </c>
      <c r="D80" s="461" t="s">
        <v>371</v>
      </c>
      <c r="E80" s="469" t="s">
        <v>372</v>
      </c>
      <c r="F80" s="486" t="s">
        <v>63</v>
      </c>
      <c r="G80" s="431" t="s">
        <v>281</v>
      </c>
      <c r="H80" s="486" t="s">
        <v>341</v>
      </c>
      <c r="I80" s="480">
        <v>7000</v>
      </c>
      <c r="J80" s="480">
        <f t="shared" si="4"/>
        <v>200.9</v>
      </c>
      <c r="K80" s="480">
        <f t="shared" si="5"/>
        <v>212.8</v>
      </c>
      <c r="L80" s="480"/>
      <c r="M80" s="480"/>
      <c r="N80" s="435">
        <f t="shared" si="6"/>
        <v>6586.3</v>
      </c>
      <c r="O80" s="463">
        <v>44202</v>
      </c>
    </row>
    <row r="81" spans="1:15">
      <c r="A81" s="418">
        <f t="shared" si="7"/>
        <v>71</v>
      </c>
      <c r="B81" s="467" t="s">
        <v>373</v>
      </c>
      <c r="C81" s="467" t="s">
        <v>40</v>
      </c>
      <c r="D81" s="461" t="s">
        <v>374</v>
      </c>
      <c r="E81" s="469" t="s">
        <v>375</v>
      </c>
      <c r="F81" s="486" t="s">
        <v>376</v>
      </c>
      <c r="G81" s="431" t="s">
        <v>315</v>
      </c>
      <c r="H81" s="431" t="s">
        <v>377</v>
      </c>
      <c r="I81" s="480">
        <v>18000</v>
      </c>
      <c r="J81" s="480">
        <f t="shared" si="4"/>
        <v>516.6</v>
      </c>
      <c r="K81" s="480">
        <f t="shared" si="5"/>
        <v>547.20000000000005</v>
      </c>
      <c r="L81" s="480"/>
      <c r="M81" s="480"/>
      <c r="N81" s="435">
        <f t="shared" si="6"/>
        <v>16936.2</v>
      </c>
      <c r="O81" s="463">
        <v>44470</v>
      </c>
    </row>
    <row r="82" spans="1:15">
      <c r="A82" s="418">
        <f t="shared" si="7"/>
        <v>72</v>
      </c>
      <c r="B82" s="467" t="s">
        <v>378</v>
      </c>
      <c r="C82" s="467" t="s">
        <v>379</v>
      </c>
      <c r="D82" s="461" t="s">
        <v>380</v>
      </c>
      <c r="E82" s="469" t="s">
        <v>381</v>
      </c>
      <c r="F82" s="486" t="s">
        <v>252</v>
      </c>
      <c r="G82" s="431" t="s">
        <v>281</v>
      </c>
      <c r="H82" s="431" t="s">
        <v>362</v>
      </c>
      <c r="I82" s="480">
        <v>7000</v>
      </c>
      <c r="J82" s="480">
        <f t="shared" si="4"/>
        <v>200.9</v>
      </c>
      <c r="K82" s="480">
        <f t="shared" si="5"/>
        <v>212.8</v>
      </c>
      <c r="L82" s="480"/>
      <c r="M82" s="480"/>
      <c r="N82" s="435">
        <f t="shared" si="6"/>
        <v>6586.3</v>
      </c>
      <c r="O82" s="463">
        <v>44470</v>
      </c>
    </row>
    <row r="83" spans="1:15">
      <c r="A83" s="418">
        <f t="shared" si="7"/>
        <v>73</v>
      </c>
      <c r="B83" s="467" t="s">
        <v>382</v>
      </c>
      <c r="C83" s="467" t="s">
        <v>383</v>
      </c>
      <c r="D83" s="461" t="s">
        <v>384</v>
      </c>
      <c r="E83" s="469" t="s">
        <v>385</v>
      </c>
      <c r="F83" s="486" t="s">
        <v>252</v>
      </c>
      <c r="G83" s="431" t="s">
        <v>281</v>
      </c>
      <c r="H83" s="431" t="s">
        <v>165</v>
      </c>
      <c r="I83" s="480">
        <v>5000</v>
      </c>
      <c r="J83" s="480">
        <f t="shared" si="4"/>
        <v>143.5</v>
      </c>
      <c r="K83" s="480">
        <f t="shared" si="5"/>
        <v>152</v>
      </c>
      <c r="L83" s="480"/>
      <c r="M83" s="480"/>
      <c r="N83" s="435">
        <f t="shared" si="6"/>
        <v>4704.5</v>
      </c>
      <c r="O83" s="463">
        <v>44440</v>
      </c>
    </row>
    <row r="84" spans="1:15">
      <c r="A84" s="418">
        <f t="shared" si="7"/>
        <v>74</v>
      </c>
      <c r="B84" s="467" t="s">
        <v>386</v>
      </c>
      <c r="C84" s="467" t="s">
        <v>387</v>
      </c>
      <c r="D84" s="461" t="s">
        <v>388</v>
      </c>
      <c r="E84" s="469" t="s">
        <v>822</v>
      </c>
      <c r="F84" s="486" t="s">
        <v>252</v>
      </c>
      <c r="G84" s="431" t="s">
        <v>281</v>
      </c>
      <c r="H84" s="431" t="s">
        <v>389</v>
      </c>
      <c r="I84" s="480">
        <v>5000</v>
      </c>
      <c r="J84" s="480">
        <f t="shared" si="4"/>
        <v>143.5</v>
      </c>
      <c r="K84" s="480">
        <f t="shared" si="5"/>
        <v>152</v>
      </c>
      <c r="L84" s="480"/>
      <c r="M84" s="480"/>
      <c r="N84" s="435">
        <f t="shared" si="6"/>
        <v>4704.5</v>
      </c>
      <c r="O84" s="463">
        <v>44531</v>
      </c>
    </row>
    <row r="85" spans="1:15">
      <c r="A85" s="418">
        <f t="shared" si="7"/>
        <v>75</v>
      </c>
      <c r="B85" s="467" t="s">
        <v>390</v>
      </c>
      <c r="C85" s="467" t="s">
        <v>391</v>
      </c>
      <c r="D85" s="461" t="s">
        <v>392</v>
      </c>
      <c r="E85" s="469" t="s">
        <v>823</v>
      </c>
      <c r="F85" s="486" t="s">
        <v>252</v>
      </c>
      <c r="G85" s="431" t="s">
        <v>315</v>
      </c>
      <c r="H85" s="431" t="s">
        <v>130</v>
      </c>
      <c r="I85" s="480">
        <v>7000</v>
      </c>
      <c r="J85" s="480">
        <f t="shared" si="4"/>
        <v>200.9</v>
      </c>
      <c r="K85" s="480">
        <f t="shared" si="5"/>
        <v>212.8</v>
      </c>
      <c r="L85" s="480"/>
      <c r="M85" s="480"/>
      <c r="N85" s="435">
        <f t="shared" si="6"/>
        <v>6586.3</v>
      </c>
      <c r="O85" s="463">
        <v>44531</v>
      </c>
    </row>
    <row r="86" spans="1:15">
      <c r="A86" s="418">
        <f t="shared" si="7"/>
        <v>76</v>
      </c>
      <c r="B86" s="467" t="s">
        <v>393</v>
      </c>
      <c r="C86" s="467" t="s">
        <v>244</v>
      </c>
      <c r="D86" s="461" t="s">
        <v>394</v>
      </c>
      <c r="E86" s="469" t="s">
        <v>395</v>
      </c>
      <c r="F86" s="486" t="s">
        <v>252</v>
      </c>
      <c r="G86" s="431" t="s">
        <v>315</v>
      </c>
      <c r="H86" s="431" t="s">
        <v>396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42552</v>
      </c>
    </row>
    <row r="87" spans="1:15">
      <c r="A87" s="418">
        <f t="shared" si="7"/>
        <v>77</v>
      </c>
      <c r="B87" s="467" t="s">
        <v>829</v>
      </c>
      <c r="C87" s="467" t="s">
        <v>830</v>
      </c>
      <c r="D87" s="461" t="s">
        <v>831</v>
      </c>
      <c r="E87" s="469" t="s">
        <v>832</v>
      </c>
      <c r="F87" s="486" t="s">
        <v>252</v>
      </c>
      <c r="G87" s="431" t="s">
        <v>281</v>
      </c>
      <c r="H87" s="450" t="s">
        <v>165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>
        <v>44600</v>
      </c>
    </row>
    <row r="88" spans="1:15">
      <c r="A88" s="418">
        <f t="shared" si="7"/>
        <v>78</v>
      </c>
      <c r="B88" s="467" t="s">
        <v>858</v>
      </c>
      <c r="C88" s="467" t="s">
        <v>859</v>
      </c>
      <c r="D88" s="461" t="s">
        <v>860</v>
      </c>
      <c r="E88" s="469" t="s">
        <v>861</v>
      </c>
      <c r="F88" s="486" t="s">
        <v>252</v>
      </c>
      <c r="G88" s="431" t="s">
        <v>281</v>
      </c>
      <c r="H88" s="450" t="s">
        <v>211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>
        <v>44805</v>
      </c>
    </row>
    <row r="89" spans="1:15">
      <c r="A89" s="418">
        <f t="shared" si="7"/>
        <v>79</v>
      </c>
      <c r="B89" s="467" t="s">
        <v>862</v>
      </c>
      <c r="C89" s="467" t="s">
        <v>863</v>
      </c>
      <c r="D89" s="461" t="s">
        <v>864</v>
      </c>
      <c r="E89" s="469" t="s">
        <v>892</v>
      </c>
      <c r="F89" s="486" t="s">
        <v>150</v>
      </c>
      <c r="G89" s="431" t="s">
        <v>281</v>
      </c>
      <c r="H89" s="450" t="s">
        <v>895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>
        <v>44835</v>
      </c>
    </row>
    <row r="90" spans="1:15">
      <c r="A90" s="418">
        <f t="shared" si="7"/>
        <v>80</v>
      </c>
      <c r="B90" s="467" t="s">
        <v>901</v>
      </c>
      <c r="C90" s="467" t="s">
        <v>902</v>
      </c>
      <c r="D90" s="461" t="s">
        <v>903</v>
      </c>
      <c r="E90" s="488" t="s">
        <v>905</v>
      </c>
      <c r="F90" s="486" t="s">
        <v>252</v>
      </c>
      <c r="G90" s="453" t="s">
        <v>315</v>
      </c>
      <c r="H90" s="450" t="s">
        <v>130</v>
      </c>
      <c r="I90" s="480">
        <v>7000</v>
      </c>
      <c r="J90" s="480">
        <f t="shared" si="4"/>
        <v>200.9</v>
      </c>
      <c r="K90" s="480">
        <f t="shared" si="5"/>
        <v>212.8</v>
      </c>
      <c r="L90" s="480"/>
      <c r="M90" s="480"/>
      <c r="N90" s="444">
        <f t="shared" si="6"/>
        <v>6586.3</v>
      </c>
      <c r="O90" s="489">
        <v>44866</v>
      </c>
    </row>
    <row r="91" spans="1:15">
      <c r="A91" s="418">
        <f t="shared" si="7"/>
        <v>81</v>
      </c>
      <c r="B91" s="467" t="s">
        <v>916</v>
      </c>
      <c r="C91" s="467" t="s">
        <v>915</v>
      </c>
      <c r="D91" s="461" t="s">
        <v>914</v>
      </c>
      <c r="E91" s="488" t="s">
        <v>951</v>
      </c>
      <c r="F91" s="486" t="s">
        <v>150</v>
      </c>
      <c r="G91" s="453" t="s">
        <v>281</v>
      </c>
      <c r="H91" s="453" t="s">
        <v>917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44896</v>
      </c>
    </row>
    <row r="92" spans="1:15">
      <c r="A92" s="418">
        <f t="shared" si="7"/>
        <v>82</v>
      </c>
      <c r="B92" s="467" t="s">
        <v>948</v>
      </c>
      <c r="C92" s="467" t="s">
        <v>947</v>
      </c>
      <c r="D92" s="461" t="s">
        <v>949</v>
      </c>
      <c r="E92" s="488" t="s">
        <v>953</v>
      </c>
      <c r="F92" s="486" t="s">
        <v>150</v>
      </c>
      <c r="G92" s="431" t="s">
        <v>281</v>
      </c>
      <c r="H92" s="437" t="s">
        <v>952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44986</v>
      </c>
    </row>
    <row r="93" spans="1:15">
      <c r="A93" s="418">
        <f t="shared" si="7"/>
        <v>83</v>
      </c>
      <c r="B93" s="467" t="s">
        <v>954</v>
      </c>
      <c r="C93" s="467" t="s">
        <v>955</v>
      </c>
      <c r="D93" s="461" t="s">
        <v>956</v>
      </c>
      <c r="E93" s="488">
        <v>9605815583</v>
      </c>
      <c r="F93" s="486" t="s">
        <v>150</v>
      </c>
      <c r="G93" s="431" t="s">
        <v>281</v>
      </c>
      <c r="H93" s="437" t="s">
        <v>957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 t="shared" ref="N93:N100" si="8">I93-J93-K93-M93</f>
        <v>4704.5</v>
      </c>
      <c r="O93" s="463">
        <v>45017</v>
      </c>
    </row>
    <row r="94" spans="1:15">
      <c r="A94" s="418">
        <f t="shared" si="7"/>
        <v>84</v>
      </c>
      <c r="B94" s="467" t="s">
        <v>965</v>
      </c>
      <c r="C94" s="467" t="s">
        <v>966</v>
      </c>
      <c r="D94" s="461" t="s">
        <v>967</v>
      </c>
      <c r="E94" s="488">
        <v>9606189132</v>
      </c>
      <c r="F94" s="486" t="s">
        <v>63</v>
      </c>
      <c r="G94" s="431" t="s">
        <v>281</v>
      </c>
      <c r="H94" s="450" t="s">
        <v>968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8"/>
        <v>4704.5</v>
      </c>
      <c r="O94" s="463">
        <v>45047</v>
      </c>
    </row>
    <row r="95" spans="1:15">
      <c r="A95" s="418">
        <f t="shared" si="7"/>
        <v>85</v>
      </c>
      <c r="B95" s="467" t="s">
        <v>978</v>
      </c>
      <c r="C95" s="467" t="s">
        <v>943</v>
      </c>
      <c r="D95" s="460" t="s">
        <v>979</v>
      </c>
      <c r="E95" s="488">
        <v>9606377959</v>
      </c>
      <c r="F95" s="486" t="s">
        <v>150</v>
      </c>
      <c r="G95" s="453" t="s">
        <v>281</v>
      </c>
      <c r="H95" s="450" t="s">
        <v>980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8"/>
        <v>4704.5</v>
      </c>
      <c r="O95" s="463" t="s">
        <v>981</v>
      </c>
    </row>
    <row r="96" spans="1:15">
      <c r="A96" s="418">
        <f>A95+1</f>
        <v>86</v>
      </c>
      <c r="B96" s="467" t="s">
        <v>1023</v>
      </c>
      <c r="C96" s="467" t="s">
        <v>1024</v>
      </c>
      <c r="D96" s="461" t="s">
        <v>1003</v>
      </c>
      <c r="E96" s="488"/>
      <c r="F96" s="486" t="s">
        <v>150</v>
      </c>
      <c r="G96" s="453" t="s">
        <v>281</v>
      </c>
      <c r="H96" s="450" t="s">
        <v>1004</v>
      </c>
      <c r="I96" s="480">
        <v>6000</v>
      </c>
      <c r="J96" s="480">
        <f t="shared" si="4"/>
        <v>172.2</v>
      </c>
      <c r="K96" s="480">
        <f t="shared" si="5"/>
        <v>182.4</v>
      </c>
      <c r="L96" s="480"/>
      <c r="M96" s="480"/>
      <c r="N96" s="435">
        <f t="shared" si="8"/>
        <v>5645.4000000000005</v>
      </c>
      <c r="O96" s="463">
        <v>45004</v>
      </c>
    </row>
    <row r="97" spans="1:15">
      <c r="A97" s="418">
        <f t="shared" ref="A97:A100" si="9">A96+1</f>
        <v>87</v>
      </c>
      <c r="B97" s="467" t="s">
        <v>1046</v>
      </c>
      <c r="C97" s="467" t="s">
        <v>1047</v>
      </c>
      <c r="D97" s="461" t="s">
        <v>1048</v>
      </c>
      <c r="E97" s="488"/>
      <c r="F97" s="486" t="s">
        <v>1049</v>
      </c>
      <c r="G97" s="453" t="s">
        <v>281</v>
      </c>
      <c r="H97" s="450" t="s">
        <v>1050</v>
      </c>
      <c r="I97" s="480">
        <v>5000</v>
      </c>
      <c r="J97" s="480">
        <f t="shared" si="4"/>
        <v>143.5</v>
      </c>
      <c r="K97" s="480">
        <f t="shared" si="5"/>
        <v>152</v>
      </c>
      <c r="L97" s="480"/>
      <c r="M97" s="480"/>
      <c r="N97" s="435">
        <f t="shared" si="8"/>
        <v>4704.5</v>
      </c>
      <c r="O97" s="463">
        <v>45478</v>
      </c>
    </row>
    <row r="98" spans="1:15">
      <c r="A98" s="418">
        <f t="shared" si="9"/>
        <v>88</v>
      </c>
      <c r="B98" s="467" t="s">
        <v>1051</v>
      </c>
      <c r="C98" s="467" t="s">
        <v>1052</v>
      </c>
      <c r="D98" s="461" t="s">
        <v>1053</v>
      </c>
      <c r="E98" s="488"/>
      <c r="F98" s="486" t="s">
        <v>1049</v>
      </c>
      <c r="G98" s="453" t="s">
        <v>281</v>
      </c>
      <c r="H98" s="450" t="s">
        <v>1054</v>
      </c>
      <c r="I98" s="480">
        <v>5000</v>
      </c>
      <c r="J98" s="480">
        <f t="shared" si="4"/>
        <v>143.5</v>
      </c>
      <c r="K98" s="480">
        <f t="shared" si="5"/>
        <v>152</v>
      </c>
      <c r="L98" s="480"/>
      <c r="M98" s="480"/>
      <c r="N98" s="435">
        <f t="shared" si="8"/>
        <v>4704.5</v>
      </c>
      <c r="O98" s="463">
        <v>45478</v>
      </c>
    </row>
    <row r="99" spans="1:15">
      <c r="A99" s="418">
        <f t="shared" si="9"/>
        <v>89</v>
      </c>
      <c r="B99" s="467" t="s">
        <v>1055</v>
      </c>
      <c r="C99" s="467" t="s">
        <v>1056</v>
      </c>
      <c r="D99" s="461" t="s">
        <v>1057</v>
      </c>
      <c r="E99" s="488"/>
      <c r="F99" s="486" t="s">
        <v>1049</v>
      </c>
      <c r="G99" s="453" t="s">
        <v>281</v>
      </c>
      <c r="H99" s="450" t="s">
        <v>1058</v>
      </c>
      <c r="I99" s="480">
        <v>5000</v>
      </c>
      <c r="J99" s="480">
        <f t="shared" si="4"/>
        <v>143.5</v>
      </c>
      <c r="K99" s="480">
        <f t="shared" si="5"/>
        <v>152</v>
      </c>
      <c r="L99" s="480"/>
      <c r="M99" s="480"/>
      <c r="N99" s="435">
        <f t="shared" si="8"/>
        <v>4704.5</v>
      </c>
      <c r="O99" s="463">
        <v>45478</v>
      </c>
    </row>
    <row r="100" spans="1:15">
      <c r="A100" s="418">
        <f t="shared" si="9"/>
        <v>90</v>
      </c>
      <c r="B100" s="467" t="s">
        <v>350</v>
      </c>
      <c r="C100" s="467" t="s">
        <v>1059</v>
      </c>
      <c r="D100" s="461" t="s">
        <v>1060</v>
      </c>
      <c r="E100" s="488"/>
      <c r="F100" s="486" t="s">
        <v>1049</v>
      </c>
      <c r="G100" s="453" t="s">
        <v>281</v>
      </c>
      <c r="H100" s="450" t="s">
        <v>1061</v>
      </c>
      <c r="I100" s="480">
        <v>5000</v>
      </c>
      <c r="J100" s="480">
        <f t="shared" si="4"/>
        <v>143.5</v>
      </c>
      <c r="K100" s="480">
        <f t="shared" si="5"/>
        <v>152</v>
      </c>
      <c r="L100" s="480"/>
      <c r="M100" s="480"/>
      <c r="N100" s="435">
        <f t="shared" si="8"/>
        <v>4704.5</v>
      </c>
      <c r="O100" s="463">
        <v>45478</v>
      </c>
    </row>
    <row r="101" spans="1:15">
      <c r="B101" s="634" t="s">
        <v>4</v>
      </c>
      <c r="C101" s="634"/>
      <c r="D101" s="635"/>
      <c r="E101" s="636"/>
      <c r="F101" s="637" t="s">
        <v>397</v>
      </c>
      <c r="G101" s="638"/>
      <c r="H101" s="639"/>
      <c r="I101" s="640">
        <f>SUM(I11:I100)</f>
        <v>729345.65</v>
      </c>
      <c r="J101" s="640">
        <f>SUM(J11:J100)</f>
        <v>20673.920155000003</v>
      </c>
      <c r="K101" s="640">
        <f>SUM(K11:K100)</f>
        <v>21898.50776</v>
      </c>
      <c r="L101" s="640">
        <f>SUM(L11:L92)</f>
        <v>0</v>
      </c>
      <c r="M101" s="640">
        <f>SUM(M11:M92)</f>
        <v>6049.8</v>
      </c>
      <c r="N101" s="452">
        <f>SUM(N11:N100)</f>
        <v>680723.42208500032</v>
      </c>
      <c r="O101" s="463"/>
    </row>
    <row r="102" spans="1:15">
      <c r="B102" s="641"/>
      <c r="C102" s="641"/>
      <c r="D102" s="642"/>
      <c r="E102" s="643"/>
      <c r="F102" s="641"/>
      <c r="G102" s="644"/>
      <c r="H102" s="645"/>
      <c r="I102" s="646"/>
      <c r="J102" s="646"/>
      <c r="K102" s="646"/>
      <c r="L102" s="646"/>
      <c r="M102" s="646"/>
      <c r="N102" s="647"/>
      <c r="O102" s="648"/>
    </row>
    <row r="103" spans="1:15">
      <c r="B103" s="620"/>
      <c r="C103" s="620"/>
      <c r="D103" s="79"/>
      <c r="E103" s="79"/>
      <c r="F103" s="79"/>
      <c r="G103" s="620"/>
      <c r="H103" s="620"/>
      <c r="I103" s="620"/>
      <c r="J103" s="516"/>
      <c r="K103" s="649"/>
      <c r="L103" s="649"/>
      <c r="M103" s="649"/>
      <c r="N103" s="649"/>
      <c r="O103" s="650"/>
    </row>
    <row r="104" spans="1:15" ht="15.75" thickBot="1">
      <c r="B104" s="620"/>
      <c r="C104" s="651"/>
      <c r="D104" s="652" t="s">
        <v>398</v>
      </c>
      <c r="E104" s="653"/>
      <c r="F104" s="79"/>
      <c r="G104" s="79"/>
      <c r="H104" s="620"/>
      <c r="I104" s="654" t="s">
        <v>841</v>
      </c>
      <c r="J104" s="654"/>
      <c r="K104" s="649"/>
      <c r="L104" s="649"/>
      <c r="M104" s="649"/>
      <c r="N104" s="649"/>
      <c r="O104" s="650"/>
    </row>
    <row r="105" spans="1:15">
      <c r="B105" s="620"/>
      <c r="C105" s="831" t="s">
        <v>1038</v>
      </c>
      <c r="D105" s="831"/>
      <c r="E105" s="79"/>
      <c r="F105" s="79"/>
      <c r="G105" s="79"/>
      <c r="H105" s="620"/>
      <c r="I105" s="620" t="s">
        <v>400</v>
      </c>
      <c r="J105" s="620"/>
      <c r="K105" s="649"/>
      <c r="L105" s="649"/>
      <c r="M105" s="649"/>
      <c r="N105" s="649"/>
      <c r="O105" s="650"/>
    </row>
    <row r="106" spans="1:15">
      <c r="B106" s="620"/>
      <c r="C106" s="620"/>
      <c r="D106" s="620"/>
      <c r="E106" s="79"/>
      <c r="F106" s="79"/>
      <c r="G106" s="79"/>
      <c r="H106" s="620"/>
      <c r="I106" s="620"/>
      <c r="J106" s="620"/>
      <c r="K106" s="649"/>
      <c r="L106" s="649"/>
      <c r="M106" s="649"/>
      <c r="N106" s="649"/>
      <c r="O106" s="650"/>
    </row>
    <row r="107" spans="1:15">
      <c r="B107" s="620"/>
      <c r="C107" s="620"/>
      <c r="D107" s="620"/>
      <c r="E107" s="79"/>
      <c r="F107" s="79"/>
      <c r="G107" s="79"/>
      <c r="H107" s="620"/>
      <c r="I107" s="620"/>
      <c r="J107" s="620"/>
      <c r="K107" s="649"/>
      <c r="L107" s="649"/>
      <c r="M107" s="649"/>
      <c r="N107" s="649"/>
      <c r="O107" s="650"/>
    </row>
    <row r="108" spans="1:15">
      <c r="B108" s="620"/>
      <c r="C108" s="620"/>
      <c r="D108" s="620"/>
      <c r="E108" s="79"/>
      <c r="F108" s="79"/>
      <c r="G108" s="79"/>
      <c r="H108" s="620"/>
      <c r="I108" s="620"/>
      <c r="J108" s="620"/>
      <c r="K108" s="649"/>
      <c r="L108" s="649"/>
      <c r="M108" s="649"/>
      <c r="N108" s="649"/>
      <c r="O108" s="650"/>
    </row>
    <row r="109" spans="1:15">
      <c r="B109" s="620"/>
      <c r="C109" s="620"/>
      <c r="D109" s="620"/>
      <c r="E109" s="79"/>
      <c r="F109" s="79"/>
      <c r="G109" s="79"/>
      <c r="H109" s="620"/>
      <c r="I109" s="620"/>
      <c r="J109" s="620"/>
      <c r="K109" s="649"/>
      <c r="L109" s="649"/>
      <c r="M109" s="649"/>
      <c r="N109" s="649"/>
      <c r="O109" s="650"/>
    </row>
    <row r="110" spans="1:15">
      <c r="B110" s="620"/>
      <c r="C110" s="620"/>
      <c r="D110" s="620"/>
      <c r="E110" s="79"/>
      <c r="F110" s="79"/>
      <c r="G110" s="79"/>
      <c r="H110" s="620"/>
      <c r="I110" s="620"/>
      <c r="J110" s="620"/>
      <c r="K110" s="649"/>
      <c r="L110" s="649"/>
      <c r="M110" s="649"/>
      <c r="N110" s="649"/>
      <c r="O110" s="650"/>
    </row>
    <row r="111" spans="1:15">
      <c r="B111" s="620"/>
      <c r="C111" s="620"/>
      <c r="D111" s="620"/>
      <c r="E111" s="79"/>
      <c r="F111" s="79"/>
      <c r="G111" s="79"/>
      <c r="H111" s="620"/>
      <c r="I111" s="620"/>
      <c r="J111" s="620"/>
      <c r="K111" s="649"/>
      <c r="L111" s="649"/>
      <c r="M111" s="649"/>
      <c r="N111" s="649"/>
      <c r="O111" s="650"/>
    </row>
    <row r="112" spans="1:15">
      <c r="B112" s="620"/>
      <c r="C112" s="620"/>
      <c r="D112" s="79"/>
      <c r="E112" s="79"/>
      <c r="F112" s="79"/>
      <c r="G112" s="620"/>
      <c r="H112" s="620"/>
      <c r="I112" s="620"/>
      <c r="J112" s="516"/>
      <c r="K112" s="649"/>
      <c r="L112" s="649"/>
      <c r="M112" s="649"/>
      <c r="N112" s="649"/>
      <c r="O112" s="650"/>
    </row>
    <row r="113" spans="1:15">
      <c r="B113" s="838" t="s">
        <v>1</v>
      </c>
      <c r="C113" s="838"/>
      <c r="D113" s="838"/>
      <c r="E113" s="838"/>
      <c r="F113" s="838"/>
      <c r="G113" s="838"/>
      <c r="H113" s="838"/>
      <c r="I113" s="838"/>
      <c r="J113" s="838"/>
      <c r="K113" s="838"/>
      <c r="L113" s="838"/>
      <c r="M113" s="838"/>
      <c r="N113" s="838"/>
      <c r="O113" s="650"/>
    </row>
    <row r="114" spans="1:15">
      <c r="B114" s="838" t="s">
        <v>2</v>
      </c>
      <c r="C114" s="838"/>
      <c r="D114" s="838"/>
      <c r="E114" s="838"/>
      <c r="F114" s="838"/>
      <c r="G114" s="838"/>
      <c r="H114" s="838"/>
      <c r="I114" s="838"/>
      <c r="J114" s="838"/>
      <c r="K114" s="838"/>
      <c r="L114" s="838"/>
      <c r="M114" s="838"/>
      <c r="N114" s="838"/>
      <c r="O114" s="650"/>
    </row>
    <row r="115" spans="1:15">
      <c r="B115" s="838" t="s">
        <v>401</v>
      </c>
      <c r="C115" s="838"/>
      <c r="D115" s="838"/>
      <c r="E115" s="838"/>
      <c r="F115" s="838"/>
      <c r="G115" s="838"/>
      <c r="H115" s="838"/>
      <c r="I115" s="838"/>
      <c r="J115" s="838"/>
      <c r="K115" s="838"/>
      <c r="L115" s="838"/>
      <c r="M115" s="838"/>
      <c r="N115" s="838"/>
      <c r="O115" s="650"/>
    </row>
    <row r="116" spans="1:15">
      <c r="B116" s="624" t="s">
        <v>1028</v>
      </c>
      <c r="C116" s="624"/>
      <c r="D116" s="624"/>
      <c r="E116" s="624"/>
      <c r="F116" s="624"/>
      <c r="G116" s="624"/>
      <c r="H116" s="624"/>
      <c r="I116" s="624"/>
      <c r="J116" s="624"/>
      <c r="K116" s="624"/>
      <c r="L116" s="624"/>
      <c r="M116" s="624"/>
      <c r="N116" s="624"/>
      <c r="O116" s="624"/>
    </row>
    <row r="117" spans="1:15">
      <c r="B117" s="655" t="s">
        <v>1043</v>
      </c>
      <c r="C117" s="656"/>
      <c r="D117" s="657"/>
      <c r="E117" s="658"/>
      <c r="F117" s="659"/>
      <c r="G117" s="660"/>
      <c r="H117" s="660"/>
      <c r="I117" s="661"/>
      <c r="J117" s="662"/>
      <c r="K117" s="661"/>
      <c r="L117" s="662"/>
      <c r="M117" s="661"/>
      <c r="N117" s="662"/>
      <c r="O117" s="626"/>
    </row>
    <row r="118" spans="1:15">
      <c r="B118" s="624" t="s">
        <v>6</v>
      </c>
      <c r="C118" s="624" t="s">
        <v>7</v>
      </c>
      <c r="D118" s="624" t="s">
        <v>8</v>
      </c>
      <c r="E118" s="624" t="s">
        <v>9</v>
      </c>
      <c r="F118" s="624" t="s">
        <v>10</v>
      </c>
      <c r="G118" s="624" t="s">
        <v>11</v>
      </c>
      <c r="H118" s="624" t="s">
        <v>12</v>
      </c>
      <c r="I118" s="624" t="s">
        <v>13</v>
      </c>
      <c r="J118" s="662" t="s">
        <v>14</v>
      </c>
      <c r="K118" s="662" t="s">
        <v>15</v>
      </c>
      <c r="L118" s="662" t="s">
        <v>16</v>
      </c>
      <c r="M118" s="627" t="s">
        <v>941</v>
      </c>
      <c r="N118" s="663" t="s">
        <v>17</v>
      </c>
      <c r="O118" s="630" t="s">
        <v>18</v>
      </c>
    </row>
    <row r="119" spans="1:15">
      <c r="A119" s="418">
        <v>1</v>
      </c>
      <c r="B119" s="428" t="s">
        <v>403</v>
      </c>
      <c r="C119" s="428" t="s">
        <v>404</v>
      </c>
      <c r="D119" s="429" t="s">
        <v>405</v>
      </c>
      <c r="E119" s="445">
        <v>200011120165796</v>
      </c>
      <c r="F119" s="428" t="s">
        <v>406</v>
      </c>
      <c r="G119" s="450" t="s">
        <v>484</v>
      </c>
      <c r="H119" s="428" t="s">
        <v>407</v>
      </c>
      <c r="I119" s="456">
        <v>11786</v>
      </c>
      <c r="J119" s="457">
        <f>I119*2.87%</f>
        <v>338.25819999999999</v>
      </c>
      <c r="K119" s="457">
        <f>I119*3.04%</f>
        <v>358.2944</v>
      </c>
      <c r="L119" s="471"/>
      <c r="M119" s="457">
        <v>0</v>
      </c>
      <c r="N119" s="457">
        <f>I119-J119-K119-M119</f>
        <v>11089.447399999999</v>
      </c>
      <c r="O119" s="448">
        <v>38971</v>
      </c>
    </row>
    <row r="120" spans="1:15">
      <c r="A120" s="418">
        <f>A119+1</f>
        <v>2</v>
      </c>
      <c r="B120" s="428" t="s">
        <v>408</v>
      </c>
      <c r="C120" s="428" t="s">
        <v>409</v>
      </c>
      <c r="D120" s="445" t="s">
        <v>410</v>
      </c>
      <c r="E120" s="445">
        <v>200011120165880</v>
      </c>
      <c r="F120" s="428" t="s">
        <v>27</v>
      </c>
      <c r="G120" s="450" t="s">
        <v>484</v>
      </c>
      <c r="H120" s="428" t="s">
        <v>411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39084</v>
      </c>
    </row>
    <row r="121" spans="1:15">
      <c r="A121" s="418">
        <f t="shared" ref="A121:A149" si="10">A120+1</f>
        <v>3</v>
      </c>
      <c r="B121" s="428" t="s">
        <v>412</v>
      </c>
      <c r="C121" s="428" t="s">
        <v>413</v>
      </c>
      <c r="D121" s="445" t="s">
        <v>414</v>
      </c>
      <c r="E121" s="445">
        <v>200011120165864</v>
      </c>
      <c r="F121" s="428" t="s">
        <v>415</v>
      </c>
      <c r="G121" s="450" t="s">
        <v>484</v>
      </c>
      <c r="H121" s="428" t="s">
        <v>411</v>
      </c>
      <c r="I121" s="447">
        <v>5000</v>
      </c>
      <c r="J121" s="447">
        <v>143.5</v>
      </c>
      <c r="K121" s="447">
        <v>152</v>
      </c>
      <c r="L121" s="470"/>
      <c r="M121" s="447"/>
      <c r="N121" s="447">
        <v>4704.5</v>
      </c>
      <c r="O121" s="448">
        <v>39174</v>
      </c>
    </row>
    <row r="122" spans="1:15">
      <c r="A122" s="418">
        <f t="shared" si="10"/>
        <v>4</v>
      </c>
      <c r="B122" s="428" t="s">
        <v>221</v>
      </c>
      <c r="C122" s="428" t="s">
        <v>416</v>
      </c>
      <c r="D122" s="445" t="s">
        <v>417</v>
      </c>
      <c r="E122" s="445">
        <v>200011120166148</v>
      </c>
      <c r="F122" s="428" t="s">
        <v>150</v>
      </c>
      <c r="G122" s="450" t="s">
        <v>484</v>
      </c>
      <c r="H122" s="446" t="s">
        <v>418</v>
      </c>
      <c r="I122" s="447">
        <v>7000</v>
      </c>
      <c r="J122" s="447">
        <v>143.5</v>
      </c>
      <c r="K122" s="447">
        <v>152</v>
      </c>
      <c r="L122" s="470"/>
      <c r="M122" s="447"/>
      <c r="N122" s="447">
        <v>6704.5</v>
      </c>
      <c r="O122" s="448">
        <v>39114</v>
      </c>
    </row>
    <row r="123" spans="1:15">
      <c r="A123" s="418">
        <f t="shared" si="10"/>
        <v>5</v>
      </c>
      <c r="B123" s="428" t="s">
        <v>419</v>
      </c>
      <c r="C123" s="428" t="s">
        <v>420</v>
      </c>
      <c r="D123" s="445" t="s">
        <v>421</v>
      </c>
      <c r="E123" s="445">
        <v>200011120165848</v>
      </c>
      <c r="F123" s="428" t="s">
        <v>422</v>
      </c>
      <c r="G123" s="450" t="s">
        <v>484</v>
      </c>
      <c r="H123" s="428" t="s">
        <v>423</v>
      </c>
      <c r="I123" s="456">
        <v>11786</v>
      </c>
      <c r="J123" s="457">
        <f>I123*2.87%</f>
        <v>338.25819999999999</v>
      </c>
      <c r="K123" s="457">
        <f>I123*3.04%</f>
        <v>358.2944</v>
      </c>
      <c r="L123" s="471"/>
      <c r="M123" s="457">
        <v>0</v>
      </c>
      <c r="N123" s="457">
        <f>I123-J123-K123-M123</f>
        <v>11089.447399999999</v>
      </c>
      <c r="O123" s="448">
        <v>39295</v>
      </c>
    </row>
    <row r="124" spans="1:15">
      <c r="A124" s="418">
        <f t="shared" si="10"/>
        <v>6</v>
      </c>
      <c r="B124" s="428" t="s">
        <v>424</v>
      </c>
      <c r="C124" s="428" t="s">
        <v>425</v>
      </c>
      <c r="D124" s="429" t="s">
        <v>426</v>
      </c>
      <c r="E124" s="445">
        <v>200011120165738</v>
      </c>
      <c r="F124" s="428" t="s">
        <v>27</v>
      </c>
      <c r="G124" s="450" t="s">
        <v>484</v>
      </c>
      <c r="H124" s="428" t="s">
        <v>427</v>
      </c>
      <c r="I124" s="447">
        <v>5000</v>
      </c>
      <c r="J124" s="447">
        <v>143.5</v>
      </c>
      <c r="K124" s="447">
        <v>152</v>
      </c>
      <c r="L124" s="470"/>
      <c r="M124" s="447"/>
      <c r="N124" s="447">
        <v>4704.5</v>
      </c>
      <c r="O124" s="448">
        <v>39302</v>
      </c>
    </row>
    <row r="125" spans="1:15">
      <c r="A125" s="418">
        <f t="shared" si="10"/>
        <v>7</v>
      </c>
      <c r="B125" s="428" t="s">
        <v>428</v>
      </c>
      <c r="C125" s="428" t="s">
        <v>429</v>
      </c>
      <c r="D125" s="429" t="s">
        <v>430</v>
      </c>
      <c r="E125" s="445">
        <v>200011120143844</v>
      </c>
      <c r="F125" s="428" t="s">
        <v>376</v>
      </c>
      <c r="G125" s="450" t="s">
        <v>484</v>
      </c>
      <c r="H125" s="664" t="s">
        <v>431</v>
      </c>
      <c r="I125" s="447">
        <v>8000</v>
      </c>
      <c r="J125" s="447">
        <v>229.6</v>
      </c>
      <c r="K125" s="447">
        <v>243.2</v>
      </c>
      <c r="L125" s="470"/>
      <c r="M125" s="447"/>
      <c r="N125" s="447">
        <v>7527.2</v>
      </c>
      <c r="O125" s="448">
        <v>40210</v>
      </c>
    </row>
    <row r="126" spans="1:15">
      <c r="A126" s="418">
        <f t="shared" si="10"/>
        <v>8</v>
      </c>
      <c r="B126" s="428" t="s">
        <v>435</v>
      </c>
      <c r="C126" s="428" t="s">
        <v>436</v>
      </c>
      <c r="D126" s="429" t="s">
        <v>437</v>
      </c>
      <c r="E126" s="445">
        <v>200011101393509</v>
      </c>
      <c r="F126" s="428" t="s">
        <v>37</v>
      </c>
      <c r="G126" s="450" t="s">
        <v>484</v>
      </c>
      <c r="H126" s="428" t="s">
        <v>438</v>
      </c>
      <c r="I126" s="665">
        <v>5000</v>
      </c>
      <c r="J126" s="632">
        <f>I126*2.87%</f>
        <v>143.5</v>
      </c>
      <c r="K126" s="632">
        <f>I126*3.04%</f>
        <v>152</v>
      </c>
      <c r="L126" s="666"/>
      <c r="M126" s="632"/>
      <c r="N126" s="632">
        <f>I126-J126-K126</f>
        <v>4704.5</v>
      </c>
      <c r="O126" s="448">
        <v>40603</v>
      </c>
    </row>
    <row r="127" spans="1:15">
      <c r="A127" s="418">
        <f t="shared" si="10"/>
        <v>9</v>
      </c>
      <c r="B127" s="428" t="s">
        <v>439</v>
      </c>
      <c r="C127" s="428" t="s">
        <v>103</v>
      </c>
      <c r="D127" s="429" t="s">
        <v>440</v>
      </c>
      <c r="E127" s="445">
        <v>200011101479559</v>
      </c>
      <c r="F127" s="428" t="s">
        <v>27</v>
      </c>
      <c r="G127" s="450" t="s">
        <v>484</v>
      </c>
      <c r="H127" s="428" t="s">
        <v>441</v>
      </c>
      <c r="I127" s="447">
        <v>5000</v>
      </c>
      <c r="J127" s="447">
        <v>143.5</v>
      </c>
      <c r="K127" s="447">
        <v>152</v>
      </c>
      <c r="L127" s="470"/>
      <c r="M127" s="447"/>
      <c r="N127" s="447">
        <v>4704.5</v>
      </c>
      <c r="O127" s="448">
        <v>41061</v>
      </c>
    </row>
    <row r="128" spans="1:15">
      <c r="A128" s="418">
        <f t="shared" si="10"/>
        <v>10</v>
      </c>
      <c r="B128" s="428" t="s">
        <v>442</v>
      </c>
      <c r="C128" s="428" t="s">
        <v>443</v>
      </c>
      <c r="D128" s="429" t="s">
        <v>444</v>
      </c>
      <c r="E128" s="445">
        <v>200011101479546</v>
      </c>
      <c r="F128" s="428" t="s">
        <v>27</v>
      </c>
      <c r="G128" s="450" t="s">
        <v>484</v>
      </c>
      <c r="H128" s="428" t="s">
        <v>445</v>
      </c>
      <c r="I128" s="447">
        <v>5000</v>
      </c>
      <c r="J128" s="447">
        <v>143.5</v>
      </c>
      <c r="K128" s="447">
        <v>152</v>
      </c>
      <c r="L128" s="470"/>
      <c r="M128" s="447"/>
      <c r="N128" s="447">
        <v>4704.5</v>
      </c>
      <c r="O128" s="448">
        <v>41214</v>
      </c>
    </row>
    <row r="129" spans="1:15">
      <c r="A129" s="418">
        <f t="shared" si="10"/>
        <v>11</v>
      </c>
      <c r="B129" s="428" t="s">
        <v>447</v>
      </c>
      <c r="C129" s="428" t="s">
        <v>448</v>
      </c>
      <c r="D129" s="429" t="s">
        <v>449</v>
      </c>
      <c r="E129" s="445">
        <v>200011120292627</v>
      </c>
      <c r="F129" s="428" t="s">
        <v>27</v>
      </c>
      <c r="G129" s="450" t="s">
        <v>484</v>
      </c>
      <c r="H129" s="428" t="s">
        <v>450</v>
      </c>
      <c r="I129" s="447">
        <v>5000</v>
      </c>
      <c r="J129" s="447">
        <v>143.5</v>
      </c>
      <c r="K129" s="447">
        <v>152</v>
      </c>
      <c r="L129" s="470"/>
      <c r="M129" s="447"/>
      <c r="N129" s="447">
        <v>4704.5</v>
      </c>
      <c r="O129" s="448">
        <v>41821</v>
      </c>
    </row>
    <row r="130" spans="1:15">
      <c r="A130" s="418">
        <f t="shared" si="10"/>
        <v>12</v>
      </c>
      <c r="B130" s="428" t="s">
        <v>451</v>
      </c>
      <c r="C130" s="428" t="s">
        <v>452</v>
      </c>
      <c r="D130" s="429" t="s">
        <v>453</v>
      </c>
      <c r="E130" s="445">
        <v>200011120292588</v>
      </c>
      <c r="F130" s="428" t="s">
        <v>150</v>
      </c>
      <c r="G130" s="450" t="s">
        <v>484</v>
      </c>
      <c r="H130" s="428" t="s">
        <v>454</v>
      </c>
      <c r="I130" s="447">
        <v>5000</v>
      </c>
      <c r="J130" s="447">
        <v>143.5</v>
      </c>
      <c r="K130" s="447">
        <v>152</v>
      </c>
      <c r="L130" s="470"/>
      <c r="M130" s="447"/>
      <c r="N130" s="447">
        <v>4704.5</v>
      </c>
      <c r="O130" s="448">
        <v>41913</v>
      </c>
    </row>
    <row r="131" spans="1:15">
      <c r="A131" s="418">
        <f t="shared" si="10"/>
        <v>13</v>
      </c>
      <c r="B131" s="428" t="s">
        <v>455</v>
      </c>
      <c r="C131" s="428" t="s">
        <v>456</v>
      </c>
      <c r="D131" s="429" t="s">
        <v>457</v>
      </c>
      <c r="E131" s="445">
        <v>200011120292601</v>
      </c>
      <c r="F131" s="428" t="s">
        <v>458</v>
      </c>
      <c r="G131" s="450" t="s">
        <v>484</v>
      </c>
      <c r="H131" s="428" t="s">
        <v>454</v>
      </c>
      <c r="I131" s="447">
        <v>20000</v>
      </c>
      <c r="J131" s="447">
        <v>574</v>
      </c>
      <c r="K131" s="447">
        <v>608</v>
      </c>
      <c r="L131" s="470"/>
      <c r="M131" s="447"/>
      <c r="N131" s="447">
        <v>18818</v>
      </c>
      <c r="O131" s="448">
        <v>41913</v>
      </c>
    </row>
    <row r="132" spans="1:15">
      <c r="A132" s="418">
        <f t="shared" si="10"/>
        <v>14</v>
      </c>
      <c r="B132" s="428" t="s">
        <v>459</v>
      </c>
      <c r="C132" s="428" t="s">
        <v>460</v>
      </c>
      <c r="D132" s="429" t="s">
        <v>461</v>
      </c>
      <c r="E132" s="445">
        <v>200011120292591</v>
      </c>
      <c r="F132" s="428" t="s">
        <v>188</v>
      </c>
      <c r="G132" s="450" t="s">
        <v>484</v>
      </c>
      <c r="H132" s="428" t="s">
        <v>454</v>
      </c>
      <c r="I132" s="447">
        <v>7000</v>
      </c>
      <c r="J132" s="447">
        <v>200.9</v>
      </c>
      <c r="K132" s="447">
        <v>212.8</v>
      </c>
      <c r="L132" s="470"/>
      <c r="M132" s="447"/>
      <c r="N132" s="447">
        <v>6586.3</v>
      </c>
      <c r="O132" s="448">
        <v>41913</v>
      </c>
    </row>
    <row r="133" spans="1:15">
      <c r="A133" s="418">
        <f t="shared" si="10"/>
        <v>15</v>
      </c>
      <c r="B133" s="428" t="s">
        <v>462</v>
      </c>
      <c r="C133" s="428" t="s">
        <v>463</v>
      </c>
      <c r="D133" s="429" t="s">
        <v>464</v>
      </c>
      <c r="E133" s="445">
        <v>200011101717211</v>
      </c>
      <c r="F133" s="428" t="s">
        <v>37</v>
      </c>
      <c r="G133" s="450" t="s">
        <v>484</v>
      </c>
      <c r="H133" s="428" t="s">
        <v>465</v>
      </c>
      <c r="I133" s="447">
        <v>5000</v>
      </c>
      <c r="J133" s="447">
        <v>143.5</v>
      </c>
      <c r="K133" s="447">
        <v>152</v>
      </c>
      <c r="L133" s="470"/>
      <c r="M133" s="447"/>
      <c r="N133" s="447">
        <v>4704.5</v>
      </c>
      <c r="O133" s="448">
        <v>42217</v>
      </c>
    </row>
    <row r="134" spans="1:15">
      <c r="A134" s="418">
        <f t="shared" si="10"/>
        <v>16</v>
      </c>
      <c r="B134" s="446" t="s">
        <v>466</v>
      </c>
      <c r="C134" s="428" t="s">
        <v>467</v>
      </c>
      <c r="D134" s="466" t="s">
        <v>468</v>
      </c>
      <c r="E134" s="466" t="s">
        <v>469</v>
      </c>
      <c r="F134" s="486" t="s">
        <v>470</v>
      </c>
      <c r="G134" s="450" t="s">
        <v>484</v>
      </c>
      <c r="H134" s="664" t="s">
        <v>431</v>
      </c>
      <c r="I134" s="456">
        <v>6900</v>
      </c>
      <c r="J134" s="457">
        <f t="shared" ref="J134:J149" si="11">I134*2.87%</f>
        <v>198.03</v>
      </c>
      <c r="K134" s="457">
        <f t="shared" ref="K134:K149" si="12">I134*3.04%</f>
        <v>209.76</v>
      </c>
      <c r="L134" s="471"/>
      <c r="M134" s="457">
        <v>0</v>
      </c>
      <c r="N134" s="457">
        <f>I134-J134-K134-M134</f>
        <v>6492.21</v>
      </c>
      <c r="O134" s="466">
        <v>43009</v>
      </c>
    </row>
    <row r="135" spans="1:15">
      <c r="A135" s="418">
        <f t="shared" si="10"/>
        <v>17</v>
      </c>
      <c r="B135" s="465" t="s">
        <v>471</v>
      </c>
      <c r="C135" s="428" t="s">
        <v>472</v>
      </c>
      <c r="D135" s="466" t="s">
        <v>473</v>
      </c>
      <c r="E135" s="466" t="s">
        <v>474</v>
      </c>
      <c r="F135" s="486" t="s">
        <v>406</v>
      </c>
      <c r="G135" s="450" t="s">
        <v>484</v>
      </c>
      <c r="H135" s="486"/>
      <c r="I135" s="456">
        <v>9000</v>
      </c>
      <c r="J135" s="457">
        <f t="shared" si="11"/>
        <v>258.3</v>
      </c>
      <c r="K135" s="457">
        <f t="shared" si="12"/>
        <v>273.60000000000002</v>
      </c>
      <c r="L135" s="471"/>
      <c r="M135" s="457"/>
      <c r="N135" s="457">
        <f>I135-J135-K135</f>
        <v>8468.1</v>
      </c>
      <c r="O135" s="466">
        <v>43221</v>
      </c>
    </row>
    <row r="136" spans="1:15">
      <c r="A136" s="418">
        <f t="shared" si="10"/>
        <v>18</v>
      </c>
      <c r="B136" s="465" t="s">
        <v>475</v>
      </c>
      <c r="C136" s="428" t="s">
        <v>463</v>
      </c>
      <c r="D136" s="466" t="s">
        <v>476</v>
      </c>
      <c r="E136" s="466" t="s">
        <v>477</v>
      </c>
      <c r="F136" s="486" t="s">
        <v>478</v>
      </c>
      <c r="G136" s="450" t="s">
        <v>484</v>
      </c>
      <c r="H136" s="486" t="s">
        <v>479</v>
      </c>
      <c r="I136" s="456">
        <v>18400</v>
      </c>
      <c r="J136" s="457">
        <f t="shared" si="11"/>
        <v>528.08000000000004</v>
      </c>
      <c r="K136" s="457">
        <f t="shared" si="12"/>
        <v>559.36</v>
      </c>
      <c r="L136" s="471"/>
      <c r="M136" s="457"/>
      <c r="N136" s="457">
        <f>I136-J136-K136</f>
        <v>17312.559999999998</v>
      </c>
      <c r="O136" s="466">
        <v>43282</v>
      </c>
    </row>
    <row r="137" spans="1:15">
      <c r="A137" s="418">
        <f t="shared" si="10"/>
        <v>19</v>
      </c>
      <c r="B137" s="450" t="s">
        <v>480</v>
      </c>
      <c r="C137" s="428" t="s">
        <v>481</v>
      </c>
      <c r="D137" s="463" t="s">
        <v>482</v>
      </c>
      <c r="E137" s="469" t="s">
        <v>483</v>
      </c>
      <c r="F137" s="450" t="s">
        <v>37</v>
      </c>
      <c r="G137" s="450" t="s">
        <v>484</v>
      </c>
      <c r="H137" s="450" t="s">
        <v>485</v>
      </c>
      <c r="I137" s="480">
        <v>5000</v>
      </c>
      <c r="J137" s="480">
        <f t="shared" si="11"/>
        <v>143.5</v>
      </c>
      <c r="K137" s="480">
        <f t="shared" si="12"/>
        <v>152</v>
      </c>
      <c r="L137" s="480"/>
      <c r="M137" s="480"/>
      <c r="N137" s="480">
        <f>SUM(I137-J137-K137)</f>
        <v>4704.5</v>
      </c>
      <c r="O137" s="667">
        <v>43647</v>
      </c>
    </row>
    <row r="138" spans="1:15">
      <c r="A138" s="418">
        <f t="shared" si="10"/>
        <v>20</v>
      </c>
      <c r="B138" s="450" t="s">
        <v>487</v>
      </c>
      <c r="C138" s="428" t="s">
        <v>488</v>
      </c>
      <c r="D138" s="463" t="s">
        <v>489</v>
      </c>
      <c r="E138" s="469" t="s">
        <v>490</v>
      </c>
      <c r="F138" s="450" t="s">
        <v>491</v>
      </c>
      <c r="G138" s="450" t="s">
        <v>484</v>
      </c>
      <c r="H138" s="450" t="s">
        <v>492</v>
      </c>
      <c r="I138" s="480">
        <v>5000</v>
      </c>
      <c r="J138" s="480">
        <f t="shared" si="11"/>
        <v>143.5</v>
      </c>
      <c r="K138" s="480">
        <f t="shared" si="12"/>
        <v>152</v>
      </c>
      <c r="L138" s="480"/>
      <c r="M138" s="480"/>
      <c r="N138" s="480">
        <f>SUM(I138-J138-K138)</f>
        <v>4704.5</v>
      </c>
      <c r="O138" s="667">
        <v>44470</v>
      </c>
    </row>
    <row r="139" spans="1:15">
      <c r="A139" s="418">
        <f t="shared" si="10"/>
        <v>21</v>
      </c>
      <c r="B139" s="450" t="s">
        <v>825</v>
      </c>
      <c r="C139" s="428" t="s">
        <v>1010</v>
      </c>
      <c r="D139" s="463" t="s">
        <v>904</v>
      </c>
      <c r="E139" s="469" t="s">
        <v>828</v>
      </c>
      <c r="F139" s="450" t="s">
        <v>827</v>
      </c>
      <c r="G139" s="450" t="s">
        <v>484</v>
      </c>
      <c r="H139" s="428" t="s">
        <v>485</v>
      </c>
      <c r="I139" s="480">
        <v>30000</v>
      </c>
      <c r="J139" s="480">
        <f t="shared" si="11"/>
        <v>861</v>
      </c>
      <c r="K139" s="480">
        <f t="shared" si="12"/>
        <v>912</v>
      </c>
      <c r="L139" s="480"/>
      <c r="M139" s="480">
        <v>1512.45</v>
      </c>
      <c r="N139" s="480">
        <f>SUM(I139-J139-K139-M139)</f>
        <v>26714.55</v>
      </c>
      <c r="O139" s="466">
        <v>44568</v>
      </c>
    </row>
    <row r="140" spans="1:15">
      <c r="A140" s="418">
        <f t="shared" si="10"/>
        <v>22</v>
      </c>
      <c r="B140" s="450" t="s">
        <v>837</v>
      </c>
      <c r="C140" s="428" t="s">
        <v>838</v>
      </c>
      <c r="D140" s="463" t="s">
        <v>839</v>
      </c>
      <c r="E140" s="469" t="s">
        <v>840</v>
      </c>
      <c r="F140" s="450" t="s">
        <v>729</v>
      </c>
      <c r="G140" s="450" t="s">
        <v>484</v>
      </c>
      <c r="H140" s="428" t="s">
        <v>485</v>
      </c>
      <c r="I140" s="480">
        <v>7000</v>
      </c>
      <c r="J140" s="480">
        <f t="shared" si="11"/>
        <v>200.9</v>
      </c>
      <c r="K140" s="480">
        <f t="shared" si="12"/>
        <v>212.8</v>
      </c>
      <c r="L140" s="480"/>
      <c r="M140" s="480"/>
      <c r="N140" s="480">
        <f>SUM(I140-J140-K140)</f>
        <v>6586.3</v>
      </c>
      <c r="O140" s="466">
        <v>44652</v>
      </c>
    </row>
    <row r="141" spans="1:15">
      <c r="A141" s="418">
        <f t="shared" si="10"/>
        <v>23</v>
      </c>
      <c r="B141" s="450" t="s">
        <v>872</v>
      </c>
      <c r="C141" s="428" t="s">
        <v>1011</v>
      </c>
      <c r="D141" s="463" t="s">
        <v>891</v>
      </c>
      <c r="E141" s="469" t="s">
        <v>900</v>
      </c>
      <c r="F141" s="450" t="s">
        <v>63</v>
      </c>
      <c r="G141" s="450" t="s">
        <v>484</v>
      </c>
      <c r="H141" s="428" t="s">
        <v>878</v>
      </c>
      <c r="I141" s="480">
        <v>5000</v>
      </c>
      <c r="J141" s="480">
        <f t="shared" si="11"/>
        <v>143.5</v>
      </c>
      <c r="K141" s="480">
        <f t="shared" si="12"/>
        <v>152</v>
      </c>
      <c r="L141" s="480"/>
      <c r="M141" s="480"/>
      <c r="N141" s="480">
        <f t="shared" ref="N141:N149" si="13">SUM(I141-J141-K141)</f>
        <v>4704.5</v>
      </c>
      <c r="O141" s="466">
        <v>44835</v>
      </c>
    </row>
    <row r="142" spans="1:15">
      <c r="A142" s="418">
        <f t="shared" si="10"/>
        <v>24</v>
      </c>
      <c r="B142" s="450" t="s">
        <v>874</v>
      </c>
      <c r="C142" s="428" t="s">
        <v>875</v>
      </c>
      <c r="D142" s="463" t="s">
        <v>876</v>
      </c>
      <c r="E142" s="469" t="s">
        <v>897</v>
      </c>
      <c r="F142" s="450" t="s">
        <v>150</v>
      </c>
      <c r="G142" s="450" t="s">
        <v>484</v>
      </c>
      <c r="H142" s="428" t="s">
        <v>877</v>
      </c>
      <c r="I142" s="480">
        <v>5000</v>
      </c>
      <c r="J142" s="480">
        <f t="shared" si="11"/>
        <v>143.5</v>
      </c>
      <c r="K142" s="480">
        <f t="shared" si="12"/>
        <v>152</v>
      </c>
      <c r="L142" s="480"/>
      <c r="M142" s="480"/>
      <c r="N142" s="480">
        <f t="shared" si="13"/>
        <v>4704.5</v>
      </c>
      <c r="O142" s="466">
        <v>44835</v>
      </c>
    </row>
    <row r="143" spans="1:15">
      <c r="A143" s="418">
        <f t="shared" si="10"/>
        <v>25</v>
      </c>
      <c r="B143" s="450" t="s">
        <v>879</v>
      </c>
      <c r="C143" s="428" t="s">
        <v>880</v>
      </c>
      <c r="D143" s="463" t="s">
        <v>881</v>
      </c>
      <c r="E143" s="469" t="s">
        <v>898</v>
      </c>
      <c r="F143" s="450" t="s">
        <v>150</v>
      </c>
      <c r="G143" s="450" t="s">
        <v>484</v>
      </c>
      <c r="H143" s="428" t="s">
        <v>882</v>
      </c>
      <c r="I143" s="480">
        <v>5000</v>
      </c>
      <c r="J143" s="480">
        <f t="shared" si="11"/>
        <v>143.5</v>
      </c>
      <c r="K143" s="480">
        <f t="shared" si="12"/>
        <v>152</v>
      </c>
      <c r="L143" s="480"/>
      <c r="M143" s="480"/>
      <c r="N143" s="480">
        <f t="shared" si="13"/>
        <v>4704.5</v>
      </c>
      <c r="O143" s="466">
        <v>44835</v>
      </c>
    </row>
    <row r="144" spans="1:15">
      <c r="A144" s="418">
        <f t="shared" si="10"/>
        <v>26</v>
      </c>
      <c r="B144" s="450" t="s">
        <v>883</v>
      </c>
      <c r="C144" s="428" t="s">
        <v>884</v>
      </c>
      <c r="D144" s="463" t="s">
        <v>885</v>
      </c>
      <c r="E144" s="469" t="s">
        <v>899</v>
      </c>
      <c r="F144" s="450" t="s">
        <v>150</v>
      </c>
      <c r="G144" s="450" t="s">
        <v>484</v>
      </c>
      <c r="H144" s="428" t="s">
        <v>886</v>
      </c>
      <c r="I144" s="480">
        <v>5000</v>
      </c>
      <c r="J144" s="480">
        <f t="shared" si="11"/>
        <v>143.5</v>
      </c>
      <c r="K144" s="480">
        <f t="shared" si="12"/>
        <v>152</v>
      </c>
      <c r="L144" s="480"/>
      <c r="M144" s="480"/>
      <c r="N144" s="480">
        <f t="shared" si="13"/>
        <v>4704.5</v>
      </c>
      <c r="O144" s="466">
        <v>44835</v>
      </c>
    </row>
    <row r="145" spans="1:15">
      <c r="A145" s="418">
        <f t="shared" si="10"/>
        <v>27</v>
      </c>
      <c r="B145" s="450" t="s">
        <v>887</v>
      </c>
      <c r="C145" s="428" t="s">
        <v>888</v>
      </c>
      <c r="D145" s="463" t="s">
        <v>889</v>
      </c>
      <c r="E145" s="469" t="s">
        <v>896</v>
      </c>
      <c r="F145" s="450" t="s">
        <v>150</v>
      </c>
      <c r="G145" s="450" t="s">
        <v>484</v>
      </c>
      <c r="H145" s="428" t="s">
        <v>890</v>
      </c>
      <c r="I145" s="480">
        <v>5000</v>
      </c>
      <c r="J145" s="480">
        <f t="shared" si="11"/>
        <v>143.5</v>
      </c>
      <c r="K145" s="480">
        <f t="shared" si="12"/>
        <v>152</v>
      </c>
      <c r="L145" s="480"/>
      <c r="M145" s="480"/>
      <c r="N145" s="480">
        <f t="shared" si="13"/>
        <v>4704.5</v>
      </c>
      <c r="O145" s="466">
        <v>44835</v>
      </c>
    </row>
    <row r="146" spans="1:15">
      <c r="A146" s="418">
        <f t="shared" si="10"/>
        <v>28</v>
      </c>
      <c r="B146" s="450" t="s">
        <v>462</v>
      </c>
      <c r="C146" s="428" t="s">
        <v>1012</v>
      </c>
      <c r="D146" s="463" t="s">
        <v>911</v>
      </c>
      <c r="E146" s="469" t="s">
        <v>912</v>
      </c>
      <c r="F146" s="450" t="s">
        <v>63</v>
      </c>
      <c r="G146" s="450" t="s">
        <v>484</v>
      </c>
      <c r="H146" s="428" t="s">
        <v>882</v>
      </c>
      <c r="I146" s="480">
        <v>5000</v>
      </c>
      <c r="J146" s="480">
        <f t="shared" si="11"/>
        <v>143.5</v>
      </c>
      <c r="K146" s="480">
        <f t="shared" si="12"/>
        <v>152</v>
      </c>
      <c r="L146" s="480"/>
      <c r="M146" s="480"/>
      <c r="N146" s="480">
        <f t="shared" si="13"/>
        <v>4704.5</v>
      </c>
      <c r="O146" s="466">
        <v>44866</v>
      </c>
    </row>
    <row r="147" spans="1:15">
      <c r="A147" s="418">
        <f t="shared" si="10"/>
        <v>29</v>
      </c>
      <c r="B147" s="450" t="s">
        <v>918</v>
      </c>
      <c r="C147" s="428" t="s">
        <v>919</v>
      </c>
      <c r="D147" s="463" t="s">
        <v>920</v>
      </c>
      <c r="E147" s="488">
        <v>9605408903</v>
      </c>
      <c r="F147" s="450" t="s">
        <v>63</v>
      </c>
      <c r="G147" s="450" t="s">
        <v>484</v>
      </c>
      <c r="H147" s="437" t="s">
        <v>921</v>
      </c>
      <c r="I147" s="480">
        <v>5000</v>
      </c>
      <c r="J147" s="480">
        <f t="shared" si="11"/>
        <v>143.5</v>
      </c>
      <c r="K147" s="480">
        <f t="shared" si="12"/>
        <v>152</v>
      </c>
      <c r="L147" s="480"/>
      <c r="M147" s="480"/>
      <c r="N147" s="480">
        <f t="shared" si="13"/>
        <v>4704.5</v>
      </c>
      <c r="O147" s="466">
        <v>44896</v>
      </c>
    </row>
    <row r="148" spans="1:15">
      <c r="A148" s="418">
        <f t="shared" si="10"/>
        <v>30</v>
      </c>
      <c r="B148" s="450" t="s">
        <v>210</v>
      </c>
      <c r="C148" s="428" t="s">
        <v>976</v>
      </c>
      <c r="D148" s="463" t="s">
        <v>977</v>
      </c>
      <c r="E148" s="488">
        <v>9606157607</v>
      </c>
      <c r="F148" s="450" t="s">
        <v>415</v>
      </c>
      <c r="G148" s="450" t="s">
        <v>484</v>
      </c>
      <c r="H148" s="437" t="s">
        <v>882</v>
      </c>
      <c r="I148" s="480">
        <v>5000</v>
      </c>
      <c r="J148" s="480">
        <f t="shared" si="11"/>
        <v>143.5</v>
      </c>
      <c r="K148" s="480">
        <f t="shared" si="12"/>
        <v>152</v>
      </c>
      <c r="L148" s="480"/>
      <c r="M148" s="480"/>
      <c r="N148" s="480">
        <f t="shared" si="13"/>
        <v>4704.5</v>
      </c>
      <c r="O148" s="466">
        <v>45139</v>
      </c>
    </row>
    <row r="149" spans="1:15">
      <c r="A149" s="418">
        <f t="shared" si="10"/>
        <v>31</v>
      </c>
      <c r="B149" s="450" t="s">
        <v>990</v>
      </c>
      <c r="C149" s="428" t="s">
        <v>991</v>
      </c>
      <c r="D149" s="463" t="s">
        <v>992</v>
      </c>
      <c r="E149" s="488">
        <v>9606781220</v>
      </c>
      <c r="F149" s="450" t="s">
        <v>63</v>
      </c>
      <c r="G149" s="450" t="s">
        <v>484</v>
      </c>
      <c r="H149" s="437" t="s">
        <v>993</v>
      </c>
      <c r="I149" s="480">
        <v>5000</v>
      </c>
      <c r="J149" s="480">
        <f t="shared" si="11"/>
        <v>143.5</v>
      </c>
      <c r="K149" s="480">
        <f t="shared" si="12"/>
        <v>152</v>
      </c>
      <c r="L149" s="480"/>
      <c r="M149" s="480"/>
      <c r="N149" s="480">
        <f t="shared" si="13"/>
        <v>4704.5</v>
      </c>
      <c r="O149" s="466">
        <v>45323</v>
      </c>
    </row>
    <row r="150" spans="1:15">
      <c r="B150" s="668" t="s">
        <v>493</v>
      </c>
      <c r="C150" s="668"/>
      <c r="D150" s="669"/>
      <c r="E150" s="670"/>
      <c r="F150" s="668"/>
      <c r="G150" s="668"/>
      <c r="H150" s="668"/>
      <c r="I150" s="671">
        <f>SUM(I119:I149)</f>
        <v>236872</v>
      </c>
      <c r="J150" s="671">
        <f>SUM(J119:J149)</f>
        <v>6740.8263999999999</v>
      </c>
      <c r="K150" s="671">
        <f>SUM(K119:K149)</f>
        <v>7140.1088000000009</v>
      </c>
      <c r="L150" s="672"/>
      <c r="M150" s="671">
        <f>SUM(M119:M148)</f>
        <v>1512.45</v>
      </c>
      <c r="N150" s="671">
        <f>SUM(N119:N149)</f>
        <v>221478.61479999998</v>
      </c>
      <c r="O150" s="428"/>
    </row>
    <row r="151" spans="1:15">
      <c r="B151" s="673"/>
      <c r="C151" s="673"/>
      <c r="D151" s="674"/>
      <c r="E151" s="675"/>
      <c r="F151" s="673"/>
      <c r="G151" s="673"/>
      <c r="H151" s="673"/>
      <c r="I151" s="676"/>
      <c r="J151" s="676"/>
      <c r="K151" s="676"/>
      <c r="L151" s="677"/>
      <c r="M151" s="676"/>
      <c r="N151" s="676"/>
      <c r="O151" s="649"/>
    </row>
    <row r="152" spans="1:15">
      <c r="B152" s="673"/>
      <c r="C152" s="673"/>
      <c r="D152" s="651"/>
      <c r="E152" s="678"/>
      <c r="F152" s="649"/>
      <c r="G152" s="649"/>
      <c r="H152" s="649"/>
      <c r="I152" s="677"/>
      <c r="J152" s="677"/>
      <c r="K152" s="677"/>
      <c r="L152" s="677"/>
      <c r="M152" s="677"/>
      <c r="N152" s="677"/>
      <c r="O152" s="650"/>
    </row>
    <row r="153" spans="1:15" ht="15.75" thickBot="1">
      <c r="B153" s="651"/>
      <c r="C153" s="652" t="s">
        <v>398</v>
      </c>
      <c r="D153" s="653"/>
      <c r="E153" s="79"/>
      <c r="F153" s="79"/>
      <c r="G153" s="620"/>
      <c r="H153" s="654" t="s">
        <v>841</v>
      </c>
      <c r="I153" s="679"/>
      <c r="J153" s="516"/>
      <c r="K153" s="649"/>
      <c r="L153" s="649"/>
      <c r="M153" s="649"/>
      <c r="N153" s="650"/>
      <c r="O153" s="650"/>
    </row>
    <row r="154" spans="1:15">
      <c r="B154" s="831" t="s">
        <v>974</v>
      </c>
      <c r="C154" s="831"/>
      <c r="D154" s="79"/>
      <c r="E154" s="79"/>
      <c r="F154" s="79"/>
      <c r="G154" s="620"/>
      <c r="H154" s="618" t="s">
        <v>1034</v>
      </c>
      <c r="I154" s="620"/>
      <c r="J154" s="516"/>
      <c r="K154" s="649"/>
      <c r="L154" s="649"/>
      <c r="M154" s="649"/>
      <c r="N154" s="650"/>
      <c r="O154" s="650"/>
    </row>
    <row r="155" spans="1:15">
      <c r="B155" s="620"/>
      <c r="C155" s="620"/>
      <c r="D155" s="79"/>
      <c r="E155" s="79"/>
      <c r="F155" s="79"/>
      <c r="G155" s="620"/>
      <c r="H155" s="620"/>
      <c r="I155" s="620"/>
      <c r="J155" s="516"/>
      <c r="K155" s="649"/>
      <c r="L155" s="649"/>
      <c r="M155" s="649"/>
      <c r="N155" s="650"/>
      <c r="O155" s="650"/>
    </row>
    <row r="156" spans="1:15">
      <c r="B156" s="620"/>
      <c r="C156" s="620"/>
      <c r="D156" s="79"/>
      <c r="E156" s="79"/>
      <c r="F156" s="79"/>
      <c r="G156" s="620"/>
      <c r="H156" s="620"/>
      <c r="I156" s="620"/>
      <c r="J156" s="516"/>
      <c r="K156" s="649"/>
      <c r="L156" s="649"/>
      <c r="M156" s="649"/>
      <c r="N156" s="650"/>
      <c r="O156" s="650"/>
    </row>
    <row r="157" spans="1:15">
      <c r="B157" s="620"/>
      <c r="C157" s="620"/>
      <c r="D157" s="79"/>
      <c r="E157" s="79"/>
      <c r="F157" s="79"/>
      <c r="G157" s="620"/>
      <c r="H157" s="620"/>
      <c r="I157" s="620"/>
      <c r="J157" s="516"/>
      <c r="K157" s="649"/>
      <c r="L157" s="649"/>
      <c r="M157" s="649"/>
      <c r="N157" s="650"/>
      <c r="O157" s="650"/>
    </row>
    <row r="158" spans="1:15">
      <c r="B158" s="620"/>
      <c r="C158" s="620"/>
      <c r="D158" s="79"/>
      <c r="E158" s="79"/>
      <c r="F158" s="79"/>
      <c r="G158" s="620"/>
      <c r="H158" s="620"/>
      <c r="I158" s="620"/>
      <c r="J158" s="516"/>
      <c r="K158" s="649"/>
      <c r="L158" s="649"/>
      <c r="M158" s="649"/>
      <c r="N158" s="650"/>
      <c r="O158" s="650"/>
    </row>
    <row r="159" spans="1:15">
      <c r="B159" s="620"/>
      <c r="C159" s="620"/>
      <c r="D159" s="79"/>
      <c r="E159" s="79"/>
      <c r="F159" s="79"/>
      <c r="G159" s="620"/>
      <c r="H159" s="620"/>
      <c r="I159" s="620"/>
      <c r="J159" s="516"/>
      <c r="K159" s="649"/>
      <c r="L159" s="649"/>
      <c r="M159" s="649"/>
      <c r="N159" s="650"/>
      <c r="O159" s="650"/>
    </row>
    <row r="160" spans="1:15">
      <c r="B160" s="620"/>
      <c r="C160" s="620"/>
      <c r="D160" s="79"/>
      <c r="E160" s="79"/>
      <c r="F160" s="79"/>
      <c r="G160" s="620"/>
      <c r="H160" s="620"/>
      <c r="I160" s="620"/>
      <c r="J160" s="516"/>
      <c r="K160" s="649"/>
      <c r="L160" s="649"/>
      <c r="M160" s="649"/>
      <c r="N160" s="650"/>
      <c r="O160" s="650"/>
    </row>
    <row r="161" spans="1:15">
      <c r="B161" s="620"/>
      <c r="C161" s="620"/>
      <c r="D161" s="79"/>
      <c r="E161" s="79"/>
      <c r="F161" s="79"/>
      <c r="G161" s="620"/>
      <c r="H161" s="620"/>
      <c r="I161" s="620"/>
      <c r="J161" s="516"/>
      <c r="K161" s="649"/>
      <c r="L161" s="649"/>
      <c r="M161" s="649"/>
      <c r="N161" s="650"/>
      <c r="O161" s="650"/>
    </row>
    <row r="162" spans="1:15">
      <c r="B162" s="620"/>
      <c r="C162" s="620"/>
      <c r="D162" s="79"/>
      <c r="E162" s="79"/>
      <c r="F162" s="79"/>
      <c r="G162" s="620"/>
      <c r="H162" s="620"/>
      <c r="I162" s="620"/>
      <c r="J162" s="516"/>
      <c r="K162" s="649"/>
      <c r="L162" s="649"/>
      <c r="N162" s="650"/>
      <c r="O162" s="650"/>
    </row>
    <row r="163" spans="1:15">
      <c r="B163" s="620"/>
      <c r="C163" s="620"/>
      <c r="D163" s="79"/>
      <c r="E163" s="79"/>
      <c r="F163" s="79"/>
      <c r="G163" s="620"/>
      <c r="H163" s="620"/>
      <c r="I163" s="620"/>
      <c r="J163" s="516"/>
      <c r="K163" s="649"/>
      <c r="L163" s="649"/>
      <c r="M163" s="649"/>
      <c r="N163" s="650"/>
      <c r="O163" s="650"/>
    </row>
    <row r="164" spans="1:15">
      <c r="B164" s="838" t="s">
        <v>1</v>
      </c>
      <c r="C164" s="838"/>
      <c r="D164" s="838"/>
      <c r="E164" s="838"/>
      <c r="F164" s="838"/>
      <c r="G164" s="838"/>
      <c r="H164" s="838"/>
      <c r="I164" s="838"/>
      <c r="J164" s="838"/>
      <c r="K164" s="838"/>
      <c r="L164" s="838"/>
      <c r="M164" s="838"/>
      <c r="N164" s="838"/>
      <c r="O164" s="650"/>
    </row>
    <row r="165" spans="1:15">
      <c r="B165" s="838" t="s">
        <v>2</v>
      </c>
      <c r="C165" s="838"/>
      <c r="D165" s="838"/>
      <c r="E165" s="838"/>
      <c r="F165" s="838"/>
      <c r="G165" s="838"/>
      <c r="H165" s="838"/>
      <c r="I165" s="838"/>
      <c r="J165" s="838"/>
      <c r="K165" s="838"/>
      <c r="L165" s="838"/>
      <c r="M165" s="838"/>
      <c r="N165" s="838"/>
      <c r="O165" s="650"/>
    </row>
    <row r="166" spans="1:15">
      <c r="B166" s="838" t="s">
        <v>401</v>
      </c>
      <c r="C166" s="838"/>
      <c r="D166" s="838"/>
      <c r="E166" s="838"/>
      <c r="F166" s="838"/>
      <c r="G166" s="838"/>
      <c r="H166" s="838"/>
      <c r="I166" s="838"/>
      <c r="J166" s="838"/>
      <c r="K166" s="838"/>
      <c r="L166" s="838"/>
      <c r="M166" s="838"/>
      <c r="N166" s="838"/>
      <c r="O166" s="650"/>
    </row>
    <row r="167" spans="1:15">
      <c r="B167" s="624" t="s">
        <v>1029</v>
      </c>
      <c r="C167" s="624"/>
      <c r="D167" s="624"/>
      <c r="E167" s="624"/>
      <c r="F167" s="680"/>
      <c r="G167" s="680"/>
      <c r="H167" s="680"/>
      <c r="I167" s="681"/>
      <c r="J167" s="649"/>
      <c r="K167" s="649"/>
      <c r="L167" s="649"/>
      <c r="M167" s="649"/>
      <c r="N167" s="650"/>
      <c r="O167" s="650"/>
    </row>
    <row r="168" spans="1:15">
      <c r="B168" s="624" t="s">
        <v>494</v>
      </c>
      <c r="C168" s="624"/>
      <c r="D168" s="682"/>
      <c r="E168" s="658"/>
      <c r="F168" s="660"/>
      <c r="G168" s="660"/>
      <c r="H168" s="660"/>
      <c r="I168" s="662"/>
      <c r="J168" s="662" t="s">
        <v>14</v>
      </c>
      <c r="K168" s="662" t="s">
        <v>15</v>
      </c>
      <c r="L168" s="662" t="s">
        <v>16</v>
      </c>
      <c r="M168" s="627" t="s">
        <v>941</v>
      </c>
      <c r="N168" s="662"/>
      <c r="O168" s="626"/>
    </row>
    <row r="169" spans="1:15">
      <c r="B169" s="624" t="s">
        <v>6</v>
      </c>
      <c r="C169" s="624" t="s">
        <v>7</v>
      </c>
      <c r="D169" s="624" t="s">
        <v>8</v>
      </c>
      <c r="E169" s="624" t="s">
        <v>9</v>
      </c>
      <c r="F169" s="624" t="s">
        <v>10</v>
      </c>
      <c r="G169" s="624" t="s">
        <v>11</v>
      </c>
      <c r="H169" s="624" t="s">
        <v>12</v>
      </c>
      <c r="I169" s="624" t="s">
        <v>13</v>
      </c>
      <c r="J169" s="624" t="s">
        <v>495</v>
      </c>
      <c r="K169" s="624"/>
      <c r="L169" s="624"/>
      <c r="M169" s="624"/>
      <c r="N169" s="683" t="s">
        <v>17</v>
      </c>
      <c r="O169" s="630" t="s">
        <v>18</v>
      </c>
    </row>
    <row r="170" spans="1:15">
      <c r="A170" s="418">
        <v>1</v>
      </c>
      <c r="B170" s="428" t="s">
        <v>499</v>
      </c>
      <c r="C170" s="428" t="s">
        <v>500</v>
      </c>
      <c r="D170" s="429" t="s">
        <v>501</v>
      </c>
      <c r="E170" s="445">
        <v>200011110179067</v>
      </c>
      <c r="F170" s="428" t="s">
        <v>27</v>
      </c>
      <c r="G170" s="450" t="s">
        <v>549</v>
      </c>
      <c r="H170" s="428" t="s">
        <v>502</v>
      </c>
      <c r="I170" s="447">
        <v>5000</v>
      </c>
      <c r="J170" s="447">
        <v>143.5</v>
      </c>
      <c r="K170" s="447">
        <v>152</v>
      </c>
      <c r="L170" s="470"/>
      <c r="M170" s="470"/>
      <c r="N170" s="447">
        <v>4704.5</v>
      </c>
      <c r="O170" s="448">
        <v>39234</v>
      </c>
    </row>
    <row r="171" spans="1:15">
      <c r="A171" s="418">
        <f>A170+1</f>
        <v>2</v>
      </c>
      <c r="B171" s="428" t="s">
        <v>503</v>
      </c>
      <c r="C171" s="428" t="s">
        <v>504</v>
      </c>
      <c r="D171" s="429" t="s">
        <v>505</v>
      </c>
      <c r="E171" s="445">
        <v>200011110179135</v>
      </c>
      <c r="F171" s="428" t="s">
        <v>37</v>
      </c>
      <c r="G171" s="450" t="s">
        <v>549</v>
      </c>
      <c r="H171" s="428" t="s">
        <v>506</v>
      </c>
      <c r="I171" s="447">
        <v>5000</v>
      </c>
      <c r="J171" s="447">
        <v>143.5</v>
      </c>
      <c r="K171" s="447">
        <v>152</v>
      </c>
      <c r="L171" s="470"/>
      <c r="M171" s="470"/>
      <c r="N171" s="447">
        <v>4704.5</v>
      </c>
      <c r="O171" s="448">
        <v>39272</v>
      </c>
    </row>
    <row r="172" spans="1:15">
      <c r="A172" s="418">
        <f t="shared" ref="A172:A194" si="14">A171+1</f>
        <v>3</v>
      </c>
      <c r="B172" s="428" t="s">
        <v>508</v>
      </c>
      <c r="C172" s="428" t="s">
        <v>509</v>
      </c>
      <c r="D172" s="429" t="s">
        <v>510</v>
      </c>
      <c r="E172" s="445">
        <v>200011101180725</v>
      </c>
      <c r="F172" s="428" t="s">
        <v>37</v>
      </c>
      <c r="G172" s="450" t="s">
        <v>549</v>
      </c>
      <c r="H172" s="428" t="s">
        <v>511</v>
      </c>
      <c r="I172" s="447">
        <v>5000</v>
      </c>
      <c r="J172" s="447">
        <v>143.5</v>
      </c>
      <c r="K172" s="447">
        <v>152</v>
      </c>
      <c r="L172" s="470"/>
      <c r="M172" s="470"/>
      <c r="N172" s="447">
        <v>4704.5</v>
      </c>
      <c r="O172" s="448">
        <v>39326</v>
      </c>
    </row>
    <row r="173" spans="1:15">
      <c r="A173" s="418">
        <f t="shared" si="14"/>
        <v>4</v>
      </c>
      <c r="B173" s="428" t="s">
        <v>512</v>
      </c>
      <c r="C173" s="428" t="s">
        <v>513</v>
      </c>
      <c r="D173" s="429" t="s">
        <v>514</v>
      </c>
      <c r="E173" s="445">
        <v>200011101294569</v>
      </c>
      <c r="F173" s="428" t="s">
        <v>27</v>
      </c>
      <c r="G173" s="450" t="s">
        <v>549</v>
      </c>
      <c r="H173" s="428" t="s">
        <v>515</v>
      </c>
      <c r="I173" s="447">
        <v>5000</v>
      </c>
      <c r="J173" s="447">
        <v>143.5</v>
      </c>
      <c r="K173" s="447">
        <v>152</v>
      </c>
      <c r="L173" s="470"/>
      <c r="M173" s="470"/>
      <c r="N173" s="447">
        <v>4704.5</v>
      </c>
      <c r="O173" s="448">
        <v>40039</v>
      </c>
    </row>
    <row r="174" spans="1:15">
      <c r="A174" s="418">
        <f t="shared" si="14"/>
        <v>5</v>
      </c>
      <c r="B174" s="428" t="s">
        <v>516</v>
      </c>
      <c r="C174" s="428" t="s">
        <v>517</v>
      </c>
      <c r="D174" s="429" t="s">
        <v>518</v>
      </c>
      <c r="E174" s="445">
        <v>200011101393486</v>
      </c>
      <c r="F174" s="428" t="s">
        <v>37</v>
      </c>
      <c r="G174" s="450" t="s">
        <v>549</v>
      </c>
      <c r="H174" s="428" t="s">
        <v>519</v>
      </c>
      <c r="I174" s="447">
        <v>5000</v>
      </c>
      <c r="J174" s="447">
        <v>143.5</v>
      </c>
      <c r="K174" s="447">
        <v>152</v>
      </c>
      <c r="L174" s="470"/>
      <c r="M174" s="470">
        <v>0</v>
      </c>
      <c r="N174" s="447">
        <v>4704.5</v>
      </c>
      <c r="O174" s="448">
        <v>40544</v>
      </c>
    </row>
    <row r="175" spans="1:15">
      <c r="A175" s="418">
        <f t="shared" si="14"/>
        <v>6</v>
      </c>
      <c r="B175" s="428" t="s">
        <v>520</v>
      </c>
      <c r="C175" s="428" t="s">
        <v>521</v>
      </c>
      <c r="D175" s="429" t="s">
        <v>522</v>
      </c>
      <c r="E175" s="445">
        <v>200011101393554</v>
      </c>
      <c r="F175" s="428" t="s">
        <v>27</v>
      </c>
      <c r="G175" s="450" t="s">
        <v>549</v>
      </c>
      <c r="H175" s="428" t="s">
        <v>523</v>
      </c>
      <c r="I175" s="447">
        <v>5000</v>
      </c>
      <c r="J175" s="447">
        <v>143.5</v>
      </c>
      <c r="K175" s="447">
        <v>152</v>
      </c>
      <c r="L175" s="470"/>
      <c r="M175" s="470"/>
      <c r="N175" s="447">
        <v>4704.5</v>
      </c>
      <c r="O175" s="448">
        <v>40544</v>
      </c>
    </row>
    <row r="176" spans="1:15">
      <c r="A176" s="418">
        <f t="shared" si="14"/>
        <v>7</v>
      </c>
      <c r="B176" s="428" t="s">
        <v>525</v>
      </c>
      <c r="C176" s="428" t="s">
        <v>526</v>
      </c>
      <c r="D176" s="429" t="s">
        <v>527</v>
      </c>
      <c r="E176" s="445">
        <v>200011101711741</v>
      </c>
      <c r="F176" s="428" t="s">
        <v>27</v>
      </c>
      <c r="G176" s="450" t="s">
        <v>549</v>
      </c>
      <c r="H176" s="428" t="s">
        <v>528</v>
      </c>
      <c r="I176" s="447">
        <v>5000</v>
      </c>
      <c r="J176" s="447">
        <v>143.5</v>
      </c>
      <c r="K176" s="447">
        <v>152</v>
      </c>
      <c r="L176" s="470"/>
      <c r="M176" s="470"/>
      <c r="N176" s="447">
        <v>4704.5</v>
      </c>
      <c r="O176" s="448">
        <v>42461</v>
      </c>
    </row>
    <row r="177" spans="1:15">
      <c r="A177" s="418">
        <f t="shared" si="14"/>
        <v>8</v>
      </c>
      <c r="B177" s="431" t="s">
        <v>529</v>
      </c>
      <c r="C177" s="431" t="s">
        <v>530</v>
      </c>
      <c r="D177" s="429" t="s">
        <v>531</v>
      </c>
      <c r="E177" s="445" t="s">
        <v>532</v>
      </c>
      <c r="F177" s="428" t="s">
        <v>27</v>
      </c>
      <c r="G177" s="450" t="s">
        <v>549</v>
      </c>
      <c r="H177" s="428" t="s">
        <v>528</v>
      </c>
      <c r="I177" s="451">
        <v>5000</v>
      </c>
      <c r="J177" s="435">
        <f t="shared" ref="J177:J194" si="15">I177*2.87%</f>
        <v>143.5</v>
      </c>
      <c r="K177" s="435">
        <f t="shared" ref="K177:K194" si="16">I177*3.04%</f>
        <v>152</v>
      </c>
      <c r="L177" s="684"/>
      <c r="M177" s="684"/>
      <c r="N177" s="435">
        <f>I177-J177-K177</f>
        <v>4704.5</v>
      </c>
      <c r="O177" s="448">
        <v>42614</v>
      </c>
    </row>
    <row r="178" spans="1:15">
      <c r="A178" s="418">
        <f t="shared" si="14"/>
        <v>9</v>
      </c>
      <c r="B178" s="446" t="s">
        <v>534</v>
      </c>
      <c r="C178" s="446" t="s">
        <v>535</v>
      </c>
      <c r="D178" s="463" t="s">
        <v>536</v>
      </c>
      <c r="E178" s="463" t="s">
        <v>537</v>
      </c>
      <c r="F178" s="464" t="s">
        <v>538</v>
      </c>
      <c r="G178" s="450" t="s">
        <v>549</v>
      </c>
      <c r="H178" s="450" t="s">
        <v>533</v>
      </c>
      <c r="I178" s="451">
        <v>28000</v>
      </c>
      <c r="J178" s="435">
        <f t="shared" si="15"/>
        <v>803.6</v>
      </c>
      <c r="K178" s="435">
        <f t="shared" si="16"/>
        <v>851.2</v>
      </c>
      <c r="L178" s="684"/>
      <c r="M178" s="684"/>
      <c r="N178" s="435">
        <f>I178-J178-K178</f>
        <v>26345.200000000001</v>
      </c>
      <c r="O178" s="463">
        <v>43132</v>
      </c>
    </row>
    <row r="179" spans="1:15">
      <c r="A179" s="418">
        <f t="shared" si="14"/>
        <v>10</v>
      </c>
      <c r="B179" s="446" t="s">
        <v>539</v>
      </c>
      <c r="C179" s="446" t="s">
        <v>540</v>
      </c>
      <c r="D179" s="463" t="s">
        <v>541</v>
      </c>
      <c r="E179" s="463" t="s">
        <v>542</v>
      </c>
      <c r="F179" s="464" t="s">
        <v>543</v>
      </c>
      <c r="G179" s="450" t="s">
        <v>549</v>
      </c>
      <c r="H179" s="685" t="s">
        <v>497</v>
      </c>
      <c r="I179" s="451">
        <v>9835</v>
      </c>
      <c r="J179" s="435">
        <f t="shared" si="15"/>
        <v>282.2645</v>
      </c>
      <c r="K179" s="435">
        <f t="shared" si="16"/>
        <v>298.98399999999998</v>
      </c>
      <c r="L179" s="684"/>
      <c r="M179" s="684"/>
      <c r="N179" s="435">
        <f>I179-J179-K179</f>
        <v>9253.7515000000003</v>
      </c>
      <c r="O179" s="463">
        <v>43191</v>
      </c>
    </row>
    <row r="180" spans="1:15">
      <c r="A180" s="418">
        <f t="shared" si="14"/>
        <v>11</v>
      </c>
      <c r="B180" s="686" t="s">
        <v>544</v>
      </c>
      <c r="C180" s="686" t="s">
        <v>545</v>
      </c>
      <c r="D180" s="478" t="s">
        <v>546</v>
      </c>
      <c r="E180" s="469" t="s">
        <v>547</v>
      </c>
      <c r="F180" s="450" t="s">
        <v>548</v>
      </c>
      <c r="G180" s="450" t="s">
        <v>549</v>
      </c>
      <c r="H180" s="450" t="s">
        <v>550</v>
      </c>
      <c r="I180" s="451">
        <v>5000</v>
      </c>
      <c r="J180" s="435">
        <f t="shared" si="15"/>
        <v>143.5</v>
      </c>
      <c r="K180" s="435">
        <f t="shared" si="16"/>
        <v>152</v>
      </c>
      <c r="L180" s="684"/>
      <c r="M180" s="684"/>
      <c r="N180" s="435">
        <f t="shared" ref="N180:N194" si="17">I180-J180-K180</f>
        <v>4704.5</v>
      </c>
      <c r="O180" s="463">
        <v>43839</v>
      </c>
    </row>
    <row r="181" spans="1:15">
      <c r="A181" s="418">
        <f t="shared" si="14"/>
        <v>12</v>
      </c>
      <c r="B181" s="686" t="s">
        <v>551</v>
      </c>
      <c r="C181" s="686" t="s">
        <v>552</v>
      </c>
      <c r="D181" s="687" t="s">
        <v>553</v>
      </c>
      <c r="E181" s="469" t="s">
        <v>554</v>
      </c>
      <c r="F181" s="450" t="s">
        <v>555</v>
      </c>
      <c r="G181" s="450" t="s">
        <v>549</v>
      </c>
      <c r="H181" s="450" t="s">
        <v>485</v>
      </c>
      <c r="I181" s="451">
        <v>30000</v>
      </c>
      <c r="J181" s="435">
        <f t="shared" si="15"/>
        <v>861</v>
      </c>
      <c r="K181" s="435">
        <f t="shared" si="16"/>
        <v>912</v>
      </c>
      <c r="L181" s="684"/>
      <c r="M181" s="684"/>
      <c r="N181" s="435">
        <f t="shared" si="17"/>
        <v>28227</v>
      </c>
      <c r="O181" s="463">
        <v>43841</v>
      </c>
    </row>
    <row r="182" spans="1:15">
      <c r="A182" s="418">
        <f t="shared" si="14"/>
        <v>13</v>
      </c>
      <c r="B182" s="686" t="s">
        <v>558</v>
      </c>
      <c r="C182" s="686" t="s">
        <v>559</v>
      </c>
      <c r="D182" s="687" t="s">
        <v>560</v>
      </c>
      <c r="E182" s="469" t="s">
        <v>561</v>
      </c>
      <c r="F182" s="450" t="s">
        <v>27</v>
      </c>
      <c r="G182" s="450" t="s">
        <v>549</v>
      </c>
      <c r="H182" s="450" t="s">
        <v>562</v>
      </c>
      <c r="I182" s="451">
        <v>5000</v>
      </c>
      <c r="J182" s="435">
        <f t="shared" si="15"/>
        <v>143.5</v>
      </c>
      <c r="K182" s="435">
        <f t="shared" si="16"/>
        <v>152</v>
      </c>
      <c r="L182" s="684"/>
      <c r="M182" s="684"/>
      <c r="N182" s="435">
        <f t="shared" si="17"/>
        <v>4704.5</v>
      </c>
      <c r="O182" s="463">
        <v>44199</v>
      </c>
    </row>
    <row r="183" spans="1:15">
      <c r="A183" s="418">
        <f t="shared" si="14"/>
        <v>14</v>
      </c>
      <c r="B183" s="686" t="s">
        <v>568</v>
      </c>
      <c r="C183" s="686" t="s">
        <v>569</v>
      </c>
      <c r="D183" s="687" t="s">
        <v>570</v>
      </c>
      <c r="E183" s="469" t="s">
        <v>571</v>
      </c>
      <c r="F183" s="450" t="s">
        <v>572</v>
      </c>
      <c r="G183" s="450" t="s">
        <v>549</v>
      </c>
      <c r="H183" s="437" t="s">
        <v>573</v>
      </c>
      <c r="I183" s="451">
        <v>10000</v>
      </c>
      <c r="J183" s="435">
        <f t="shared" si="15"/>
        <v>287</v>
      </c>
      <c r="K183" s="435">
        <f t="shared" si="16"/>
        <v>304</v>
      </c>
      <c r="L183" s="684"/>
      <c r="M183" s="684"/>
      <c r="N183" s="435">
        <f t="shared" si="17"/>
        <v>9409</v>
      </c>
      <c r="O183" s="463">
        <v>44203</v>
      </c>
    </row>
    <row r="184" spans="1:15">
      <c r="A184" s="418">
        <f t="shared" si="14"/>
        <v>15</v>
      </c>
      <c r="B184" s="686" t="s">
        <v>574</v>
      </c>
      <c r="C184" s="686" t="s">
        <v>244</v>
      </c>
      <c r="D184" s="687" t="s">
        <v>575</v>
      </c>
      <c r="E184" s="469" t="s">
        <v>576</v>
      </c>
      <c r="F184" s="450" t="s">
        <v>27</v>
      </c>
      <c r="G184" s="450" t="s">
        <v>549</v>
      </c>
      <c r="H184" s="450" t="s">
        <v>556</v>
      </c>
      <c r="I184" s="451">
        <v>5000</v>
      </c>
      <c r="J184" s="435">
        <f t="shared" si="15"/>
        <v>143.5</v>
      </c>
      <c r="K184" s="435">
        <f t="shared" si="16"/>
        <v>152</v>
      </c>
      <c r="L184" s="684"/>
      <c r="M184" s="684"/>
      <c r="N184" s="435">
        <f t="shared" si="17"/>
        <v>4704.5</v>
      </c>
      <c r="O184" s="463">
        <v>44440</v>
      </c>
    </row>
    <row r="185" spans="1:15">
      <c r="A185" s="418">
        <f t="shared" si="14"/>
        <v>16</v>
      </c>
      <c r="B185" s="686" t="s">
        <v>577</v>
      </c>
      <c r="C185" s="686" t="s">
        <v>578</v>
      </c>
      <c r="D185" s="687" t="s">
        <v>579</v>
      </c>
      <c r="E185" s="469" t="s">
        <v>580</v>
      </c>
      <c r="F185" s="450" t="s">
        <v>27</v>
      </c>
      <c r="G185" s="450" t="s">
        <v>549</v>
      </c>
      <c r="H185" s="450" t="s">
        <v>506</v>
      </c>
      <c r="I185" s="451">
        <v>5000</v>
      </c>
      <c r="J185" s="435">
        <f t="shared" si="15"/>
        <v>143.5</v>
      </c>
      <c r="K185" s="435">
        <f t="shared" si="16"/>
        <v>152</v>
      </c>
      <c r="L185" s="684"/>
      <c r="M185" s="684"/>
      <c r="N185" s="435">
        <f t="shared" si="17"/>
        <v>4704.5</v>
      </c>
      <c r="O185" s="463"/>
    </row>
    <row r="186" spans="1:15">
      <c r="A186" s="418">
        <f t="shared" si="14"/>
        <v>17</v>
      </c>
      <c r="B186" s="686" t="s">
        <v>833</v>
      </c>
      <c r="C186" s="686" t="s">
        <v>834</v>
      </c>
      <c r="D186" s="687" t="s">
        <v>835</v>
      </c>
      <c r="E186" s="488" t="s">
        <v>846</v>
      </c>
      <c r="F186" s="450" t="s">
        <v>836</v>
      </c>
      <c r="G186" s="450" t="s">
        <v>549</v>
      </c>
      <c r="H186" s="450" t="s">
        <v>485</v>
      </c>
      <c r="I186" s="621">
        <v>10000</v>
      </c>
      <c r="J186" s="444">
        <f t="shared" si="15"/>
        <v>287</v>
      </c>
      <c r="K186" s="444">
        <f t="shared" si="16"/>
        <v>304</v>
      </c>
      <c r="L186" s="688"/>
      <c r="M186" s="688"/>
      <c r="N186" s="444">
        <f t="shared" si="17"/>
        <v>9409</v>
      </c>
      <c r="O186" s="463">
        <v>44621</v>
      </c>
    </row>
    <row r="187" spans="1:15">
      <c r="A187" s="418">
        <f t="shared" si="14"/>
        <v>18</v>
      </c>
      <c r="B187" s="686" t="s">
        <v>842</v>
      </c>
      <c r="C187" s="686" t="s">
        <v>843</v>
      </c>
      <c r="D187" s="687" t="s">
        <v>844</v>
      </c>
      <c r="E187" s="488" t="s">
        <v>847</v>
      </c>
      <c r="F187" s="450" t="s">
        <v>27</v>
      </c>
      <c r="G187" s="450" t="s">
        <v>549</v>
      </c>
      <c r="H187" s="450" t="s">
        <v>845</v>
      </c>
      <c r="I187" s="621">
        <v>5000</v>
      </c>
      <c r="J187" s="444">
        <f t="shared" si="15"/>
        <v>143.5</v>
      </c>
      <c r="K187" s="444">
        <f t="shared" si="16"/>
        <v>152</v>
      </c>
      <c r="L187" s="688"/>
      <c r="M187" s="688"/>
      <c r="N187" s="444">
        <f t="shared" si="17"/>
        <v>4704.5</v>
      </c>
      <c r="O187" s="463">
        <v>44682</v>
      </c>
    </row>
    <row r="188" spans="1:15">
      <c r="A188" s="418">
        <f t="shared" si="14"/>
        <v>19</v>
      </c>
      <c r="B188" s="686" t="s">
        <v>849</v>
      </c>
      <c r="C188" s="686" t="s">
        <v>850</v>
      </c>
      <c r="D188" s="687" t="s">
        <v>851</v>
      </c>
      <c r="E188" s="488" t="s">
        <v>857</v>
      </c>
      <c r="F188" s="450" t="s">
        <v>37</v>
      </c>
      <c r="G188" s="450" t="s">
        <v>549</v>
      </c>
      <c r="H188" s="450" t="s">
        <v>507</v>
      </c>
      <c r="I188" s="621">
        <v>5000</v>
      </c>
      <c r="J188" s="444">
        <f t="shared" si="15"/>
        <v>143.5</v>
      </c>
      <c r="K188" s="444">
        <f t="shared" si="16"/>
        <v>152</v>
      </c>
      <c r="L188" s="688"/>
      <c r="M188" s="688"/>
      <c r="N188" s="444">
        <f t="shared" si="17"/>
        <v>4704.5</v>
      </c>
      <c r="O188" s="463">
        <v>44743</v>
      </c>
    </row>
    <row r="189" spans="1:15">
      <c r="A189" s="418">
        <f t="shared" si="14"/>
        <v>20</v>
      </c>
      <c r="B189" s="686" t="s">
        <v>942</v>
      </c>
      <c r="C189" s="686" t="s">
        <v>943</v>
      </c>
      <c r="D189" s="687" t="s">
        <v>944</v>
      </c>
      <c r="E189" s="488" t="s">
        <v>950</v>
      </c>
      <c r="F189" s="450" t="s">
        <v>945</v>
      </c>
      <c r="G189" s="450" t="s">
        <v>549</v>
      </c>
      <c r="H189" s="450" t="s">
        <v>946</v>
      </c>
      <c r="I189" s="621">
        <v>5000</v>
      </c>
      <c r="J189" s="444">
        <f t="shared" si="15"/>
        <v>143.5</v>
      </c>
      <c r="K189" s="444">
        <f t="shared" si="16"/>
        <v>152</v>
      </c>
      <c r="L189" s="688"/>
      <c r="M189" s="688"/>
      <c r="N189" s="444">
        <f t="shared" si="17"/>
        <v>4704.5</v>
      </c>
      <c r="O189" s="463">
        <v>44986</v>
      </c>
    </row>
    <row r="190" spans="1:15">
      <c r="A190" s="418">
        <f t="shared" si="14"/>
        <v>21</v>
      </c>
      <c r="B190" s="686" t="s">
        <v>958</v>
      </c>
      <c r="C190" s="686" t="s">
        <v>328</v>
      </c>
      <c r="D190" s="687" t="s">
        <v>959</v>
      </c>
      <c r="E190" s="488" t="s">
        <v>963</v>
      </c>
      <c r="F190" s="450" t="s">
        <v>945</v>
      </c>
      <c r="G190" s="450" t="s">
        <v>549</v>
      </c>
      <c r="H190" s="450" t="s">
        <v>960</v>
      </c>
      <c r="I190" s="621">
        <v>5000</v>
      </c>
      <c r="J190" s="444">
        <f t="shared" si="15"/>
        <v>143.5</v>
      </c>
      <c r="K190" s="444">
        <f t="shared" si="16"/>
        <v>152</v>
      </c>
      <c r="L190" s="688"/>
      <c r="M190" s="688"/>
      <c r="N190" s="444">
        <f t="shared" si="17"/>
        <v>4704.5</v>
      </c>
      <c r="O190" s="463">
        <v>45017</v>
      </c>
    </row>
    <row r="191" spans="1:15">
      <c r="A191" s="418">
        <f t="shared" si="14"/>
        <v>22</v>
      </c>
      <c r="B191" s="686" t="s">
        <v>961</v>
      </c>
      <c r="C191" s="686" t="s">
        <v>962</v>
      </c>
      <c r="D191" s="687" t="s">
        <v>524</v>
      </c>
      <c r="E191" s="488" t="s">
        <v>964</v>
      </c>
      <c r="F191" s="450" t="s">
        <v>37</v>
      </c>
      <c r="G191" s="450" t="s">
        <v>549</v>
      </c>
      <c r="H191" s="450" t="s">
        <v>946</v>
      </c>
      <c r="I191" s="621">
        <v>5000</v>
      </c>
      <c r="J191" s="444">
        <f t="shared" si="15"/>
        <v>143.5</v>
      </c>
      <c r="K191" s="444">
        <f t="shared" si="16"/>
        <v>152</v>
      </c>
      <c r="L191" s="688"/>
      <c r="M191" s="688"/>
      <c r="N191" s="444">
        <f t="shared" si="17"/>
        <v>4704.5</v>
      </c>
      <c r="O191" s="463">
        <v>45017</v>
      </c>
    </row>
    <row r="192" spans="1:15">
      <c r="A192" s="418">
        <f t="shared" si="14"/>
        <v>23</v>
      </c>
      <c r="B192" s="686" t="s">
        <v>994</v>
      </c>
      <c r="C192" s="686" t="s">
        <v>567</v>
      </c>
      <c r="D192" s="687" t="s">
        <v>995</v>
      </c>
      <c r="E192" s="488">
        <v>9606781219</v>
      </c>
      <c r="F192" s="450" t="s">
        <v>376</v>
      </c>
      <c r="G192" s="450" t="s">
        <v>549</v>
      </c>
      <c r="H192" s="450" t="s">
        <v>485</v>
      </c>
      <c r="I192" s="621">
        <v>8000</v>
      </c>
      <c r="J192" s="444">
        <f t="shared" si="15"/>
        <v>229.6</v>
      </c>
      <c r="K192" s="444">
        <f t="shared" si="16"/>
        <v>243.2</v>
      </c>
      <c r="L192" s="688"/>
      <c r="M192" s="688"/>
      <c r="N192" s="444">
        <f t="shared" si="17"/>
        <v>7527.2</v>
      </c>
      <c r="O192" s="463">
        <v>45293</v>
      </c>
    </row>
    <row r="193" spans="1:15">
      <c r="A193" s="418">
        <f t="shared" si="14"/>
        <v>24</v>
      </c>
      <c r="B193" s="686" t="s">
        <v>1030</v>
      </c>
      <c r="C193" s="686" t="s">
        <v>1031</v>
      </c>
      <c r="D193" s="687" t="s">
        <v>1032</v>
      </c>
      <c r="E193" s="488"/>
      <c r="F193" s="450" t="s">
        <v>27</v>
      </c>
      <c r="G193" s="450" t="s">
        <v>549</v>
      </c>
      <c r="H193" s="450" t="s">
        <v>1033</v>
      </c>
      <c r="I193" s="621">
        <v>5000</v>
      </c>
      <c r="J193" s="444">
        <f t="shared" si="15"/>
        <v>143.5</v>
      </c>
      <c r="K193" s="444">
        <f t="shared" si="16"/>
        <v>152</v>
      </c>
      <c r="L193" s="688"/>
      <c r="M193" s="688"/>
      <c r="N193" s="444">
        <f t="shared" si="17"/>
        <v>4704.5</v>
      </c>
      <c r="O193" s="463">
        <v>45449</v>
      </c>
    </row>
    <row r="194" spans="1:15">
      <c r="A194" s="418">
        <f t="shared" si="14"/>
        <v>25</v>
      </c>
      <c r="B194" s="686" t="s">
        <v>998</v>
      </c>
      <c r="C194" s="686" t="s">
        <v>999</v>
      </c>
      <c r="D194" s="687" t="s">
        <v>1000</v>
      </c>
      <c r="E194" s="488"/>
      <c r="F194" s="450" t="s">
        <v>496</v>
      </c>
      <c r="G194" s="450" t="s">
        <v>549</v>
      </c>
      <c r="H194" s="450" t="s">
        <v>485</v>
      </c>
      <c r="I194" s="621">
        <v>10000</v>
      </c>
      <c r="J194" s="444">
        <f t="shared" si="15"/>
        <v>287</v>
      </c>
      <c r="K194" s="444">
        <f t="shared" si="16"/>
        <v>304</v>
      </c>
      <c r="L194" s="688"/>
      <c r="M194" s="688"/>
      <c r="N194" s="444">
        <f t="shared" si="17"/>
        <v>9409</v>
      </c>
      <c r="O194" s="463">
        <v>45352</v>
      </c>
    </row>
    <row r="195" spans="1:15">
      <c r="A195" s="453"/>
      <c r="B195" s="668" t="s">
        <v>585</v>
      </c>
      <c r="C195" s="668" t="s">
        <v>397</v>
      </c>
      <c r="D195" s="429"/>
      <c r="E195" s="445"/>
      <c r="F195" s="428"/>
      <c r="G195" s="428"/>
      <c r="H195" s="428"/>
      <c r="I195" s="671">
        <f t="shared" ref="I195:N195" si="18">SUM(I170:I194)</f>
        <v>195835</v>
      </c>
      <c r="J195" s="671">
        <f t="shared" si="18"/>
        <v>5620.4645</v>
      </c>
      <c r="K195" s="671">
        <f t="shared" si="18"/>
        <v>5953.3839999999991</v>
      </c>
      <c r="L195" s="671">
        <f t="shared" si="18"/>
        <v>0</v>
      </c>
      <c r="M195" s="671">
        <f t="shared" si="18"/>
        <v>0</v>
      </c>
      <c r="N195" s="671">
        <f t="shared" si="18"/>
        <v>184261.15150000001</v>
      </c>
      <c r="O195" s="428"/>
    </row>
    <row r="196" spans="1:15">
      <c r="B196" s="673"/>
      <c r="C196" s="673"/>
      <c r="D196" s="651"/>
      <c r="E196" s="678"/>
      <c r="F196" s="649"/>
      <c r="G196" s="649"/>
      <c r="H196" s="649"/>
      <c r="I196" s="676"/>
      <c r="J196" s="676"/>
      <c r="K196" s="676"/>
      <c r="L196" s="677"/>
      <c r="M196" s="677"/>
      <c r="N196" s="676"/>
      <c r="O196" s="649"/>
    </row>
    <row r="197" spans="1:15">
      <c r="B197" s="679"/>
      <c r="C197" s="679"/>
      <c r="D197" s="651"/>
      <c r="E197" s="651"/>
      <c r="F197" s="680"/>
      <c r="G197" s="680"/>
      <c r="H197" s="680"/>
      <c r="I197" s="681"/>
      <c r="J197" s="649"/>
      <c r="K197" s="649"/>
      <c r="L197" s="649"/>
      <c r="M197" s="649"/>
      <c r="N197" s="650"/>
      <c r="O197" s="650"/>
    </row>
    <row r="198" spans="1:15" ht="15.75" thickBot="1">
      <c r="B198" s="651"/>
      <c r="C198" s="652" t="s">
        <v>398</v>
      </c>
      <c r="D198" s="653"/>
      <c r="E198" s="79"/>
      <c r="F198" s="79"/>
      <c r="G198" s="620"/>
      <c r="H198" s="654" t="s">
        <v>1018</v>
      </c>
      <c r="I198" s="654"/>
      <c r="J198" s="516"/>
      <c r="K198" s="649"/>
      <c r="L198" s="649"/>
      <c r="M198" s="649"/>
      <c r="N198" s="650"/>
      <c r="O198" s="650"/>
    </row>
    <row r="199" spans="1:15">
      <c r="B199" s="831" t="s">
        <v>1040</v>
      </c>
      <c r="C199" s="831"/>
      <c r="D199" s="79"/>
      <c r="E199" s="79"/>
      <c r="F199" s="79"/>
      <c r="G199" s="620"/>
      <c r="H199" s="620" t="s">
        <v>1041</v>
      </c>
      <c r="I199" s="620"/>
      <c r="J199" s="516"/>
      <c r="K199" s="649"/>
      <c r="L199" s="649"/>
      <c r="M199" s="649"/>
      <c r="N199" s="650"/>
      <c r="O199" s="650"/>
    </row>
    <row r="200" spans="1:15">
      <c r="B200" s="620"/>
      <c r="C200" s="620"/>
      <c r="D200" s="79"/>
      <c r="E200" s="79"/>
      <c r="F200" s="79"/>
      <c r="G200" s="620"/>
      <c r="H200" s="620"/>
      <c r="I200" s="620"/>
      <c r="J200" s="516"/>
      <c r="K200" s="649"/>
      <c r="L200" s="649"/>
      <c r="M200" s="649"/>
      <c r="N200" s="650"/>
      <c r="O200" s="650"/>
    </row>
    <row r="201" spans="1:15">
      <c r="B201" s="620"/>
      <c r="C201" s="620"/>
      <c r="D201" s="79"/>
      <c r="E201" s="79"/>
      <c r="F201" s="79"/>
      <c r="G201" s="620"/>
      <c r="H201" s="620"/>
      <c r="I201" s="620"/>
      <c r="J201" s="516"/>
      <c r="K201" s="649"/>
      <c r="L201" s="649"/>
      <c r="M201" s="649"/>
      <c r="N201" s="650"/>
      <c r="O201" s="650"/>
    </row>
    <row r="202" spans="1:15">
      <c r="B202" s="620"/>
      <c r="C202" s="620"/>
      <c r="D202" s="79"/>
      <c r="E202" s="79"/>
      <c r="F202" s="79"/>
      <c r="G202" s="620"/>
      <c r="H202" s="620"/>
      <c r="I202" s="620"/>
      <c r="J202" s="516"/>
      <c r="K202" s="649"/>
      <c r="L202" s="649"/>
      <c r="M202" s="649"/>
      <c r="N202" s="650"/>
      <c r="O202" s="650"/>
    </row>
    <row r="203" spans="1:15">
      <c r="B203" s="620"/>
      <c r="C203" s="620"/>
      <c r="D203" s="79"/>
      <c r="E203" s="79"/>
      <c r="F203" s="79"/>
      <c r="G203" s="620"/>
      <c r="H203" s="620"/>
      <c r="I203" s="620"/>
      <c r="J203" s="516"/>
      <c r="K203" s="649"/>
      <c r="L203" s="649"/>
      <c r="M203" s="649"/>
      <c r="N203" s="650"/>
      <c r="O203" s="650"/>
    </row>
    <row r="204" spans="1:15">
      <c r="B204" s="620"/>
      <c r="C204" s="620"/>
      <c r="D204" s="79"/>
      <c r="E204" s="79"/>
      <c r="F204" s="79"/>
      <c r="G204" s="620"/>
      <c r="H204" s="620"/>
      <c r="I204" s="620"/>
      <c r="J204" s="516"/>
      <c r="K204" s="649"/>
      <c r="L204" s="649"/>
      <c r="M204" s="649"/>
      <c r="N204" s="650"/>
      <c r="O204" s="650"/>
    </row>
    <row r="205" spans="1:15">
      <c r="B205" s="620"/>
      <c r="C205" s="620"/>
      <c r="D205" s="79"/>
      <c r="E205" s="79"/>
      <c r="F205" s="79"/>
      <c r="G205" s="620"/>
      <c r="H205" s="620"/>
      <c r="I205" s="620"/>
      <c r="J205" s="516"/>
      <c r="K205" s="649"/>
      <c r="L205" s="649"/>
      <c r="M205" s="649"/>
      <c r="N205" s="650"/>
      <c r="O205" s="650"/>
    </row>
    <row r="206" spans="1:15">
      <c r="B206" s="838" t="s">
        <v>1</v>
      </c>
      <c r="C206" s="838"/>
      <c r="D206" s="838"/>
      <c r="E206" s="838"/>
      <c r="F206" s="838"/>
      <c r="G206" s="838"/>
      <c r="H206" s="838"/>
      <c r="I206" s="838"/>
      <c r="J206" s="838"/>
      <c r="K206" s="838"/>
      <c r="L206" s="838"/>
      <c r="M206" s="838"/>
      <c r="N206" s="838"/>
      <c r="O206" s="650"/>
    </row>
    <row r="207" spans="1:15">
      <c r="B207" s="838" t="s">
        <v>586</v>
      </c>
      <c r="C207" s="838"/>
      <c r="D207" s="838"/>
      <c r="E207" s="838"/>
      <c r="F207" s="838"/>
      <c r="G207" s="838"/>
      <c r="H207" s="838"/>
      <c r="I207" s="838"/>
      <c r="J207" s="838"/>
      <c r="K207" s="838"/>
      <c r="L207" s="838"/>
      <c r="M207" s="838"/>
      <c r="N207" s="838"/>
      <c r="O207" s="650"/>
    </row>
    <row r="208" spans="1:15">
      <c r="B208" s="838" t="s">
        <v>2</v>
      </c>
      <c r="C208" s="838"/>
      <c r="D208" s="838"/>
      <c r="E208" s="838"/>
      <c r="F208" s="838"/>
      <c r="G208" s="838"/>
      <c r="H208" s="838"/>
      <c r="I208" s="838"/>
      <c r="J208" s="838"/>
      <c r="K208" s="838"/>
      <c r="L208" s="838"/>
      <c r="M208" s="838"/>
      <c r="N208" s="838"/>
      <c r="O208" s="650"/>
    </row>
    <row r="209" spans="1:15">
      <c r="B209" s="838" t="s">
        <v>401</v>
      </c>
      <c r="C209" s="838"/>
      <c r="D209" s="838"/>
      <c r="E209" s="838"/>
      <c r="F209" s="838"/>
      <c r="G209" s="838"/>
      <c r="H209" s="838"/>
      <c r="I209" s="838"/>
      <c r="J209" s="838"/>
      <c r="K209" s="838"/>
      <c r="L209" s="838"/>
      <c r="M209" s="838"/>
      <c r="N209" s="838"/>
      <c r="O209" s="650"/>
    </row>
    <row r="210" spans="1:15">
      <c r="B210" s="623"/>
      <c r="C210" s="623"/>
      <c r="D210" s="623"/>
      <c r="E210" s="623"/>
      <c r="F210" s="623"/>
      <c r="G210" s="623"/>
      <c r="H210" s="623"/>
      <c r="I210" s="623"/>
      <c r="J210" s="623"/>
      <c r="K210" s="623"/>
      <c r="L210" s="623"/>
      <c r="M210" s="623"/>
      <c r="N210" s="623"/>
      <c r="O210" s="650"/>
    </row>
    <row r="211" spans="1:15">
      <c r="B211" s="624" t="s">
        <v>1028</v>
      </c>
      <c r="C211" s="624"/>
      <c r="D211" s="624"/>
      <c r="E211" s="624"/>
      <c r="F211" s="624"/>
      <c r="G211" s="624"/>
      <c r="H211" s="624"/>
      <c r="I211" s="624"/>
      <c r="J211" s="624"/>
      <c r="K211" s="624"/>
      <c r="L211" s="624"/>
      <c r="M211" s="624"/>
      <c r="N211" s="624"/>
      <c r="O211" s="624"/>
    </row>
    <row r="212" spans="1:15">
      <c r="B212" s="624" t="s">
        <v>587</v>
      </c>
      <c r="C212" s="624"/>
      <c r="D212" s="682"/>
      <c r="E212" s="658"/>
      <c r="F212" s="660"/>
      <c r="G212" s="660"/>
      <c r="H212" s="660"/>
      <c r="I212" s="662"/>
      <c r="J212" s="662" t="s">
        <v>14</v>
      </c>
      <c r="K212" s="662" t="s">
        <v>15</v>
      </c>
      <c r="L212" s="662" t="s">
        <v>16</v>
      </c>
      <c r="M212" s="627" t="s">
        <v>941</v>
      </c>
      <c r="N212" s="662">
        <v>0</v>
      </c>
      <c r="O212" s="626"/>
    </row>
    <row r="213" spans="1:15">
      <c r="B213" s="624" t="s">
        <v>6</v>
      </c>
      <c r="C213" s="624" t="s">
        <v>7</v>
      </c>
      <c r="D213" s="624" t="s">
        <v>8</v>
      </c>
      <c r="E213" s="624" t="s">
        <v>9</v>
      </c>
      <c r="F213" s="624" t="s">
        <v>10</v>
      </c>
      <c r="G213" s="624" t="s">
        <v>11</v>
      </c>
      <c r="H213" s="624" t="s">
        <v>12</v>
      </c>
      <c r="I213" s="624" t="s">
        <v>13</v>
      </c>
      <c r="J213" s="624" t="s">
        <v>495</v>
      </c>
      <c r="K213" s="624"/>
      <c r="L213" s="624"/>
      <c r="M213" s="689"/>
      <c r="N213" s="624" t="s">
        <v>17</v>
      </c>
      <c r="O213" s="630" t="s">
        <v>18</v>
      </c>
    </row>
    <row r="214" spans="1:15">
      <c r="A214" s="418">
        <v>1</v>
      </c>
      <c r="B214" s="685" t="s">
        <v>588</v>
      </c>
      <c r="C214" s="685" t="s">
        <v>589</v>
      </c>
      <c r="D214" s="690" t="s">
        <v>590</v>
      </c>
      <c r="E214" s="691">
        <v>200012700174020</v>
      </c>
      <c r="F214" s="685" t="s">
        <v>27</v>
      </c>
      <c r="G214" s="450" t="s">
        <v>702</v>
      </c>
      <c r="H214" s="685" t="s">
        <v>591</v>
      </c>
      <c r="I214" s="692">
        <v>5000</v>
      </c>
      <c r="J214" s="692">
        <v>143.5</v>
      </c>
      <c r="K214" s="692">
        <v>152</v>
      </c>
      <c r="L214" s="693"/>
      <c r="M214" s="692"/>
      <c r="N214" s="692">
        <v>4704.5</v>
      </c>
      <c r="O214" s="694">
        <v>39258</v>
      </c>
    </row>
    <row r="215" spans="1:15">
      <c r="A215" s="418">
        <f>A214+1</f>
        <v>2</v>
      </c>
      <c r="B215" s="428" t="s">
        <v>342</v>
      </c>
      <c r="C215" s="428" t="s">
        <v>592</v>
      </c>
      <c r="D215" s="429" t="s">
        <v>593</v>
      </c>
      <c r="E215" s="445">
        <v>200011101189535</v>
      </c>
      <c r="F215" s="428" t="s">
        <v>27</v>
      </c>
      <c r="G215" s="450" t="s">
        <v>702</v>
      </c>
      <c r="H215" s="428" t="s">
        <v>594</v>
      </c>
      <c r="I215" s="447">
        <v>5000</v>
      </c>
      <c r="J215" s="447">
        <v>143.5</v>
      </c>
      <c r="K215" s="447">
        <v>152</v>
      </c>
      <c r="L215" s="470"/>
      <c r="M215" s="447"/>
      <c r="N215" s="447">
        <v>4704.5</v>
      </c>
      <c r="O215" s="448">
        <v>39387</v>
      </c>
    </row>
    <row r="216" spans="1:15">
      <c r="A216" s="418">
        <f t="shared" ref="A216:A253" si="19">A215+1</f>
        <v>3</v>
      </c>
      <c r="B216" s="428" t="s">
        <v>43</v>
      </c>
      <c r="C216" s="428" t="s">
        <v>446</v>
      </c>
      <c r="D216" s="429" t="s">
        <v>595</v>
      </c>
      <c r="E216" s="445">
        <v>200011101209541</v>
      </c>
      <c r="F216" s="428" t="s">
        <v>27</v>
      </c>
      <c r="G216" s="450" t="s">
        <v>702</v>
      </c>
      <c r="H216" s="428" t="s">
        <v>596</v>
      </c>
      <c r="I216" s="447">
        <v>5000</v>
      </c>
      <c r="J216" s="447">
        <v>143.5</v>
      </c>
      <c r="K216" s="447">
        <v>152</v>
      </c>
      <c r="L216" s="470"/>
      <c r="M216" s="447"/>
      <c r="N216" s="447">
        <v>4704.5</v>
      </c>
      <c r="O216" s="448">
        <v>39479</v>
      </c>
    </row>
    <row r="217" spans="1:15">
      <c r="A217" s="418">
        <f t="shared" si="19"/>
        <v>4</v>
      </c>
      <c r="B217" s="428" t="s">
        <v>597</v>
      </c>
      <c r="C217" s="428" t="s">
        <v>598</v>
      </c>
      <c r="D217" s="429" t="s">
        <v>599</v>
      </c>
      <c r="E217" s="445">
        <v>200011101209567</v>
      </c>
      <c r="F217" s="428" t="s">
        <v>27</v>
      </c>
      <c r="G217" s="450" t="s">
        <v>702</v>
      </c>
      <c r="H217" s="428" t="s">
        <v>600</v>
      </c>
      <c r="I217" s="447">
        <v>5000</v>
      </c>
      <c r="J217" s="447">
        <v>143.5</v>
      </c>
      <c r="K217" s="447">
        <v>152</v>
      </c>
      <c r="L217" s="470"/>
      <c r="M217" s="447"/>
      <c r="N217" s="447">
        <v>4704.5</v>
      </c>
      <c r="O217" s="448">
        <v>39492</v>
      </c>
    </row>
    <row r="218" spans="1:15">
      <c r="A218" s="418">
        <f t="shared" si="19"/>
        <v>5</v>
      </c>
      <c r="B218" s="428" t="s">
        <v>601</v>
      </c>
      <c r="C218" s="428" t="s">
        <v>602</v>
      </c>
      <c r="D218" s="429" t="s">
        <v>603</v>
      </c>
      <c r="E218" s="445">
        <v>200011101253717</v>
      </c>
      <c r="F218" s="428" t="s">
        <v>37</v>
      </c>
      <c r="G218" s="450" t="s">
        <v>702</v>
      </c>
      <c r="H218" s="428" t="s">
        <v>604</v>
      </c>
      <c r="I218" s="447">
        <v>5000</v>
      </c>
      <c r="J218" s="447">
        <v>143.5</v>
      </c>
      <c r="K218" s="447">
        <v>152</v>
      </c>
      <c r="L218" s="470"/>
      <c r="M218" s="447"/>
      <c r="N218" s="447">
        <v>4704.5</v>
      </c>
      <c r="O218" s="448">
        <v>39722</v>
      </c>
    </row>
    <row r="219" spans="1:15">
      <c r="A219" s="418">
        <f t="shared" si="19"/>
        <v>6</v>
      </c>
      <c r="B219" s="428" t="s">
        <v>605</v>
      </c>
      <c r="C219" s="428" t="s">
        <v>606</v>
      </c>
      <c r="D219" s="429" t="s">
        <v>607</v>
      </c>
      <c r="E219" s="445">
        <v>200011101253720</v>
      </c>
      <c r="F219" s="428" t="s">
        <v>37</v>
      </c>
      <c r="G219" s="450" t="s">
        <v>702</v>
      </c>
      <c r="H219" s="428" t="s">
        <v>594</v>
      </c>
      <c r="I219" s="447">
        <v>5000</v>
      </c>
      <c r="J219" s="447">
        <v>143.5</v>
      </c>
      <c r="K219" s="447">
        <v>152</v>
      </c>
      <c r="L219" s="470"/>
      <c r="M219" s="447"/>
      <c r="N219" s="447">
        <v>4704.5</v>
      </c>
      <c r="O219" s="448">
        <v>39722</v>
      </c>
    </row>
    <row r="220" spans="1:15">
      <c r="A220" s="418">
        <f t="shared" si="19"/>
        <v>7</v>
      </c>
      <c r="B220" s="428" t="s">
        <v>608</v>
      </c>
      <c r="C220" s="428" t="s">
        <v>609</v>
      </c>
      <c r="D220" s="429" t="s">
        <v>610</v>
      </c>
      <c r="E220" s="430">
        <v>200011101292147</v>
      </c>
      <c r="F220" s="428" t="s">
        <v>611</v>
      </c>
      <c r="G220" s="450" t="s">
        <v>702</v>
      </c>
      <c r="H220" s="428" t="s">
        <v>591</v>
      </c>
      <c r="I220" s="435">
        <v>10000</v>
      </c>
      <c r="J220" s="435">
        <f>I220*2.87%</f>
        <v>287</v>
      </c>
      <c r="K220" s="435">
        <f>I220*3.04%</f>
        <v>304</v>
      </c>
      <c r="L220" s="684"/>
      <c r="M220" s="695"/>
      <c r="N220" s="435">
        <f>I220-J220-K220</f>
        <v>9409</v>
      </c>
      <c r="O220" s="436">
        <v>40028</v>
      </c>
    </row>
    <row r="221" spans="1:15">
      <c r="A221" s="418">
        <f t="shared" si="19"/>
        <v>8</v>
      </c>
      <c r="B221" s="428" t="s">
        <v>612</v>
      </c>
      <c r="C221" s="428" t="s">
        <v>613</v>
      </c>
      <c r="D221" s="429" t="s">
        <v>614</v>
      </c>
      <c r="E221" s="430">
        <v>200011101318814</v>
      </c>
      <c r="F221" s="428" t="s">
        <v>615</v>
      </c>
      <c r="G221" s="450" t="s">
        <v>702</v>
      </c>
      <c r="H221" s="428" t="s">
        <v>616</v>
      </c>
      <c r="I221" s="435">
        <v>5000</v>
      </c>
      <c r="J221" s="435">
        <f>I221*2.87%</f>
        <v>143.5</v>
      </c>
      <c r="K221" s="435">
        <f>I221*3.04%</f>
        <v>152</v>
      </c>
      <c r="L221" s="684"/>
      <c r="M221" s="695"/>
      <c r="N221" s="435">
        <f>I221-J221-K221</f>
        <v>4704.5</v>
      </c>
      <c r="O221" s="436">
        <v>40210</v>
      </c>
    </row>
    <row r="222" spans="1:15">
      <c r="A222" s="418">
        <f t="shared" si="19"/>
        <v>9</v>
      </c>
      <c r="B222" s="428" t="s">
        <v>617</v>
      </c>
      <c r="C222" s="428" t="s">
        <v>618</v>
      </c>
      <c r="D222" s="429" t="s">
        <v>619</v>
      </c>
      <c r="E222" s="445">
        <v>200011101318830</v>
      </c>
      <c r="F222" s="428" t="s">
        <v>620</v>
      </c>
      <c r="G222" s="450" t="s">
        <v>702</v>
      </c>
      <c r="H222" s="428" t="s">
        <v>616</v>
      </c>
      <c r="I222" s="447">
        <v>5000</v>
      </c>
      <c r="J222" s="447">
        <v>143.5</v>
      </c>
      <c r="K222" s="447">
        <v>152</v>
      </c>
      <c r="L222" s="470"/>
      <c r="M222" s="447"/>
      <c r="N222" s="447">
        <v>4704.5</v>
      </c>
      <c r="O222" s="448">
        <v>40210</v>
      </c>
    </row>
    <row r="223" spans="1:15">
      <c r="A223" s="418">
        <f t="shared" si="19"/>
        <v>10</v>
      </c>
      <c r="B223" s="428" t="s">
        <v>621</v>
      </c>
      <c r="C223" s="428" t="s">
        <v>622</v>
      </c>
      <c r="D223" s="429" t="s">
        <v>623</v>
      </c>
      <c r="E223" s="445">
        <v>200011101326055</v>
      </c>
      <c r="F223" s="428" t="s">
        <v>27</v>
      </c>
      <c r="G223" s="450" t="s">
        <v>702</v>
      </c>
      <c r="H223" s="428" t="s">
        <v>624</v>
      </c>
      <c r="I223" s="447">
        <v>5000</v>
      </c>
      <c r="J223" s="447">
        <v>143.5</v>
      </c>
      <c r="K223" s="447">
        <v>152</v>
      </c>
      <c r="L223" s="470"/>
      <c r="M223" s="447"/>
      <c r="N223" s="447">
        <v>4704.5</v>
      </c>
      <c r="O223" s="448">
        <v>40269</v>
      </c>
    </row>
    <row r="224" spans="1:15">
      <c r="A224" s="418">
        <f t="shared" si="19"/>
        <v>11</v>
      </c>
      <c r="B224" s="428" t="s">
        <v>625</v>
      </c>
      <c r="C224" s="428" t="s">
        <v>626</v>
      </c>
      <c r="D224" s="429" t="s">
        <v>627</v>
      </c>
      <c r="E224" s="445">
        <v>200011101479656</v>
      </c>
      <c r="F224" s="428" t="s">
        <v>37</v>
      </c>
      <c r="G224" s="450" t="s">
        <v>702</v>
      </c>
      <c r="H224" s="428" t="s">
        <v>628</v>
      </c>
      <c r="I224" s="447">
        <v>5000</v>
      </c>
      <c r="J224" s="447">
        <v>143.5</v>
      </c>
      <c r="K224" s="447">
        <v>152</v>
      </c>
      <c r="L224" s="470"/>
      <c r="M224" s="480">
        <v>1512.45</v>
      </c>
      <c r="N224" s="447">
        <f>I224-J224-K224-M224</f>
        <v>3192.05</v>
      </c>
      <c r="O224" s="448">
        <v>41091</v>
      </c>
    </row>
    <row r="225" spans="1:15">
      <c r="A225" s="418">
        <f t="shared" si="19"/>
        <v>12</v>
      </c>
      <c r="B225" s="428" t="s">
        <v>629</v>
      </c>
      <c r="C225" s="428" t="s">
        <v>630</v>
      </c>
      <c r="D225" s="429" t="s">
        <v>631</v>
      </c>
      <c r="E225" s="445">
        <v>200011101479481</v>
      </c>
      <c r="F225" s="428" t="s">
        <v>37</v>
      </c>
      <c r="G225" s="450" t="s">
        <v>702</v>
      </c>
      <c r="H225" s="428" t="s">
        <v>632</v>
      </c>
      <c r="I225" s="447">
        <v>5000</v>
      </c>
      <c r="J225" s="447">
        <v>143.5</v>
      </c>
      <c r="K225" s="447">
        <v>152</v>
      </c>
      <c r="L225" s="470"/>
      <c r="M225" s="447"/>
      <c r="N225" s="447">
        <v>4704.5</v>
      </c>
      <c r="O225" s="448">
        <v>41122</v>
      </c>
    </row>
    <row r="226" spans="1:15">
      <c r="A226" s="418">
        <f t="shared" si="19"/>
        <v>13</v>
      </c>
      <c r="B226" s="428" t="s">
        <v>633</v>
      </c>
      <c r="C226" s="428" t="s">
        <v>634</v>
      </c>
      <c r="D226" s="429" t="s">
        <v>635</v>
      </c>
      <c r="E226" s="445">
        <v>200011101561205</v>
      </c>
      <c r="F226" s="428" t="s">
        <v>636</v>
      </c>
      <c r="G226" s="450" t="s">
        <v>702</v>
      </c>
      <c r="H226" s="428" t="s">
        <v>637</v>
      </c>
      <c r="I226" s="451">
        <v>20400</v>
      </c>
      <c r="J226" s="435">
        <f>I226*2.87%</f>
        <v>585.48</v>
      </c>
      <c r="K226" s="435">
        <f>I226*3.04%</f>
        <v>620.16</v>
      </c>
      <c r="L226" s="684"/>
      <c r="M226" s="695">
        <v>0</v>
      </c>
      <c r="N226" s="435">
        <f>I226-J226-K226-M226</f>
        <v>19194.36</v>
      </c>
      <c r="O226" s="448">
        <v>41699</v>
      </c>
    </row>
    <row r="227" spans="1:15">
      <c r="A227" s="418">
        <f t="shared" si="19"/>
        <v>14</v>
      </c>
      <c r="B227" s="428" t="s">
        <v>638</v>
      </c>
      <c r="C227" s="428" t="s">
        <v>639</v>
      </c>
      <c r="D227" s="429" t="s">
        <v>640</v>
      </c>
      <c r="E227" s="445">
        <v>200011101561218</v>
      </c>
      <c r="F227" s="428" t="s">
        <v>37</v>
      </c>
      <c r="G227" s="450" t="s">
        <v>702</v>
      </c>
      <c r="H227" s="428" t="s">
        <v>616</v>
      </c>
      <c r="I227" s="447">
        <v>5000</v>
      </c>
      <c r="J227" s="447">
        <v>143.5</v>
      </c>
      <c r="K227" s="447">
        <v>152</v>
      </c>
      <c r="L227" s="470"/>
      <c r="M227" s="447"/>
      <c r="N227" s="447">
        <v>4704.5</v>
      </c>
      <c r="O227" s="448">
        <v>41699</v>
      </c>
    </row>
    <row r="228" spans="1:15">
      <c r="A228" s="418">
        <f t="shared" si="19"/>
        <v>15</v>
      </c>
      <c r="B228" s="428" t="s">
        <v>641</v>
      </c>
      <c r="C228" s="428" t="s">
        <v>642</v>
      </c>
      <c r="D228" s="429" t="s">
        <v>643</v>
      </c>
      <c r="E228" s="445">
        <v>200011101630699</v>
      </c>
      <c r="F228" s="428" t="s">
        <v>644</v>
      </c>
      <c r="G228" s="450" t="s">
        <v>702</v>
      </c>
      <c r="H228" s="431" t="s">
        <v>645</v>
      </c>
      <c r="I228" s="447">
        <v>7750</v>
      </c>
      <c r="J228" s="447">
        <v>222.42500000000001</v>
      </c>
      <c r="K228" s="447">
        <v>235.6</v>
      </c>
      <c r="L228" s="470"/>
      <c r="M228" s="447"/>
      <c r="N228" s="447">
        <v>7291.9749999999995</v>
      </c>
      <c r="O228" s="448">
        <v>41913</v>
      </c>
    </row>
    <row r="229" spans="1:15">
      <c r="A229" s="418">
        <f t="shared" si="19"/>
        <v>16</v>
      </c>
      <c r="B229" s="431" t="s">
        <v>646</v>
      </c>
      <c r="C229" s="431" t="s">
        <v>647</v>
      </c>
      <c r="D229" s="429" t="s">
        <v>648</v>
      </c>
      <c r="E229" s="445" t="s">
        <v>649</v>
      </c>
      <c r="F229" s="428" t="s">
        <v>150</v>
      </c>
      <c r="G229" s="450" t="s">
        <v>702</v>
      </c>
      <c r="H229" s="428" t="s">
        <v>650</v>
      </c>
      <c r="I229" s="447">
        <v>5000</v>
      </c>
      <c r="J229" s="447">
        <v>143.5</v>
      </c>
      <c r="K229" s="447">
        <v>152</v>
      </c>
      <c r="L229" s="470"/>
      <c r="M229" s="447"/>
      <c r="N229" s="447">
        <v>4704.5</v>
      </c>
      <c r="O229" s="458">
        <v>42644</v>
      </c>
    </row>
    <row r="230" spans="1:15">
      <c r="A230" s="418">
        <f t="shared" si="19"/>
        <v>17</v>
      </c>
      <c r="B230" s="431" t="s">
        <v>651</v>
      </c>
      <c r="C230" s="431" t="s">
        <v>652</v>
      </c>
      <c r="D230" s="429" t="s">
        <v>653</v>
      </c>
      <c r="E230" s="445" t="s">
        <v>654</v>
      </c>
      <c r="F230" s="428" t="s">
        <v>655</v>
      </c>
      <c r="G230" s="450" t="s">
        <v>702</v>
      </c>
      <c r="H230" s="428" t="s">
        <v>656</v>
      </c>
      <c r="I230" s="447">
        <v>5000</v>
      </c>
      <c r="J230" s="447">
        <v>143.5</v>
      </c>
      <c r="K230" s="447">
        <v>152</v>
      </c>
      <c r="L230" s="470"/>
      <c r="M230" s="447"/>
      <c r="N230" s="447">
        <v>4704.5</v>
      </c>
      <c r="O230" s="458">
        <v>42705</v>
      </c>
    </row>
    <row r="231" spans="1:15">
      <c r="A231" s="418">
        <f t="shared" si="19"/>
        <v>18</v>
      </c>
      <c r="B231" s="431" t="s">
        <v>657</v>
      </c>
      <c r="C231" s="431" t="s">
        <v>658</v>
      </c>
      <c r="D231" s="429" t="s">
        <v>659</v>
      </c>
      <c r="E231" s="445" t="s">
        <v>660</v>
      </c>
      <c r="F231" s="428" t="s">
        <v>37</v>
      </c>
      <c r="G231" s="450" t="s">
        <v>702</v>
      </c>
      <c r="H231" s="428" t="s">
        <v>661</v>
      </c>
      <c r="I231" s="447">
        <v>5000</v>
      </c>
      <c r="J231" s="447">
        <v>143.5</v>
      </c>
      <c r="K231" s="447">
        <v>152</v>
      </c>
      <c r="L231" s="470"/>
      <c r="M231" s="447"/>
      <c r="N231" s="447">
        <v>4704.5</v>
      </c>
      <c r="O231" s="458">
        <v>42309</v>
      </c>
    </row>
    <row r="232" spans="1:15">
      <c r="A232" s="418">
        <f t="shared" si="19"/>
        <v>19</v>
      </c>
      <c r="B232" s="446" t="s">
        <v>662</v>
      </c>
      <c r="C232" s="446" t="s">
        <v>663</v>
      </c>
      <c r="D232" s="463" t="s">
        <v>664</v>
      </c>
      <c r="E232" s="463" t="s">
        <v>665</v>
      </c>
      <c r="F232" s="450" t="s">
        <v>27</v>
      </c>
      <c r="G232" s="450" t="s">
        <v>702</v>
      </c>
      <c r="H232" s="450" t="s">
        <v>666</v>
      </c>
      <c r="I232" s="451">
        <v>5000</v>
      </c>
      <c r="J232" s="435">
        <f t="shared" ref="J232:J253" si="20">I232*2.87%</f>
        <v>143.5</v>
      </c>
      <c r="K232" s="435">
        <f t="shared" ref="K232:K253" si="21">I232*3.04%</f>
        <v>152</v>
      </c>
      <c r="L232" s="684"/>
      <c r="M232" s="695"/>
      <c r="N232" s="435">
        <f t="shared" ref="N232:N239" si="22">I232-J232-K232</f>
        <v>4704.5</v>
      </c>
      <c r="O232" s="463">
        <v>42948</v>
      </c>
    </row>
    <row r="233" spans="1:15">
      <c r="A233" s="418">
        <f t="shared" si="19"/>
        <v>20</v>
      </c>
      <c r="B233" s="446" t="s">
        <v>667</v>
      </c>
      <c r="C233" s="446" t="s">
        <v>668</v>
      </c>
      <c r="D233" s="463" t="s">
        <v>669</v>
      </c>
      <c r="E233" s="463" t="s">
        <v>670</v>
      </c>
      <c r="F233" s="464" t="s">
        <v>470</v>
      </c>
      <c r="G233" s="450" t="s">
        <v>702</v>
      </c>
      <c r="H233" s="431" t="s">
        <v>637</v>
      </c>
      <c r="I233" s="451">
        <v>5000</v>
      </c>
      <c r="J233" s="435">
        <f t="shared" si="20"/>
        <v>143.5</v>
      </c>
      <c r="K233" s="435">
        <f t="shared" si="21"/>
        <v>152</v>
      </c>
      <c r="L233" s="684"/>
      <c r="M233" s="695"/>
      <c r="N233" s="435">
        <f t="shared" si="22"/>
        <v>4704.5</v>
      </c>
      <c r="O233" s="463">
        <v>43040</v>
      </c>
    </row>
    <row r="234" spans="1:15">
      <c r="A234" s="418">
        <f t="shared" si="19"/>
        <v>21</v>
      </c>
      <c r="B234" s="446" t="s">
        <v>671</v>
      </c>
      <c r="C234" s="446" t="s">
        <v>672</v>
      </c>
      <c r="D234" s="463" t="s">
        <v>673</v>
      </c>
      <c r="E234" s="463" t="s">
        <v>674</v>
      </c>
      <c r="F234" s="464" t="s">
        <v>27</v>
      </c>
      <c r="G234" s="450" t="s">
        <v>702</v>
      </c>
      <c r="H234" s="431" t="s">
        <v>637</v>
      </c>
      <c r="I234" s="451">
        <v>5000</v>
      </c>
      <c r="J234" s="435">
        <f t="shared" si="20"/>
        <v>143.5</v>
      </c>
      <c r="K234" s="435">
        <f t="shared" si="21"/>
        <v>152</v>
      </c>
      <c r="L234" s="684"/>
      <c r="M234" s="695"/>
      <c r="N234" s="435">
        <f t="shared" si="22"/>
        <v>4704.5</v>
      </c>
      <c r="O234" s="463">
        <v>43040</v>
      </c>
    </row>
    <row r="235" spans="1:15">
      <c r="A235" s="418">
        <f t="shared" si="19"/>
        <v>22</v>
      </c>
      <c r="B235" s="446" t="s">
        <v>675</v>
      </c>
      <c r="C235" s="446" t="s">
        <v>486</v>
      </c>
      <c r="D235" s="463" t="s">
        <v>676</v>
      </c>
      <c r="E235" s="463" t="s">
        <v>677</v>
      </c>
      <c r="F235" s="464" t="s">
        <v>496</v>
      </c>
      <c r="G235" s="450" t="s">
        <v>702</v>
      </c>
      <c r="H235" s="431" t="s">
        <v>637</v>
      </c>
      <c r="I235" s="451">
        <v>5000</v>
      </c>
      <c r="J235" s="435">
        <f t="shared" si="20"/>
        <v>143.5</v>
      </c>
      <c r="K235" s="435">
        <f t="shared" si="21"/>
        <v>152</v>
      </c>
      <c r="L235" s="684"/>
      <c r="M235" s="695"/>
      <c r="N235" s="435">
        <f t="shared" si="22"/>
        <v>4704.5</v>
      </c>
      <c r="O235" s="463">
        <v>43040</v>
      </c>
    </row>
    <row r="236" spans="1:15">
      <c r="A236" s="418">
        <f t="shared" si="19"/>
        <v>23</v>
      </c>
      <c r="B236" s="446" t="s">
        <v>678</v>
      </c>
      <c r="C236" s="446" t="s">
        <v>679</v>
      </c>
      <c r="D236" s="463" t="s">
        <v>680</v>
      </c>
      <c r="E236" s="463" t="s">
        <v>681</v>
      </c>
      <c r="F236" s="464" t="s">
        <v>188</v>
      </c>
      <c r="G236" s="450" t="s">
        <v>702</v>
      </c>
      <c r="H236" s="464" t="s">
        <v>682</v>
      </c>
      <c r="I236" s="451">
        <v>7000</v>
      </c>
      <c r="J236" s="435">
        <f t="shared" si="20"/>
        <v>200.9</v>
      </c>
      <c r="K236" s="435">
        <f t="shared" si="21"/>
        <v>212.8</v>
      </c>
      <c r="L236" s="684"/>
      <c r="M236" s="695"/>
      <c r="N236" s="435">
        <f>I236-J236-K236</f>
        <v>6586.3</v>
      </c>
      <c r="O236" s="463">
        <v>43160</v>
      </c>
    </row>
    <row r="237" spans="1:15" ht="19.5" customHeight="1">
      <c r="A237" s="418">
        <f t="shared" si="19"/>
        <v>24</v>
      </c>
      <c r="B237" s="696" t="s">
        <v>683</v>
      </c>
      <c r="C237" s="696" t="s">
        <v>684</v>
      </c>
      <c r="D237" s="488" t="s">
        <v>685</v>
      </c>
      <c r="E237" s="488" t="s">
        <v>686</v>
      </c>
      <c r="F237" s="696" t="s">
        <v>63</v>
      </c>
      <c r="G237" s="450" t="s">
        <v>702</v>
      </c>
      <c r="H237" s="696" t="s">
        <v>687</v>
      </c>
      <c r="I237" s="451">
        <v>5000</v>
      </c>
      <c r="J237" s="435">
        <f t="shared" si="20"/>
        <v>143.5</v>
      </c>
      <c r="K237" s="435">
        <f t="shared" si="21"/>
        <v>152</v>
      </c>
      <c r="L237" s="684"/>
      <c r="M237" s="695"/>
      <c r="N237" s="435">
        <f t="shared" si="22"/>
        <v>4704.5</v>
      </c>
      <c r="O237" s="436">
        <v>43770</v>
      </c>
    </row>
    <row r="238" spans="1:15">
      <c r="A238" s="418">
        <f t="shared" si="19"/>
        <v>25</v>
      </c>
      <c r="B238" s="697" t="s">
        <v>688</v>
      </c>
      <c r="C238" s="468" t="s">
        <v>689</v>
      </c>
      <c r="D238" s="469" t="s">
        <v>690</v>
      </c>
      <c r="E238" s="469" t="s">
        <v>691</v>
      </c>
      <c r="F238" s="468" t="s">
        <v>150</v>
      </c>
      <c r="G238" s="450" t="s">
        <v>702</v>
      </c>
      <c r="H238" s="468" t="s">
        <v>687</v>
      </c>
      <c r="I238" s="451">
        <v>5000</v>
      </c>
      <c r="J238" s="435">
        <f t="shared" si="20"/>
        <v>143.5</v>
      </c>
      <c r="K238" s="435">
        <f t="shared" si="21"/>
        <v>152</v>
      </c>
      <c r="L238" s="684"/>
      <c r="M238" s="695"/>
      <c r="N238" s="435">
        <f t="shared" si="22"/>
        <v>4704.5</v>
      </c>
      <c r="O238" s="436">
        <v>43466</v>
      </c>
    </row>
    <row r="239" spans="1:15" ht="16.5" customHeight="1">
      <c r="A239" s="418">
        <f t="shared" si="19"/>
        <v>26</v>
      </c>
      <c r="B239" s="468" t="s">
        <v>692</v>
      </c>
      <c r="C239" s="468" t="s">
        <v>693</v>
      </c>
      <c r="D239" s="469" t="s">
        <v>694</v>
      </c>
      <c r="E239" s="469" t="s">
        <v>695</v>
      </c>
      <c r="F239" s="468" t="s">
        <v>264</v>
      </c>
      <c r="G239" s="450" t="s">
        <v>702</v>
      </c>
      <c r="H239" s="468" t="s">
        <v>696</v>
      </c>
      <c r="I239" s="451">
        <v>11000</v>
      </c>
      <c r="J239" s="435">
        <f t="shared" si="20"/>
        <v>315.7</v>
      </c>
      <c r="K239" s="435">
        <f t="shared" si="21"/>
        <v>334.4</v>
      </c>
      <c r="L239" s="684"/>
      <c r="M239" s="695"/>
      <c r="N239" s="435">
        <f t="shared" si="22"/>
        <v>10349.9</v>
      </c>
      <c r="O239" s="436">
        <v>43497</v>
      </c>
    </row>
    <row r="240" spans="1:15">
      <c r="A240" s="418">
        <f t="shared" si="19"/>
        <v>27</v>
      </c>
      <c r="B240" s="450" t="s">
        <v>697</v>
      </c>
      <c r="C240" s="450" t="s">
        <v>698</v>
      </c>
      <c r="D240" s="463" t="s">
        <v>699</v>
      </c>
      <c r="E240" s="469" t="s">
        <v>700</v>
      </c>
      <c r="F240" s="450" t="s">
        <v>701</v>
      </c>
      <c r="G240" s="450" t="s">
        <v>702</v>
      </c>
      <c r="H240" s="450" t="s">
        <v>703</v>
      </c>
      <c r="I240" s="480">
        <v>5000</v>
      </c>
      <c r="J240" s="480">
        <f t="shared" si="20"/>
        <v>143.5</v>
      </c>
      <c r="K240" s="480">
        <f t="shared" si="21"/>
        <v>152</v>
      </c>
      <c r="L240" s="480"/>
      <c r="M240" s="480"/>
      <c r="N240" s="480">
        <f t="shared" ref="N240:N253" si="23">SUM(I240-J240-K240)</f>
        <v>4704.5</v>
      </c>
      <c r="O240" s="443">
        <v>43647</v>
      </c>
    </row>
    <row r="241" spans="1:15">
      <c r="A241" s="418">
        <f t="shared" si="19"/>
        <v>28</v>
      </c>
      <c r="B241" s="453" t="s">
        <v>704</v>
      </c>
      <c r="C241" s="453" t="s">
        <v>705</v>
      </c>
      <c r="D241" s="698" t="s">
        <v>706</v>
      </c>
      <c r="E241" s="469" t="s">
        <v>707</v>
      </c>
      <c r="F241" s="465" t="s">
        <v>37</v>
      </c>
      <c r="G241" s="450" t="s">
        <v>702</v>
      </c>
      <c r="H241" s="465" t="s">
        <v>708</v>
      </c>
      <c r="I241" s="480">
        <v>10000</v>
      </c>
      <c r="J241" s="480">
        <f t="shared" si="20"/>
        <v>287</v>
      </c>
      <c r="K241" s="480">
        <f t="shared" si="21"/>
        <v>304</v>
      </c>
      <c r="L241" s="480"/>
      <c r="M241" s="480"/>
      <c r="N241" s="480">
        <f t="shared" si="23"/>
        <v>9409</v>
      </c>
      <c r="O241" s="458">
        <v>43739</v>
      </c>
    </row>
    <row r="242" spans="1:15">
      <c r="A242" s="418">
        <f t="shared" si="19"/>
        <v>29</v>
      </c>
      <c r="B242" s="453" t="s">
        <v>709</v>
      </c>
      <c r="C242" s="453" t="s">
        <v>710</v>
      </c>
      <c r="D242" s="698" t="s">
        <v>711</v>
      </c>
      <c r="E242" s="469" t="s">
        <v>712</v>
      </c>
      <c r="F242" s="465" t="s">
        <v>37</v>
      </c>
      <c r="G242" s="450" t="s">
        <v>702</v>
      </c>
      <c r="H242" s="465" t="s">
        <v>713</v>
      </c>
      <c r="I242" s="480">
        <v>10000</v>
      </c>
      <c r="J242" s="480">
        <f t="shared" si="20"/>
        <v>287</v>
      </c>
      <c r="K242" s="480">
        <f t="shared" si="21"/>
        <v>304</v>
      </c>
      <c r="L242" s="480"/>
      <c r="M242" s="480"/>
      <c r="N242" s="480">
        <f t="shared" si="23"/>
        <v>9409</v>
      </c>
      <c r="O242" s="458">
        <v>43739</v>
      </c>
    </row>
    <row r="243" spans="1:15">
      <c r="A243" s="418">
        <f t="shared" si="19"/>
        <v>30</v>
      </c>
      <c r="B243" s="453" t="s">
        <v>714</v>
      </c>
      <c r="C243" s="453" t="s">
        <v>715</v>
      </c>
      <c r="D243" s="698" t="s">
        <v>716</v>
      </c>
      <c r="E243" s="469" t="s">
        <v>717</v>
      </c>
      <c r="F243" s="465" t="s">
        <v>188</v>
      </c>
      <c r="G243" s="450" t="s">
        <v>702</v>
      </c>
      <c r="H243" s="465" t="s">
        <v>718</v>
      </c>
      <c r="I243" s="480">
        <v>17936</v>
      </c>
      <c r="J243" s="480">
        <f t="shared" si="20"/>
        <v>514.76319999999998</v>
      </c>
      <c r="K243" s="480">
        <f t="shared" si="21"/>
        <v>545.25440000000003</v>
      </c>
      <c r="L243" s="480"/>
      <c r="M243" s="480"/>
      <c r="N243" s="480">
        <f t="shared" si="23"/>
        <v>16875.982399999997</v>
      </c>
      <c r="O243" s="458">
        <v>43739</v>
      </c>
    </row>
    <row r="244" spans="1:15">
      <c r="A244" s="418">
        <f t="shared" si="19"/>
        <v>31</v>
      </c>
      <c r="B244" s="699" t="s">
        <v>719</v>
      </c>
      <c r="C244" s="450" t="s">
        <v>720</v>
      </c>
      <c r="D244" s="700" t="s">
        <v>721</v>
      </c>
      <c r="E244" s="478" t="s">
        <v>722</v>
      </c>
      <c r="F244" s="699" t="s">
        <v>63</v>
      </c>
      <c r="G244" s="450" t="s">
        <v>702</v>
      </c>
      <c r="H244" s="450" t="s">
        <v>723</v>
      </c>
      <c r="I244" s="701">
        <v>5000</v>
      </c>
      <c r="J244" s="701">
        <f t="shared" si="20"/>
        <v>143.5</v>
      </c>
      <c r="K244" s="701">
        <f t="shared" si="21"/>
        <v>152</v>
      </c>
      <c r="L244" s="701"/>
      <c r="M244" s="701"/>
      <c r="N244" s="701">
        <f t="shared" si="23"/>
        <v>4704.5</v>
      </c>
      <c r="O244" s="702">
        <v>44228</v>
      </c>
    </row>
    <row r="245" spans="1:15">
      <c r="A245" s="418">
        <f t="shared" si="19"/>
        <v>32</v>
      </c>
      <c r="B245" s="467" t="s">
        <v>724</v>
      </c>
      <c r="C245" s="467" t="s">
        <v>725</v>
      </c>
      <c r="D245" s="466" t="s">
        <v>726</v>
      </c>
      <c r="E245" s="687" t="s">
        <v>727</v>
      </c>
      <c r="F245" s="699" t="s">
        <v>63</v>
      </c>
      <c r="G245" s="450" t="s">
        <v>702</v>
      </c>
      <c r="H245" s="468" t="s">
        <v>728</v>
      </c>
      <c r="I245" s="701">
        <v>10000</v>
      </c>
      <c r="J245" s="701">
        <f t="shared" si="20"/>
        <v>287</v>
      </c>
      <c r="K245" s="701">
        <f t="shared" si="21"/>
        <v>304</v>
      </c>
      <c r="L245" s="701"/>
      <c r="M245" s="701"/>
      <c r="N245" s="701">
        <f>SUM(I245-J245-K245)</f>
        <v>9409</v>
      </c>
      <c r="O245" s="463">
        <v>44200</v>
      </c>
    </row>
    <row r="246" spans="1:15">
      <c r="A246" s="418">
        <f t="shared" si="19"/>
        <v>33</v>
      </c>
      <c r="B246" s="467" t="s">
        <v>730</v>
      </c>
      <c r="C246" s="467" t="s">
        <v>652</v>
      </c>
      <c r="D246" s="466" t="s">
        <v>731</v>
      </c>
      <c r="E246" s="687" t="s">
        <v>732</v>
      </c>
      <c r="F246" s="699" t="s">
        <v>150</v>
      </c>
      <c r="G246" s="450" t="s">
        <v>702</v>
      </c>
      <c r="H246" s="468" t="s">
        <v>733</v>
      </c>
      <c r="I246" s="701">
        <v>5000</v>
      </c>
      <c r="J246" s="701">
        <f t="shared" si="20"/>
        <v>143.5</v>
      </c>
      <c r="K246" s="701">
        <f t="shared" si="21"/>
        <v>152</v>
      </c>
      <c r="L246" s="701"/>
      <c r="M246" s="701"/>
      <c r="N246" s="701">
        <f t="shared" si="23"/>
        <v>4704.5</v>
      </c>
      <c r="O246" s="463">
        <v>44202</v>
      </c>
    </row>
    <row r="247" spans="1:15">
      <c r="A247" s="418">
        <f t="shared" si="19"/>
        <v>34</v>
      </c>
      <c r="B247" s="467" t="s">
        <v>734</v>
      </c>
      <c r="C247" s="467" t="s">
        <v>735</v>
      </c>
      <c r="D247" s="466" t="s">
        <v>736</v>
      </c>
      <c r="E247" s="687" t="s">
        <v>848</v>
      </c>
      <c r="F247" s="699" t="s">
        <v>737</v>
      </c>
      <c r="G247" s="450" t="s">
        <v>702</v>
      </c>
      <c r="H247" s="468" t="s">
        <v>600</v>
      </c>
      <c r="I247" s="701">
        <v>5000</v>
      </c>
      <c r="J247" s="701">
        <f t="shared" si="20"/>
        <v>143.5</v>
      </c>
      <c r="K247" s="701">
        <f t="shared" si="21"/>
        <v>152</v>
      </c>
      <c r="L247" s="701"/>
      <c r="M247" s="701"/>
      <c r="N247" s="701">
        <f t="shared" si="23"/>
        <v>4704.5</v>
      </c>
      <c r="O247" s="463">
        <v>44501</v>
      </c>
    </row>
    <row r="248" spans="1:15">
      <c r="A248" s="418">
        <f t="shared" si="19"/>
        <v>35</v>
      </c>
      <c r="B248" s="467" t="s">
        <v>865</v>
      </c>
      <c r="C248" s="467" t="s">
        <v>866</v>
      </c>
      <c r="D248" s="466" t="s">
        <v>867</v>
      </c>
      <c r="E248" s="687" t="s">
        <v>893</v>
      </c>
      <c r="F248" s="699" t="s">
        <v>63</v>
      </c>
      <c r="G248" s="450" t="s">
        <v>702</v>
      </c>
      <c r="H248" s="468" t="s">
        <v>868</v>
      </c>
      <c r="I248" s="701">
        <v>5000</v>
      </c>
      <c r="J248" s="701">
        <f t="shared" si="20"/>
        <v>143.5</v>
      </c>
      <c r="K248" s="701">
        <f t="shared" si="21"/>
        <v>152</v>
      </c>
      <c r="L248" s="701"/>
      <c r="M248" s="701"/>
      <c r="N248" s="701">
        <f t="shared" si="23"/>
        <v>4704.5</v>
      </c>
      <c r="O248" s="463">
        <v>44835</v>
      </c>
    </row>
    <row r="249" spans="1:15">
      <c r="A249" s="418">
        <f t="shared" si="19"/>
        <v>36</v>
      </c>
      <c r="B249" s="467" t="s">
        <v>869</v>
      </c>
      <c r="C249" s="467" t="s">
        <v>517</v>
      </c>
      <c r="D249" s="466" t="s">
        <v>870</v>
      </c>
      <c r="E249" s="687" t="s">
        <v>894</v>
      </c>
      <c r="F249" s="699" t="s">
        <v>871</v>
      </c>
      <c r="G249" s="450" t="s">
        <v>702</v>
      </c>
      <c r="H249" s="696" t="s">
        <v>728</v>
      </c>
      <c r="I249" s="701">
        <v>10000</v>
      </c>
      <c r="J249" s="701">
        <f t="shared" si="20"/>
        <v>287</v>
      </c>
      <c r="K249" s="701">
        <f t="shared" si="21"/>
        <v>304</v>
      </c>
      <c r="L249" s="701"/>
      <c r="M249" s="701"/>
      <c r="N249" s="701">
        <f t="shared" si="23"/>
        <v>9409</v>
      </c>
      <c r="O249" s="463">
        <v>44835</v>
      </c>
    </row>
    <row r="250" spans="1:15">
      <c r="A250" s="418">
        <f t="shared" si="19"/>
        <v>37</v>
      </c>
      <c r="B250" s="467" t="s">
        <v>934</v>
      </c>
      <c r="C250" s="467" t="s">
        <v>935</v>
      </c>
      <c r="D250" s="466" t="s">
        <v>936</v>
      </c>
      <c r="E250" s="687" t="s">
        <v>939</v>
      </c>
      <c r="F250" s="699" t="s">
        <v>150</v>
      </c>
      <c r="G250" s="450" t="s">
        <v>702</v>
      </c>
      <c r="H250" s="696" t="s">
        <v>937</v>
      </c>
      <c r="I250" s="701">
        <v>5000</v>
      </c>
      <c r="J250" s="701">
        <f t="shared" si="20"/>
        <v>143.5</v>
      </c>
      <c r="K250" s="701">
        <f t="shared" si="21"/>
        <v>152</v>
      </c>
      <c r="L250" s="701"/>
      <c r="M250" s="701"/>
      <c r="N250" s="701">
        <f>SUM(I250-J250-K250)</f>
        <v>4704.5</v>
      </c>
      <c r="O250" s="463">
        <v>44958</v>
      </c>
    </row>
    <row r="251" spans="1:15">
      <c r="A251" s="418">
        <f t="shared" si="19"/>
        <v>38</v>
      </c>
      <c r="B251" s="467" t="s">
        <v>931</v>
      </c>
      <c r="C251" s="467" t="s">
        <v>932</v>
      </c>
      <c r="D251" s="466" t="s">
        <v>933</v>
      </c>
      <c r="E251" s="687" t="s">
        <v>940</v>
      </c>
      <c r="F251" s="699" t="s">
        <v>557</v>
      </c>
      <c r="G251" s="450" t="s">
        <v>702</v>
      </c>
      <c r="H251" s="431" t="s">
        <v>637</v>
      </c>
      <c r="I251" s="701">
        <v>8000</v>
      </c>
      <c r="J251" s="701">
        <f t="shared" si="20"/>
        <v>229.6</v>
      </c>
      <c r="K251" s="701">
        <f t="shared" si="21"/>
        <v>243.2</v>
      </c>
      <c r="L251" s="701"/>
      <c r="M251" s="701"/>
      <c r="N251" s="701">
        <f t="shared" si="23"/>
        <v>7527.2</v>
      </c>
      <c r="O251" s="463">
        <v>44958</v>
      </c>
    </row>
    <row r="252" spans="1:15">
      <c r="A252" s="418">
        <f>A251+1</f>
        <v>39</v>
      </c>
      <c r="B252" s="467" t="s">
        <v>985</v>
      </c>
      <c r="C252" s="467" t="s">
        <v>215</v>
      </c>
      <c r="D252" s="466" t="s">
        <v>986</v>
      </c>
      <c r="E252" s="687" t="s">
        <v>987</v>
      </c>
      <c r="F252" s="699" t="s">
        <v>737</v>
      </c>
      <c r="G252" s="450" t="s">
        <v>702</v>
      </c>
      <c r="H252" s="431" t="s">
        <v>151</v>
      </c>
      <c r="I252" s="701">
        <v>10000</v>
      </c>
      <c r="J252" s="701">
        <f t="shared" si="20"/>
        <v>287</v>
      </c>
      <c r="K252" s="701">
        <f t="shared" si="21"/>
        <v>304</v>
      </c>
      <c r="L252" s="701"/>
      <c r="M252" s="701"/>
      <c r="N252" s="701">
        <f t="shared" si="23"/>
        <v>9409</v>
      </c>
      <c r="O252" s="463">
        <v>45200</v>
      </c>
    </row>
    <row r="253" spans="1:15">
      <c r="A253" s="418">
        <f t="shared" si="19"/>
        <v>40</v>
      </c>
      <c r="B253" s="467" t="s">
        <v>982</v>
      </c>
      <c r="C253" s="467" t="s">
        <v>983</v>
      </c>
      <c r="D253" s="466" t="s">
        <v>984</v>
      </c>
      <c r="E253" s="687" t="s">
        <v>988</v>
      </c>
      <c r="F253" s="699" t="s">
        <v>737</v>
      </c>
      <c r="G253" s="450" t="s">
        <v>702</v>
      </c>
      <c r="H253" s="431" t="s">
        <v>151</v>
      </c>
      <c r="I253" s="701">
        <v>10000</v>
      </c>
      <c r="J253" s="701">
        <f t="shared" si="20"/>
        <v>287</v>
      </c>
      <c r="K253" s="701">
        <f t="shared" si="21"/>
        <v>304</v>
      </c>
      <c r="L253" s="701"/>
      <c r="M253" s="701"/>
      <c r="N253" s="701">
        <f t="shared" si="23"/>
        <v>9409</v>
      </c>
      <c r="O253" s="463">
        <v>45200</v>
      </c>
    </row>
    <row r="254" spans="1:15">
      <c r="B254" s="668" t="s">
        <v>738</v>
      </c>
      <c r="C254" s="467"/>
      <c r="D254" s="429"/>
      <c r="E254" s="445"/>
      <c r="F254" s="428"/>
      <c r="G254" s="428"/>
      <c r="H254" s="428"/>
      <c r="I254" s="671">
        <f>SUM(I214:I253)</f>
        <v>277086</v>
      </c>
      <c r="J254" s="671">
        <f>SUM(J214:J253)</f>
        <v>7952.3682000000008</v>
      </c>
      <c r="K254" s="671">
        <f>SUM(K214:K253)</f>
        <v>8423.4143999999978</v>
      </c>
      <c r="L254" s="672"/>
      <c r="M254" s="671">
        <f>SUM(M214:M244)</f>
        <v>1512.45</v>
      </c>
      <c r="N254" s="671">
        <f>SUM(N214:N253)</f>
        <v>259197.76740000001</v>
      </c>
      <c r="O254" s="428"/>
    </row>
    <row r="255" spans="1:15">
      <c r="B255" s="673"/>
      <c r="C255" s="599"/>
      <c r="D255" s="651"/>
      <c r="E255" s="678"/>
      <c r="F255" s="649"/>
      <c r="G255" s="649"/>
      <c r="H255" s="649"/>
      <c r="I255" s="676"/>
      <c r="J255" s="676"/>
      <c r="K255" s="676"/>
      <c r="L255" s="677"/>
      <c r="M255" s="676"/>
      <c r="N255" s="676"/>
      <c r="O255" s="649"/>
    </row>
    <row r="256" spans="1:15">
      <c r="B256" s="673"/>
      <c r="C256" s="599"/>
      <c r="D256" s="651"/>
      <c r="E256" s="678"/>
      <c r="F256" s="649"/>
      <c r="G256" s="649"/>
      <c r="H256" s="649"/>
      <c r="I256" s="676"/>
      <c r="J256" s="676"/>
      <c r="K256" s="676"/>
      <c r="L256" s="677"/>
      <c r="M256" s="676"/>
      <c r="N256" s="676"/>
      <c r="O256" s="649"/>
    </row>
    <row r="257" spans="1:15">
      <c r="B257" s="623"/>
      <c r="C257" s="623"/>
      <c r="D257" s="623"/>
      <c r="E257" s="623"/>
      <c r="F257" s="623"/>
      <c r="G257" s="623"/>
      <c r="H257" s="623"/>
      <c r="I257" s="623"/>
      <c r="J257" s="623"/>
      <c r="K257" s="623"/>
      <c r="L257" s="623"/>
      <c r="M257" s="623"/>
      <c r="N257" s="623"/>
      <c r="O257" s="650"/>
    </row>
    <row r="258" spans="1:15" ht="15.75" thickBot="1">
      <c r="B258" s="651"/>
      <c r="C258" s="652" t="s">
        <v>398</v>
      </c>
      <c r="D258" s="653"/>
      <c r="E258" s="79"/>
      <c r="F258" s="79"/>
      <c r="G258" s="620"/>
      <c r="H258" s="654" t="s">
        <v>841</v>
      </c>
      <c r="I258" s="679"/>
      <c r="J258" s="516"/>
      <c r="K258" s="623"/>
      <c r="L258" s="623"/>
      <c r="M258" s="623"/>
      <c r="N258" s="623"/>
      <c r="O258" s="650"/>
    </row>
    <row r="259" spans="1:15">
      <c r="B259" s="831" t="s">
        <v>1039</v>
      </c>
      <c r="C259" s="831"/>
      <c r="D259" s="79"/>
      <c r="E259" s="79"/>
      <c r="F259" s="79"/>
      <c r="G259" s="620"/>
      <c r="H259" s="620" t="s">
        <v>1020</v>
      </c>
      <c r="I259" s="620"/>
      <c r="J259" s="516"/>
      <c r="K259" s="623"/>
      <c r="L259" s="623"/>
      <c r="M259" s="623"/>
      <c r="N259" s="623"/>
      <c r="O259" s="650"/>
    </row>
    <row r="260" spans="1:15">
      <c r="B260" s="620"/>
      <c r="C260" s="620"/>
      <c r="D260" s="79"/>
      <c r="E260" s="79"/>
      <c r="F260" s="79"/>
      <c r="G260" s="620"/>
      <c r="H260" s="620"/>
      <c r="I260" s="620"/>
      <c r="J260" s="516"/>
      <c r="K260" s="623"/>
      <c r="L260" s="623"/>
      <c r="M260" s="623"/>
      <c r="N260" s="623"/>
      <c r="O260" s="650"/>
    </row>
    <row r="261" spans="1:15">
      <c r="B261" s="620"/>
      <c r="C261" s="620"/>
      <c r="D261" s="79"/>
      <c r="E261" s="79"/>
      <c r="F261" s="79"/>
      <c r="G261" s="620"/>
      <c r="H261" s="620"/>
      <c r="I261" s="620"/>
      <c r="J261" s="516"/>
      <c r="K261" s="623"/>
      <c r="L261" s="623"/>
      <c r="M261" s="623"/>
      <c r="N261" s="623"/>
      <c r="O261" s="650"/>
    </row>
    <row r="262" spans="1:15">
      <c r="B262" s="620"/>
      <c r="C262" s="620"/>
      <c r="D262" s="79"/>
      <c r="E262" s="79"/>
      <c r="F262" s="79"/>
      <c r="G262" s="620"/>
      <c r="H262" s="620"/>
      <c r="I262" s="620"/>
      <c r="J262" s="516"/>
      <c r="K262" s="623"/>
      <c r="L262" s="623"/>
      <c r="M262" s="623"/>
      <c r="N262" s="623"/>
      <c r="O262" s="650"/>
    </row>
    <row r="263" spans="1:15">
      <c r="B263" s="679"/>
      <c r="C263" s="679"/>
      <c r="D263" s="651"/>
      <c r="E263" s="651"/>
      <c r="F263" s="680"/>
      <c r="H263" s="623" t="s">
        <v>0</v>
      </c>
      <c r="I263" s="679"/>
      <c r="J263" s="649"/>
      <c r="K263" s="649"/>
      <c r="L263" s="649"/>
      <c r="M263" s="649"/>
      <c r="N263" s="650"/>
      <c r="O263" s="650"/>
    </row>
    <row r="264" spans="1:15">
      <c r="B264" s="623"/>
      <c r="C264" s="679"/>
      <c r="D264" s="651"/>
      <c r="E264" s="651"/>
      <c r="F264" s="680"/>
      <c r="H264" s="623" t="s">
        <v>1</v>
      </c>
      <c r="I264" s="623"/>
      <c r="J264" s="649"/>
      <c r="K264" s="649"/>
      <c r="L264" s="649"/>
      <c r="M264" s="649"/>
      <c r="N264" s="650"/>
      <c r="O264" s="650"/>
    </row>
    <row r="265" spans="1:15">
      <c r="B265" s="623"/>
      <c r="C265" s="623"/>
      <c r="D265" s="623"/>
      <c r="E265" s="623"/>
      <c r="F265" s="623"/>
      <c r="H265" s="623" t="s">
        <v>2</v>
      </c>
      <c r="I265" s="623"/>
      <c r="J265" s="623"/>
      <c r="K265" s="623"/>
      <c r="L265" s="623"/>
      <c r="M265" s="623"/>
      <c r="N265" s="623"/>
      <c r="O265" s="650"/>
    </row>
    <row r="266" spans="1:15">
      <c r="B266" s="623"/>
      <c r="C266" s="623"/>
      <c r="D266" s="623"/>
      <c r="E266" s="623"/>
      <c r="F266" s="623"/>
      <c r="H266" s="623" t="s">
        <v>401</v>
      </c>
      <c r="I266" s="623"/>
      <c r="J266" s="623"/>
      <c r="K266" s="623"/>
      <c r="L266" s="623"/>
      <c r="M266" s="623"/>
      <c r="N266" s="623"/>
      <c r="O266" s="650"/>
    </row>
    <row r="267" spans="1:15">
      <c r="B267" s="624" t="s">
        <v>1029</v>
      </c>
      <c r="C267" s="624"/>
      <c r="D267" s="624"/>
      <c r="E267" s="624"/>
      <c r="F267" s="624"/>
      <c r="G267" s="624"/>
      <c r="H267" s="624"/>
      <c r="I267" s="624"/>
      <c r="J267" s="624"/>
      <c r="K267" s="624"/>
      <c r="L267" s="624"/>
      <c r="M267" s="624"/>
      <c r="N267" s="624"/>
      <c r="O267" s="624"/>
    </row>
    <row r="268" spans="1:15">
      <c r="B268" s="624" t="s">
        <v>740</v>
      </c>
      <c r="C268" s="624"/>
      <c r="D268" s="682"/>
      <c r="E268" s="658"/>
      <c r="F268" s="660"/>
      <c r="G268" s="660"/>
      <c r="H268" s="660"/>
      <c r="I268" s="662"/>
      <c r="J268" s="662" t="s">
        <v>741</v>
      </c>
      <c r="K268" s="662" t="s">
        <v>15</v>
      </c>
      <c r="L268" s="662" t="s">
        <v>16</v>
      </c>
      <c r="M268" s="627" t="s">
        <v>941</v>
      </c>
      <c r="N268" s="662"/>
      <c r="O268" s="626"/>
    </row>
    <row r="269" spans="1:15">
      <c r="B269" s="627" t="s">
        <v>6</v>
      </c>
      <c r="C269" s="627" t="s">
        <v>7</v>
      </c>
      <c r="D269" s="627" t="s">
        <v>8</v>
      </c>
      <c r="E269" s="627" t="s">
        <v>9</v>
      </c>
      <c r="F269" s="627" t="s">
        <v>10</v>
      </c>
      <c r="G269" s="627" t="s">
        <v>11</v>
      </c>
      <c r="H269" s="624" t="s">
        <v>12</v>
      </c>
      <c r="I269" s="703" t="s">
        <v>13</v>
      </c>
      <c r="J269" s="703" t="s">
        <v>495</v>
      </c>
      <c r="K269" s="627"/>
      <c r="L269" s="627"/>
      <c r="M269" s="627"/>
      <c r="N269" s="704" t="s">
        <v>17</v>
      </c>
      <c r="O269" s="630" t="s">
        <v>18</v>
      </c>
    </row>
    <row r="270" spans="1:15">
      <c r="A270" s="418">
        <v>1</v>
      </c>
      <c r="B270" s="428" t="s">
        <v>742</v>
      </c>
      <c r="C270" s="428" t="s">
        <v>98</v>
      </c>
      <c r="D270" s="429" t="s">
        <v>743</v>
      </c>
      <c r="E270" s="445">
        <v>200012700173872</v>
      </c>
      <c r="F270" s="428" t="s">
        <v>27</v>
      </c>
      <c r="G270" s="705" t="s">
        <v>797</v>
      </c>
      <c r="H270" s="428" t="s">
        <v>744</v>
      </c>
      <c r="I270" s="706">
        <v>5000</v>
      </c>
      <c r="J270" s="706">
        <v>143.5</v>
      </c>
      <c r="K270" s="706">
        <v>152</v>
      </c>
      <c r="L270" s="470"/>
      <c r="M270" s="447"/>
      <c r="N270" s="447">
        <v>4704.5</v>
      </c>
      <c r="O270" s="448">
        <v>39234</v>
      </c>
    </row>
    <row r="271" spans="1:15">
      <c r="A271" s="418">
        <f>A270+1</f>
        <v>2</v>
      </c>
      <c r="B271" s="428" t="s">
        <v>745</v>
      </c>
      <c r="C271" s="428" t="s">
        <v>746</v>
      </c>
      <c r="D271" s="429" t="s">
        <v>747</v>
      </c>
      <c r="E271" s="445">
        <v>200012700174004</v>
      </c>
      <c r="F271" s="428" t="s">
        <v>748</v>
      </c>
      <c r="G271" s="705" t="s">
        <v>797</v>
      </c>
      <c r="H271" s="428" t="s">
        <v>749</v>
      </c>
      <c r="I271" s="706">
        <v>5000</v>
      </c>
      <c r="J271" s="706">
        <v>143.5</v>
      </c>
      <c r="K271" s="706">
        <v>152</v>
      </c>
      <c r="L271" s="470"/>
      <c r="M271" s="447"/>
      <c r="N271" s="447">
        <v>4704.5</v>
      </c>
      <c r="O271" s="448">
        <v>39265</v>
      </c>
    </row>
    <row r="272" spans="1:15">
      <c r="A272" s="418">
        <f t="shared" ref="A272:A290" si="24">A271+1</f>
        <v>3</v>
      </c>
      <c r="B272" s="428" t="s">
        <v>750</v>
      </c>
      <c r="C272" s="428" t="s">
        <v>751</v>
      </c>
      <c r="D272" s="429" t="s">
        <v>752</v>
      </c>
      <c r="E272" s="445">
        <v>200012700173982</v>
      </c>
      <c r="F272" s="428" t="s">
        <v>150</v>
      </c>
      <c r="G272" s="705" t="s">
        <v>797</v>
      </c>
      <c r="H272" s="428" t="s">
        <v>753</v>
      </c>
      <c r="I272" s="706">
        <v>5000</v>
      </c>
      <c r="J272" s="706">
        <v>143.5</v>
      </c>
      <c r="K272" s="706">
        <v>152</v>
      </c>
      <c r="L272" s="470"/>
      <c r="M272" s="447"/>
      <c r="N272" s="447">
        <v>4704.5</v>
      </c>
      <c r="O272" s="448">
        <v>39279</v>
      </c>
    </row>
    <row r="273" spans="1:15">
      <c r="A273" s="418">
        <f t="shared" si="24"/>
        <v>4</v>
      </c>
      <c r="B273" s="428" t="s">
        <v>221</v>
      </c>
      <c r="C273" s="428" t="s">
        <v>754</v>
      </c>
      <c r="D273" s="429" t="s">
        <v>755</v>
      </c>
      <c r="E273" s="445">
        <v>200012700173924</v>
      </c>
      <c r="F273" s="428" t="s">
        <v>27</v>
      </c>
      <c r="G273" s="705" t="s">
        <v>797</v>
      </c>
      <c r="H273" s="428" t="s">
        <v>756</v>
      </c>
      <c r="I273" s="706">
        <v>5000</v>
      </c>
      <c r="J273" s="706">
        <v>143.5</v>
      </c>
      <c r="K273" s="706">
        <v>152</v>
      </c>
      <c r="L273" s="470"/>
      <c r="M273" s="447"/>
      <c r="N273" s="447">
        <v>4704.5</v>
      </c>
      <c r="O273" s="448">
        <v>39295</v>
      </c>
    </row>
    <row r="274" spans="1:15">
      <c r="A274" s="418">
        <f t="shared" si="24"/>
        <v>5</v>
      </c>
      <c r="B274" s="428" t="s">
        <v>757</v>
      </c>
      <c r="C274" s="428" t="s">
        <v>758</v>
      </c>
      <c r="D274" s="429" t="s">
        <v>759</v>
      </c>
      <c r="E274" s="445">
        <v>200011101326563</v>
      </c>
      <c r="F274" s="428" t="s">
        <v>219</v>
      </c>
      <c r="G274" s="705" t="s">
        <v>797</v>
      </c>
      <c r="H274" s="428" t="s">
        <v>760</v>
      </c>
      <c r="I274" s="706">
        <v>12000</v>
      </c>
      <c r="J274" s="706">
        <v>344.4</v>
      </c>
      <c r="K274" s="706">
        <v>364.8</v>
      </c>
      <c r="L274" s="470"/>
      <c r="M274" s="447"/>
      <c r="N274" s="447">
        <v>11290.8</v>
      </c>
      <c r="O274" s="448">
        <v>40210</v>
      </c>
    </row>
    <row r="275" spans="1:15">
      <c r="A275" s="418">
        <f t="shared" si="24"/>
        <v>6</v>
      </c>
      <c r="B275" s="428" t="s">
        <v>761</v>
      </c>
      <c r="C275" s="428" t="s">
        <v>762</v>
      </c>
      <c r="D275" s="429" t="s">
        <v>763</v>
      </c>
      <c r="E275" s="445">
        <v>200011101420003</v>
      </c>
      <c r="F275" s="428" t="s">
        <v>27</v>
      </c>
      <c r="G275" s="705" t="s">
        <v>797</v>
      </c>
      <c r="H275" s="428" t="s">
        <v>764</v>
      </c>
      <c r="I275" s="706">
        <v>5000</v>
      </c>
      <c r="J275" s="706">
        <v>143.5</v>
      </c>
      <c r="K275" s="706">
        <v>152</v>
      </c>
      <c r="L275" s="470"/>
      <c r="M275" s="447">
        <v>2000</v>
      </c>
      <c r="N275" s="447">
        <f>I275-J275-K275-M275</f>
        <v>2704.5</v>
      </c>
      <c r="O275" s="448">
        <v>40483</v>
      </c>
    </row>
    <row r="276" spans="1:15">
      <c r="A276" s="418">
        <f t="shared" si="24"/>
        <v>7</v>
      </c>
      <c r="B276" s="428" t="s">
        <v>769</v>
      </c>
      <c r="C276" s="428" t="s">
        <v>770</v>
      </c>
      <c r="D276" s="429" t="s">
        <v>771</v>
      </c>
      <c r="E276" s="445">
        <v>200011101479614</v>
      </c>
      <c r="F276" s="428" t="s">
        <v>27</v>
      </c>
      <c r="G276" s="705" t="s">
        <v>797</v>
      </c>
      <c r="H276" s="428" t="s">
        <v>772</v>
      </c>
      <c r="I276" s="706">
        <v>5000</v>
      </c>
      <c r="J276" s="706">
        <v>143.5</v>
      </c>
      <c r="K276" s="706">
        <v>152</v>
      </c>
      <c r="L276" s="470"/>
      <c r="M276" s="447"/>
      <c r="N276" s="447">
        <v>4704.5</v>
      </c>
      <c r="O276" s="448">
        <v>41122</v>
      </c>
    </row>
    <row r="277" spans="1:15">
      <c r="A277" s="418">
        <f t="shared" si="24"/>
        <v>8</v>
      </c>
      <c r="B277" s="428" t="s">
        <v>773</v>
      </c>
      <c r="C277" s="428" t="s">
        <v>774</v>
      </c>
      <c r="D277" s="429" t="s">
        <v>775</v>
      </c>
      <c r="E277" s="445">
        <v>200011101479591</v>
      </c>
      <c r="F277" s="428" t="s">
        <v>37</v>
      </c>
      <c r="G277" s="705" t="s">
        <v>797</v>
      </c>
      <c r="H277" s="428" t="s">
        <v>772</v>
      </c>
      <c r="I277" s="706">
        <v>5000</v>
      </c>
      <c r="J277" s="706">
        <v>143.5</v>
      </c>
      <c r="K277" s="706">
        <v>152</v>
      </c>
      <c r="L277" s="470"/>
      <c r="M277" s="447"/>
      <c r="N277" s="447">
        <v>4704.5</v>
      </c>
      <c r="O277" s="448">
        <v>41122</v>
      </c>
    </row>
    <row r="278" spans="1:15">
      <c r="A278" s="418">
        <f t="shared" si="24"/>
        <v>9</v>
      </c>
      <c r="B278" s="428" t="s">
        <v>776</v>
      </c>
      <c r="C278" s="428" t="s">
        <v>777</v>
      </c>
      <c r="D278" s="429" t="s">
        <v>778</v>
      </c>
      <c r="E278" s="445">
        <v>200011101561276</v>
      </c>
      <c r="F278" s="428" t="s">
        <v>779</v>
      </c>
      <c r="G278" s="705" t="s">
        <v>797</v>
      </c>
      <c r="H278" s="428" t="s">
        <v>498</v>
      </c>
      <c r="I278" s="706">
        <v>6000</v>
      </c>
      <c r="J278" s="706">
        <v>172.2</v>
      </c>
      <c r="K278" s="706">
        <v>182.4</v>
      </c>
      <c r="L278" s="470"/>
      <c r="M278" s="447"/>
      <c r="N278" s="447">
        <v>5645.4000000000005</v>
      </c>
      <c r="O278" s="448">
        <v>40909</v>
      </c>
    </row>
    <row r="279" spans="1:15">
      <c r="A279" s="418">
        <f t="shared" si="24"/>
        <v>10</v>
      </c>
      <c r="B279" s="428" t="s">
        <v>780</v>
      </c>
      <c r="C279" s="428" t="s">
        <v>781</v>
      </c>
      <c r="D279" s="429" t="s">
        <v>782</v>
      </c>
      <c r="E279" s="445">
        <v>200011101619571</v>
      </c>
      <c r="F279" s="428" t="s">
        <v>783</v>
      </c>
      <c r="G279" s="705" t="s">
        <v>797</v>
      </c>
      <c r="H279" s="428" t="s">
        <v>498</v>
      </c>
      <c r="I279" s="706">
        <v>18000</v>
      </c>
      <c r="J279" s="706">
        <v>516.6</v>
      </c>
      <c r="K279" s="706">
        <v>547.20000000000005</v>
      </c>
      <c r="L279" s="470"/>
      <c r="M279" s="447"/>
      <c r="N279" s="447">
        <v>16936.2</v>
      </c>
      <c r="O279" s="448">
        <v>41760</v>
      </c>
    </row>
    <row r="280" spans="1:15">
      <c r="A280" s="418">
        <f t="shared" si="24"/>
        <v>11</v>
      </c>
      <c r="B280" s="446" t="s">
        <v>784</v>
      </c>
      <c r="C280" s="446" t="s">
        <v>278</v>
      </c>
      <c r="D280" s="463" t="s">
        <v>785</v>
      </c>
      <c r="E280" s="463" t="s">
        <v>786</v>
      </c>
      <c r="F280" s="450" t="s">
        <v>27</v>
      </c>
      <c r="G280" s="705" t="s">
        <v>797</v>
      </c>
      <c r="H280" s="450" t="s">
        <v>787</v>
      </c>
      <c r="I280" s="707">
        <v>5000</v>
      </c>
      <c r="J280" s="708">
        <f>I280*2.87%</f>
        <v>143.5</v>
      </c>
      <c r="K280" s="708">
        <f>I280*3.04%</f>
        <v>152</v>
      </c>
      <c r="L280" s="684"/>
      <c r="M280" s="695"/>
      <c r="N280" s="435">
        <f>I280-J280-K280</f>
        <v>4704.5</v>
      </c>
      <c r="O280" s="463">
        <v>42856</v>
      </c>
    </row>
    <row r="281" spans="1:15">
      <c r="A281" s="418">
        <f t="shared" si="24"/>
        <v>12</v>
      </c>
      <c r="B281" s="446" t="s">
        <v>788</v>
      </c>
      <c r="C281" s="446" t="s">
        <v>789</v>
      </c>
      <c r="D281" s="463" t="s">
        <v>790</v>
      </c>
      <c r="E281" s="463" t="s">
        <v>791</v>
      </c>
      <c r="F281" s="450" t="s">
        <v>792</v>
      </c>
      <c r="G281" s="705" t="s">
        <v>797</v>
      </c>
      <c r="H281" s="450" t="s">
        <v>793</v>
      </c>
      <c r="I281" s="707">
        <v>5000</v>
      </c>
      <c r="J281" s="708">
        <f>I281*2.87%</f>
        <v>143.5</v>
      </c>
      <c r="K281" s="708">
        <f>I281*3.04%</f>
        <v>152</v>
      </c>
      <c r="L281" s="684"/>
      <c r="M281" s="695"/>
      <c r="N281" s="435">
        <f>I281-J281-K281</f>
        <v>4704.5</v>
      </c>
      <c r="O281" s="463">
        <v>43191</v>
      </c>
    </row>
    <row r="282" spans="1:15">
      <c r="A282" s="418">
        <f t="shared" si="24"/>
        <v>13</v>
      </c>
      <c r="B282" s="705" t="s">
        <v>688</v>
      </c>
      <c r="C282" s="705" t="s">
        <v>794</v>
      </c>
      <c r="D282" s="709" t="s">
        <v>795</v>
      </c>
      <c r="E282" s="709" t="s">
        <v>796</v>
      </c>
      <c r="F282" s="705" t="s">
        <v>150</v>
      </c>
      <c r="G282" s="705" t="s">
        <v>797</v>
      </c>
      <c r="H282" s="705" t="s">
        <v>798</v>
      </c>
      <c r="I282" s="707">
        <v>5000</v>
      </c>
      <c r="J282" s="708">
        <f t="shared" ref="J282:J292" si="25">I282*2.87%</f>
        <v>143.5</v>
      </c>
      <c r="K282" s="708">
        <f t="shared" ref="K282:K292" si="26">I282*3.04%</f>
        <v>152</v>
      </c>
      <c r="L282" s="684"/>
      <c r="M282" s="695"/>
      <c r="N282" s="435">
        <f>I282-J282-K282</f>
        <v>4704.5</v>
      </c>
      <c r="O282" s="436">
        <v>43497</v>
      </c>
    </row>
    <row r="283" spans="1:15">
      <c r="A283" s="418">
        <f t="shared" si="24"/>
        <v>14</v>
      </c>
      <c r="B283" s="446" t="s">
        <v>288</v>
      </c>
      <c r="C283" s="446" t="s">
        <v>799</v>
      </c>
      <c r="D283" s="463" t="s">
        <v>800</v>
      </c>
      <c r="E283" s="469" t="s">
        <v>801</v>
      </c>
      <c r="F283" s="450" t="s">
        <v>701</v>
      </c>
      <c r="G283" s="450" t="s">
        <v>802</v>
      </c>
      <c r="H283" s="450" t="s">
        <v>803</v>
      </c>
      <c r="I283" s="480">
        <v>5000</v>
      </c>
      <c r="J283" s="480">
        <f t="shared" si="25"/>
        <v>143.5</v>
      </c>
      <c r="K283" s="480">
        <f t="shared" si="26"/>
        <v>152</v>
      </c>
      <c r="L283" s="480"/>
      <c r="M283" s="480"/>
      <c r="N283" s="480">
        <f t="shared" ref="N283:N292" si="27">SUM(I283-J283-K283)</f>
        <v>4704.5</v>
      </c>
      <c r="O283" s="667">
        <v>43221</v>
      </c>
    </row>
    <row r="284" spans="1:15">
      <c r="A284" s="418">
        <f t="shared" si="24"/>
        <v>15</v>
      </c>
      <c r="B284" s="446" t="s">
        <v>804</v>
      </c>
      <c r="C284" s="446" t="s">
        <v>805</v>
      </c>
      <c r="D284" s="463" t="s">
        <v>806</v>
      </c>
      <c r="E284" s="469" t="s">
        <v>807</v>
      </c>
      <c r="F284" s="450" t="s">
        <v>27</v>
      </c>
      <c r="G284" s="450" t="s">
        <v>802</v>
      </c>
      <c r="H284" s="450" t="s">
        <v>808</v>
      </c>
      <c r="I284" s="480">
        <v>5000</v>
      </c>
      <c r="J284" s="480">
        <f t="shared" si="25"/>
        <v>143.5</v>
      </c>
      <c r="K284" s="480">
        <f t="shared" si="26"/>
        <v>152</v>
      </c>
      <c r="L284" s="480"/>
      <c r="M284" s="480"/>
      <c r="N284" s="480">
        <f t="shared" si="27"/>
        <v>4704.5</v>
      </c>
      <c r="O284" s="667">
        <v>43221</v>
      </c>
    </row>
    <row r="285" spans="1:15">
      <c r="A285" s="418">
        <f t="shared" si="24"/>
        <v>16</v>
      </c>
      <c r="B285" s="446" t="s">
        <v>809</v>
      </c>
      <c r="C285" s="446" t="s">
        <v>810</v>
      </c>
      <c r="D285" s="463" t="s">
        <v>811</v>
      </c>
      <c r="E285" s="469" t="s">
        <v>812</v>
      </c>
      <c r="F285" s="450" t="s">
        <v>219</v>
      </c>
      <c r="G285" s="450" t="s">
        <v>802</v>
      </c>
      <c r="H285" s="450" t="s">
        <v>813</v>
      </c>
      <c r="I285" s="480">
        <v>14000</v>
      </c>
      <c r="J285" s="480">
        <f t="shared" si="25"/>
        <v>401.8</v>
      </c>
      <c r="K285" s="480">
        <f t="shared" si="26"/>
        <v>425.6</v>
      </c>
      <c r="L285" s="480"/>
      <c r="M285" s="480"/>
      <c r="N285" s="480">
        <f t="shared" si="27"/>
        <v>13172.6</v>
      </c>
      <c r="O285" s="463">
        <v>43836</v>
      </c>
    </row>
    <row r="286" spans="1:15">
      <c r="A286" s="418">
        <f t="shared" si="24"/>
        <v>17</v>
      </c>
      <c r="B286" s="450" t="s">
        <v>814</v>
      </c>
      <c r="C286" s="450" t="s">
        <v>815</v>
      </c>
      <c r="D286" s="463" t="s">
        <v>816</v>
      </c>
      <c r="E286" s="469" t="s">
        <v>817</v>
      </c>
      <c r="F286" s="450" t="s">
        <v>27</v>
      </c>
      <c r="G286" s="450" t="s">
        <v>802</v>
      </c>
      <c r="H286" s="428" t="s">
        <v>818</v>
      </c>
      <c r="I286" s="480">
        <v>5000</v>
      </c>
      <c r="J286" s="480">
        <f t="shared" si="25"/>
        <v>143.5</v>
      </c>
      <c r="K286" s="480">
        <f t="shared" si="26"/>
        <v>152</v>
      </c>
      <c r="L286" s="480"/>
      <c r="M286" s="480"/>
      <c r="N286" s="480">
        <f t="shared" si="27"/>
        <v>4704.5</v>
      </c>
      <c r="O286" s="463">
        <v>44203</v>
      </c>
    </row>
    <row r="287" spans="1:15">
      <c r="A287" s="418">
        <f t="shared" si="24"/>
        <v>18</v>
      </c>
      <c r="B287" s="450" t="s">
        <v>852</v>
      </c>
      <c r="C287" s="450" t="s">
        <v>853</v>
      </c>
      <c r="D287" s="463" t="s">
        <v>855</v>
      </c>
      <c r="E287" s="469" t="s">
        <v>856</v>
      </c>
      <c r="F287" s="450" t="s">
        <v>150</v>
      </c>
      <c r="G287" s="450" t="s">
        <v>802</v>
      </c>
      <c r="H287" s="450" t="s">
        <v>854</v>
      </c>
      <c r="I287" s="480">
        <v>5000</v>
      </c>
      <c r="J287" s="480">
        <f t="shared" si="25"/>
        <v>143.5</v>
      </c>
      <c r="K287" s="480">
        <f t="shared" si="26"/>
        <v>152</v>
      </c>
      <c r="L287" s="480"/>
      <c r="M287" s="480"/>
      <c r="N287" s="480">
        <f t="shared" si="27"/>
        <v>4704.5</v>
      </c>
      <c r="O287" s="463">
        <v>44805</v>
      </c>
    </row>
    <row r="288" spans="1:15">
      <c r="A288" s="418">
        <f t="shared" si="24"/>
        <v>19</v>
      </c>
      <c r="B288" s="450" t="s">
        <v>906</v>
      </c>
      <c r="C288" s="450" t="s">
        <v>907</v>
      </c>
      <c r="D288" s="463" t="s">
        <v>908</v>
      </c>
      <c r="E288" s="469" t="s">
        <v>913</v>
      </c>
      <c r="F288" s="450" t="s">
        <v>737</v>
      </c>
      <c r="G288" s="450" t="s">
        <v>802</v>
      </c>
      <c r="H288" s="450" t="s">
        <v>909</v>
      </c>
      <c r="I288" s="480">
        <v>5000</v>
      </c>
      <c r="J288" s="480">
        <f t="shared" si="25"/>
        <v>143.5</v>
      </c>
      <c r="K288" s="480">
        <f t="shared" si="26"/>
        <v>152</v>
      </c>
      <c r="L288" s="480"/>
      <c r="M288" s="480"/>
      <c r="N288" s="480">
        <f t="shared" si="27"/>
        <v>4704.5</v>
      </c>
      <c r="O288" s="463">
        <v>44866</v>
      </c>
    </row>
    <row r="289" spans="1:15">
      <c r="A289" s="418">
        <f t="shared" si="24"/>
        <v>20</v>
      </c>
      <c r="B289" s="450" t="s">
        <v>922</v>
      </c>
      <c r="C289" s="450" t="s">
        <v>923</v>
      </c>
      <c r="D289" s="463" t="s">
        <v>924</v>
      </c>
      <c r="E289" s="469" t="s">
        <v>929</v>
      </c>
      <c r="F289" s="450" t="s">
        <v>737</v>
      </c>
      <c r="G289" s="450" t="s">
        <v>802</v>
      </c>
      <c r="H289" s="450" t="s">
        <v>925</v>
      </c>
      <c r="I289" s="480">
        <v>5000</v>
      </c>
      <c r="J289" s="480">
        <f t="shared" si="25"/>
        <v>143.5</v>
      </c>
      <c r="K289" s="480">
        <f t="shared" si="26"/>
        <v>152</v>
      </c>
      <c r="L289" s="480"/>
      <c r="M289" s="480"/>
      <c r="N289" s="480">
        <f t="shared" si="27"/>
        <v>4704.5</v>
      </c>
      <c r="O289" s="463">
        <v>44928</v>
      </c>
    </row>
    <row r="290" spans="1:15">
      <c r="A290" s="418">
        <f t="shared" si="24"/>
        <v>21</v>
      </c>
      <c r="B290" s="450" t="s">
        <v>926</v>
      </c>
      <c r="C290" s="450" t="s">
        <v>210</v>
      </c>
      <c r="D290" s="463" t="s">
        <v>927</v>
      </c>
      <c r="E290" s="469" t="s">
        <v>930</v>
      </c>
      <c r="F290" s="450" t="s">
        <v>150</v>
      </c>
      <c r="G290" s="450" t="s">
        <v>802</v>
      </c>
      <c r="H290" s="450" t="s">
        <v>798</v>
      </c>
      <c r="I290" s="480">
        <v>5000</v>
      </c>
      <c r="J290" s="480">
        <f t="shared" si="25"/>
        <v>143.5</v>
      </c>
      <c r="K290" s="480">
        <f t="shared" si="26"/>
        <v>152</v>
      </c>
      <c r="L290" s="480"/>
      <c r="M290" s="480"/>
      <c r="N290" s="480">
        <f t="shared" si="27"/>
        <v>4704.5</v>
      </c>
      <c r="O290" s="463" t="s">
        <v>928</v>
      </c>
    </row>
    <row r="291" spans="1:15">
      <c r="A291" s="418">
        <f>A290+1</f>
        <v>22</v>
      </c>
      <c r="B291" s="686" t="s">
        <v>969</v>
      </c>
      <c r="C291" s="686" t="s">
        <v>970</v>
      </c>
      <c r="D291" s="687" t="s">
        <v>971</v>
      </c>
      <c r="E291" s="488" t="s">
        <v>973</v>
      </c>
      <c r="F291" s="450" t="s">
        <v>27</v>
      </c>
      <c r="G291" s="450" t="s">
        <v>802</v>
      </c>
      <c r="H291" s="450" t="s">
        <v>972</v>
      </c>
      <c r="I291" s="480">
        <v>5000</v>
      </c>
      <c r="J291" s="480">
        <f t="shared" si="25"/>
        <v>143.5</v>
      </c>
      <c r="K291" s="480">
        <f t="shared" si="26"/>
        <v>152</v>
      </c>
      <c r="L291" s="480"/>
      <c r="M291" s="480"/>
      <c r="N291" s="480">
        <f t="shared" si="27"/>
        <v>4704.5</v>
      </c>
      <c r="O291" s="463">
        <v>45047</v>
      </c>
    </row>
    <row r="292" spans="1:15">
      <c r="A292" s="418">
        <f>A291+1</f>
        <v>23</v>
      </c>
      <c r="B292" s="686" t="s">
        <v>1015</v>
      </c>
      <c r="C292" s="686" t="s">
        <v>1013</v>
      </c>
      <c r="D292" s="687" t="s">
        <v>1014</v>
      </c>
      <c r="E292" s="488" t="s">
        <v>1016</v>
      </c>
      <c r="F292" s="450" t="s">
        <v>150</v>
      </c>
      <c r="G292" s="450" t="s">
        <v>802</v>
      </c>
      <c r="H292" s="450" t="s">
        <v>1017</v>
      </c>
      <c r="I292" s="480">
        <v>5000</v>
      </c>
      <c r="J292" s="480">
        <f t="shared" si="25"/>
        <v>143.5</v>
      </c>
      <c r="K292" s="480">
        <f t="shared" si="26"/>
        <v>152</v>
      </c>
      <c r="L292" s="480"/>
      <c r="M292" s="480"/>
      <c r="N292" s="480">
        <f t="shared" si="27"/>
        <v>4704.5</v>
      </c>
      <c r="O292" s="463">
        <v>45421</v>
      </c>
    </row>
    <row r="293" spans="1:15">
      <c r="B293" s="668" t="s">
        <v>819</v>
      </c>
      <c r="C293" s="668"/>
      <c r="D293" s="428"/>
      <c r="E293" s="445"/>
      <c r="F293" s="428"/>
      <c r="G293" s="428"/>
      <c r="H293" s="428"/>
      <c r="I293" s="710">
        <f>SUM(I270:I292)</f>
        <v>145000</v>
      </c>
      <c r="J293" s="710">
        <f>SUM(J270:J292)</f>
        <v>4161.5</v>
      </c>
      <c r="K293" s="710">
        <f>SUM(K270:K292)</f>
        <v>4408</v>
      </c>
      <c r="L293" s="672">
        <f>SUM(L278:L285)</f>
        <v>0</v>
      </c>
      <c r="M293" s="671">
        <f>SUM(M270:M284)</f>
        <v>2000</v>
      </c>
      <c r="N293" s="671">
        <f>SUM(N270:N292)</f>
        <v>134430.5</v>
      </c>
      <c r="O293" s="428"/>
    </row>
    <row r="294" spans="1:15">
      <c r="B294" s="673"/>
      <c r="C294" s="673"/>
      <c r="D294" s="649"/>
      <c r="E294" s="678"/>
      <c r="F294" s="649"/>
      <c r="G294" s="649"/>
      <c r="H294" s="649"/>
      <c r="I294" s="711"/>
      <c r="J294" s="711"/>
      <c r="K294" s="711"/>
      <c r="L294" s="677"/>
      <c r="M294" s="676"/>
      <c r="N294" s="676"/>
      <c r="O294" s="649"/>
    </row>
    <row r="295" spans="1:15">
      <c r="A295" s="418">
        <f>A96+A149+A194+A253+A292</f>
        <v>205</v>
      </c>
      <c r="B295" s="673"/>
      <c r="C295" s="673"/>
      <c r="D295" s="649"/>
      <c r="E295" s="678"/>
      <c r="F295" s="649"/>
      <c r="G295" s="649"/>
      <c r="H295" s="649"/>
      <c r="I295" s="711"/>
      <c r="J295" s="711"/>
      <c r="K295" s="711"/>
      <c r="L295" s="677"/>
      <c r="M295" s="676"/>
      <c r="N295" s="676"/>
      <c r="O295" s="649"/>
    </row>
    <row r="296" spans="1:15">
      <c r="B296" s="673" t="s">
        <v>820</v>
      </c>
      <c r="C296" s="673"/>
      <c r="D296" s="649"/>
      <c r="E296" s="678"/>
      <c r="F296" s="649"/>
      <c r="G296" s="649"/>
      <c r="H296" s="649"/>
      <c r="I296" s="711"/>
      <c r="J296" s="711"/>
      <c r="K296" s="711"/>
      <c r="L296" s="677"/>
      <c r="M296" s="676"/>
      <c r="N296" s="676"/>
      <c r="O296" s="649"/>
    </row>
    <row r="297" spans="1:15">
      <c r="B297" s="650"/>
      <c r="C297" s="650"/>
      <c r="D297" s="650"/>
      <c r="E297" s="712"/>
      <c r="F297" s="650"/>
      <c r="G297" s="650"/>
      <c r="H297" s="650"/>
      <c r="I297" s="713">
        <f>I101+I150+I195+I254+I293</f>
        <v>1584138.65</v>
      </c>
      <c r="J297" s="650"/>
      <c r="K297" s="714" t="s">
        <v>821</v>
      </c>
      <c r="L297" s="714"/>
      <c r="M297" s="714"/>
      <c r="N297" s="713">
        <f>N101+N150+N195+N254+N293</f>
        <v>1480091.4557850002</v>
      </c>
    </row>
    <row r="299" spans="1:15" ht="15.75" thickBot="1">
      <c r="B299" s="651"/>
      <c r="C299" s="652" t="s">
        <v>398</v>
      </c>
      <c r="D299" s="653"/>
      <c r="E299" s="79"/>
      <c r="F299" s="79"/>
      <c r="G299" s="620"/>
      <c r="H299" s="654" t="s">
        <v>1018</v>
      </c>
      <c r="I299" s="679"/>
      <c r="J299" s="516"/>
      <c r="L299" s="613"/>
    </row>
    <row r="300" spans="1:15">
      <c r="B300" s="831" t="s">
        <v>1027</v>
      </c>
      <c r="C300" s="831"/>
      <c r="D300" s="79"/>
      <c r="E300" s="79"/>
      <c r="F300" s="79"/>
      <c r="G300" s="620"/>
      <c r="H300" s="620" t="s">
        <v>400</v>
      </c>
      <c r="I300" s="620"/>
      <c r="J300" s="516"/>
    </row>
  </sheetData>
  <mergeCells count="24">
    <mergeCell ref="B207:N207"/>
    <mergeCell ref="B208:N208"/>
    <mergeCell ref="B209:N209"/>
    <mergeCell ref="B259:C259"/>
    <mergeCell ref="B300:C300"/>
    <mergeCell ref="B206:N206"/>
    <mergeCell ref="B6:H6"/>
    <mergeCell ref="I6:N6"/>
    <mergeCell ref="C105:D105"/>
    <mergeCell ref="B113:N113"/>
    <mergeCell ref="B114:N114"/>
    <mergeCell ref="B115:N115"/>
    <mergeCell ref="B154:C154"/>
    <mergeCell ref="B164:N164"/>
    <mergeCell ref="B165:N165"/>
    <mergeCell ref="B166:N166"/>
    <mergeCell ref="B199:C199"/>
    <mergeCell ref="E7:Q7"/>
    <mergeCell ref="B3:H3"/>
    <mergeCell ref="I3:N3"/>
    <mergeCell ref="B4:H4"/>
    <mergeCell ref="I4:N4"/>
    <mergeCell ref="B5:H5"/>
    <mergeCell ref="I5:N5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rowBreaks count="5" manualBreakCount="5">
    <brk id="59" max="16" man="1"/>
    <brk id="107" max="16383" man="1"/>
    <brk id="156" max="16383" man="1"/>
    <brk id="203" max="16383" man="1"/>
    <brk id="260" max="16383" man="1"/>
  </rowBreaks>
  <colBreaks count="1" manualBreakCount="1">
    <brk id="15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300"/>
  <sheetViews>
    <sheetView zoomScaleNormal="100" workbookViewId="0">
      <selection activeCell="B4" sqref="B4:H4"/>
    </sheetView>
  </sheetViews>
  <sheetFormatPr baseColWidth="10" defaultRowHeight="15"/>
  <cols>
    <col min="1" max="1" width="8.42578125" style="418" customWidth="1"/>
    <col min="2" max="2" width="24.7109375" style="418" customWidth="1"/>
    <col min="3" max="3" width="31.85546875" style="418" customWidth="1"/>
    <col min="4" max="4" width="23.7109375" style="418" customWidth="1"/>
    <col min="5" max="5" width="19" style="418" bestFit="1" customWidth="1"/>
    <col min="6" max="6" width="19" style="418" customWidth="1"/>
    <col min="7" max="7" width="19.140625" style="418" customWidth="1"/>
    <col min="8" max="8" width="73.5703125" style="418" customWidth="1"/>
    <col min="9" max="9" width="21.7109375" style="418" bestFit="1" customWidth="1"/>
    <col min="10" max="10" width="14.28515625" style="418" customWidth="1"/>
    <col min="11" max="11" width="17.7109375" style="418" bestFit="1" customWidth="1"/>
    <col min="12" max="12" width="11.85546875" style="418" bestFit="1" customWidth="1"/>
    <col min="13" max="13" width="11.85546875" style="418" customWidth="1"/>
    <col min="14" max="14" width="18.42578125" style="418" customWidth="1"/>
    <col min="15" max="15" width="17.140625" style="418" customWidth="1"/>
    <col min="16" max="16384" width="11.42578125" style="418"/>
  </cols>
  <sheetData>
    <row r="3" spans="1:17"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1035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1036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B6" s="838" t="s">
        <v>1037</v>
      </c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</row>
    <row r="7" spans="1:17">
      <c r="A7" s="419"/>
      <c r="B7" s="622" t="s">
        <v>4</v>
      </c>
      <c r="C7" s="622"/>
      <c r="D7" s="716"/>
      <c r="E7" s="839" t="s">
        <v>1080</v>
      </c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</row>
    <row r="8" spans="1:17">
      <c r="B8" s="624" t="s">
        <v>1044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5"/>
      <c r="O8" s="625"/>
    </row>
    <row r="9" spans="1:17">
      <c r="B9" s="624" t="s">
        <v>5</v>
      </c>
      <c r="C9" s="624"/>
      <c r="D9" s="624"/>
      <c r="E9" s="624"/>
      <c r="F9" s="625"/>
      <c r="G9" s="625"/>
      <c r="H9" s="625"/>
      <c r="I9" s="625"/>
      <c r="J9" s="624"/>
      <c r="K9" s="625"/>
      <c r="L9" s="625"/>
      <c r="M9" s="625"/>
      <c r="N9" s="626"/>
      <c r="O9" s="626"/>
    </row>
    <row r="10" spans="1:17">
      <c r="B10" s="624" t="s">
        <v>6</v>
      </c>
      <c r="C10" s="624" t="s">
        <v>7</v>
      </c>
      <c r="D10" s="624" t="s">
        <v>8</v>
      </c>
      <c r="E10" s="624"/>
      <c r="F10" s="624" t="s">
        <v>10</v>
      </c>
      <c r="G10" s="624" t="s">
        <v>11</v>
      </c>
      <c r="H10" s="627" t="s">
        <v>12</v>
      </c>
      <c r="I10" s="624" t="s">
        <v>13</v>
      </c>
      <c r="J10" s="628" t="s">
        <v>14</v>
      </c>
      <c r="K10" s="628" t="s">
        <v>15</v>
      </c>
      <c r="L10" s="628" t="s">
        <v>16</v>
      </c>
      <c r="M10" s="627" t="s">
        <v>941</v>
      </c>
      <c r="N10" s="629" t="s">
        <v>17</v>
      </c>
      <c r="O10" s="630" t="s">
        <v>18</v>
      </c>
    </row>
    <row r="11" spans="1:17">
      <c r="A11" s="418">
        <v>1</v>
      </c>
      <c r="B11" s="428" t="s">
        <v>19</v>
      </c>
      <c r="C11" s="428" t="s">
        <v>20</v>
      </c>
      <c r="D11" s="429" t="s">
        <v>21</v>
      </c>
      <c r="E11" s="430">
        <v>200011101179105</v>
      </c>
      <c r="F11" s="428" t="s">
        <v>22</v>
      </c>
      <c r="G11" s="431" t="s">
        <v>281</v>
      </c>
      <c r="H11" s="631" t="s">
        <v>23</v>
      </c>
      <c r="I11" s="447">
        <v>5000</v>
      </c>
      <c r="J11" s="632">
        <f>I11*2.87%</f>
        <v>143.5</v>
      </c>
      <c r="K11" s="435">
        <f>I11*3.04%</f>
        <v>152</v>
      </c>
      <c r="L11" s="435"/>
      <c r="M11" s="435"/>
      <c r="N11" s="435">
        <f t="shared" ref="N11:N72" si="0">I11-J11-K11-M11</f>
        <v>4704.5</v>
      </c>
      <c r="O11" s="436">
        <v>39210</v>
      </c>
    </row>
    <row r="12" spans="1:17">
      <c r="A12" s="418">
        <f>A11+1</f>
        <v>2</v>
      </c>
      <c r="B12" s="437" t="s">
        <v>24</v>
      </c>
      <c r="C12" s="437" t="s">
        <v>25</v>
      </c>
      <c r="D12" s="438" t="s">
        <v>26</v>
      </c>
      <c r="E12" s="439">
        <v>200011101178533</v>
      </c>
      <c r="F12" s="437" t="s">
        <v>27</v>
      </c>
      <c r="G12" s="431" t="s">
        <v>281</v>
      </c>
      <c r="H12" s="633" t="s">
        <v>28</v>
      </c>
      <c r="I12" s="447">
        <v>5000</v>
      </c>
      <c r="J12" s="632">
        <v>0</v>
      </c>
      <c r="K12" s="435">
        <v>0</v>
      </c>
      <c r="L12" s="442"/>
      <c r="M12" s="442">
        <v>0</v>
      </c>
      <c r="N12" s="435">
        <f t="shared" si="0"/>
        <v>5000</v>
      </c>
      <c r="O12" s="443">
        <v>39084</v>
      </c>
    </row>
    <row r="13" spans="1:17">
      <c r="A13" s="418">
        <f t="shared" ref="A13:A76" si="1">A12+1</f>
        <v>3</v>
      </c>
      <c r="B13" s="437" t="s">
        <v>29</v>
      </c>
      <c r="C13" s="437" t="s">
        <v>30</v>
      </c>
      <c r="D13" s="438" t="s">
        <v>31</v>
      </c>
      <c r="E13" s="439">
        <v>200011101179118</v>
      </c>
      <c r="F13" s="437" t="s">
        <v>32</v>
      </c>
      <c r="G13" s="431" t="s">
        <v>281</v>
      </c>
      <c r="H13" s="633" t="s">
        <v>33</v>
      </c>
      <c r="I13" s="447">
        <v>18400</v>
      </c>
      <c r="J13" s="447">
        <f>I13*2.87%</f>
        <v>528.08000000000004</v>
      </c>
      <c r="K13" s="444">
        <f>I13*3.04%</f>
        <v>559.36</v>
      </c>
      <c r="L13" s="444"/>
      <c r="M13" s="444">
        <v>0</v>
      </c>
      <c r="N13" s="435">
        <f t="shared" si="0"/>
        <v>17312.559999999998</v>
      </c>
      <c r="O13" s="443">
        <v>39142</v>
      </c>
    </row>
    <row r="14" spans="1:17">
      <c r="A14" s="418">
        <f t="shared" si="1"/>
        <v>4</v>
      </c>
      <c r="B14" s="428" t="s">
        <v>34</v>
      </c>
      <c r="C14" s="428" t="s">
        <v>35</v>
      </c>
      <c r="D14" s="429" t="s">
        <v>36</v>
      </c>
      <c r="E14" s="445">
        <v>200011101179079</v>
      </c>
      <c r="F14" s="428" t="s">
        <v>37</v>
      </c>
      <c r="G14" s="431" t="s">
        <v>281</v>
      </c>
      <c r="H14" s="446" t="s">
        <v>38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39258</v>
      </c>
    </row>
    <row r="15" spans="1:17">
      <c r="A15" s="418">
        <f t="shared" si="1"/>
        <v>5</v>
      </c>
      <c r="B15" s="428" t="s">
        <v>39</v>
      </c>
      <c r="C15" s="428" t="s">
        <v>40</v>
      </c>
      <c r="D15" s="429" t="s">
        <v>41</v>
      </c>
      <c r="E15" s="445">
        <v>200011101178630</v>
      </c>
      <c r="F15" s="428" t="s">
        <v>27</v>
      </c>
      <c r="G15" s="431" t="s">
        <v>281</v>
      </c>
      <c r="H15" s="446" t="s">
        <v>42</v>
      </c>
      <c r="I15" s="447">
        <v>5000</v>
      </c>
      <c r="J15" s="447">
        <v>143.5</v>
      </c>
      <c r="K15" s="447">
        <v>152</v>
      </c>
      <c r="L15" s="447"/>
      <c r="M15" s="447"/>
      <c r="N15" s="435">
        <f t="shared" si="0"/>
        <v>4704.5</v>
      </c>
      <c r="O15" s="448">
        <v>39234</v>
      </c>
    </row>
    <row r="16" spans="1:17">
      <c r="A16" s="418">
        <f t="shared" si="1"/>
        <v>6</v>
      </c>
      <c r="B16" s="437" t="s">
        <v>43</v>
      </c>
      <c r="C16" s="437" t="s">
        <v>44</v>
      </c>
      <c r="D16" s="438" t="s">
        <v>45</v>
      </c>
      <c r="E16" s="449">
        <v>200011101179095</v>
      </c>
      <c r="F16" s="437" t="s">
        <v>27</v>
      </c>
      <c r="G16" s="431" t="s">
        <v>281</v>
      </c>
      <c r="H16" s="450" t="s">
        <v>46</v>
      </c>
      <c r="I16" s="444">
        <v>5000</v>
      </c>
      <c r="J16" s="444">
        <f>I16*2.87%</f>
        <v>143.5</v>
      </c>
      <c r="K16" s="444">
        <f>I16*3.04%</f>
        <v>152</v>
      </c>
      <c r="L16" s="444"/>
      <c r="M16" s="444"/>
      <c r="N16" s="435">
        <f t="shared" si="0"/>
        <v>4704.5</v>
      </c>
      <c r="O16" s="436">
        <v>39265</v>
      </c>
    </row>
    <row r="17" spans="1:15">
      <c r="A17" s="418">
        <f t="shared" si="1"/>
        <v>7</v>
      </c>
      <c r="B17" s="428" t="s">
        <v>47</v>
      </c>
      <c r="C17" s="428" t="s">
        <v>48</v>
      </c>
      <c r="D17" s="429" t="s">
        <v>49</v>
      </c>
      <c r="E17" s="445">
        <v>200011101179134</v>
      </c>
      <c r="F17" s="428" t="s">
        <v>27</v>
      </c>
      <c r="G17" s="431" t="s">
        <v>281</v>
      </c>
      <c r="H17" s="446" t="s">
        <v>50</v>
      </c>
      <c r="I17" s="447">
        <v>5000</v>
      </c>
      <c r="J17" s="447">
        <v>143.5</v>
      </c>
      <c r="K17" s="447">
        <v>152</v>
      </c>
      <c r="L17" s="447"/>
      <c r="M17" s="447"/>
      <c r="N17" s="435">
        <f t="shared" si="0"/>
        <v>4704.5</v>
      </c>
      <c r="O17" s="448">
        <v>39265</v>
      </c>
    </row>
    <row r="18" spans="1:15">
      <c r="A18" s="418">
        <f t="shared" si="1"/>
        <v>8</v>
      </c>
      <c r="B18" s="428" t="s">
        <v>56</v>
      </c>
      <c r="C18" s="428" t="s">
        <v>57</v>
      </c>
      <c r="D18" s="429" t="s">
        <v>58</v>
      </c>
      <c r="E18" s="445">
        <v>200011101179150</v>
      </c>
      <c r="F18" s="428" t="s">
        <v>37</v>
      </c>
      <c r="G18" s="431" t="s">
        <v>281</v>
      </c>
      <c r="H18" s="446" t="s">
        <v>59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39265</v>
      </c>
    </row>
    <row r="19" spans="1:15">
      <c r="A19" s="418">
        <f t="shared" si="1"/>
        <v>9</v>
      </c>
      <c r="B19" s="428" t="s">
        <v>60</v>
      </c>
      <c r="C19" s="428" t="s">
        <v>61</v>
      </c>
      <c r="D19" s="429" t="s">
        <v>62</v>
      </c>
      <c r="E19" s="445">
        <v>200011101179053</v>
      </c>
      <c r="F19" s="428" t="s">
        <v>63</v>
      </c>
      <c r="G19" s="431" t="s">
        <v>281</v>
      </c>
      <c r="H19" s="446" t="s">
        <v>64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39281</v>
      </c>
    </row>
    <row r="20" spans="1:15">
      <c r="A20" s="418">
        <f t="shared" si="1"/>
        <v>10</v>
      </c>
      <c r="B20" s="428" t="s">
        <v>65</v>
      </c>
      <c r="C20" s="428" t="s">
        <v>66</v>
      </c>
      <c r="D20" s="429" t="s">
        <v>67</v>
      </c>
      <c r="E20" s="445">
        <v>200011101178591</v>
      </c>
      <c r="F20" s="428" t="s">
        <v>37</v>
      </c>
      <c r="G20" s="431" t="s">
        <v>281</v>
      </c>
      <c r="H20" s="446" t="s">
        <v>68</v>
      </c>
      <c r="I20" s="447">
        <v>5000</v>
      </c>
      <c r="J20" s="447">
        <v>143.5</v>
      </c>
      <c r="K20" s="447">
        <v>152</v>
      </c>
      <c r="L20" s="447"/>
      <c r="M20" s="447"/>
      <c r="N20" s="435">
        <f t="shared" si="0"/>
        <v>4704.5</v>
      </c>
      <c r="O20" s="448">
        <v>39286</v>
      </c>
    </row>
    <row r="21" spans="1:15">
      <c r="A21" s="418">
        <f t="shared" si="1"/>
        <v>11</v>
      </c>
      <c r="B21" s="437" t="s">
        <v>69</v>
      </c>
      <c r="C21" s="437" t="s">
        <v>70</v>
      </c>
      <c r="D21" s="438" t="s">
        <v>71</v>
      </c>
      <c r="E21" s="439">
        <v>200011101180686</v>
      </c>
      <c r="F21" s="437" t="s">
        <v>72</v>
      </c>
      <c r="G21" s="431" t="s">
        <v>281</v>
      </c>
      <c r="H21" s="450" t="s">
        <v>73</v>
      </c>
      <c r="I21" s="442">
        <v>7000</v>
      </c>
      <c r="J21" s="442">
        <v>200.9</v>
      </c>
      <c r="K21" s="442">
        <v>212.8</v>
      </c>
      <c r="L21" s="442"/>
      <c r="M21" s="442"/>
      <c r="N21" s="435">
        <f t="shared" si="0"/>
        <v>6586.3</v>
      </c>
      <c r="O21" s="443">
        <v>39295</v>
      </c>
    </row>
    <row r="22" spans="1:15">
      <c r="A22" s="418">
        <f t="shared" si="1"/>
        <v>12</v>
      </c>
      <c r="B22" s="428" t="s">
        <v>74</v>
      </c>
      <c r="C22" s="428" t="s">
        <v>75</v>
      </c>
      <c r="D22" s="429" t="s">
        <v>76</v>
      </c>
      <c r="E22" s="445">
        <v>200011101180709</v>
      </c>
      <c r="F22" s="428" t="s">
        <v>37</v>
      </c>
      <c r="G22" s="431" t="s">
        <v>281</v>
      </c>
      <c r="H22" s="446" t="s">
        <v>77</v>
      </c>
      <c r="I22" s="447">
        <v>8318.0400000000009</v>
      </c>
      <c r="J22" s="447">
        <f>I22*2.87%</f>
        <v>238.72774800000002</v>
      </c>
      <c r="K22" s="447">
        <f>I22*3.04%</f>
        <v>252.86841600000002</v>
      </c>
      <c r="L22" s="447"/>
      <c r="M22" s="447"/>
      <c r="N22" s="435">
        <f t="shared" si="0"/>
        <v>7826.4438360000004</v>
      </c>
      <c r="O22" s="448">
        <v>39338</v>
      </c>
    </row>
    <row r="23" spans="1:15">
      <c r="A23" s="418">
        <f>A22+1</f>
        <v>13</v>
      </c>
      <c r="B23" s="428" t="s">
        <v>78</v>
      </c>
      <c r="C23" s="428" t="s">
        <v>79</v>
      </c>
      <c r="D23" s="429" t="s">
        <v>80</v>
      </c>
      <c r="E23" s="445">
        <v>200011101253636</v>
      </c>
      <c r="F23" s="428" t="s">
        <v>54</v>
      </c>
      <c r="G23" s="431" t="s">
        <v>281</v>
      </c>
      <c r="H23" s="446" t="s">
        <v>81</v>
      </c>
      <c r="I23" s="451">
        <v>18312</v>
      </c>
      <c r="J23" s="435">
        <f>I23*2.87%</f>
        <v>525.55439999999999</v>
      </c>
      <c r="K23" s="435">
        <f>I23*3.04%</f>
        <v>556.6848</v>
      </c>
      <c r="L23" s="435">
        <v>0</v>
      </c>
      <c r="M23" s="435">
        <v>0</v>
      </c>
      <c r="N23" s="435">
        <f t="shared" si="0"/>
        <v>17229.7608</v>
      </c>
      <c r="O23" s="448">
        <v>39702</v>
      </c>
    </row>
    <row r="24" spans="1:15">
      <c r="A24" s="418">
        <f t="shared" si="1"/>
        <v>14</v>
      </c>
      <c r="B24" s="428" t="s">
        <v>82</v>
      </c>
      <c r="C24" s="428" t="s">
        <v>83</v>
      </c>
      <c r="D24" s="429" t="s">
        <v>84</v>
      </c>
      <c r="E24" s="445">
        <v>200012700173856</v>
      </c>
      <c r="F24" s="428" t="s">
        <v>85</v>
      </c>
      <c r="G24" s="431" t="s">
        <v>281</v>
      </c>
      <c r="H24" s="446" t="s">
        <v>86</v>
      </c>
      <c r="I24" s="451">
        <v>28657.01</v>
      </c>
      <c r="J24" s="435">
        <v>822.456187</v>
      </c>
      <c r="K24" s="435">
        <v>871.17310399999997</v>
      </c>
      <c r="L24" s="452"/>
      <c r="M24" s="452">
        <v>0</v>
      </c>
      <c r="N24" s="435">
        <f t="shared" si="0"/>
        <v>26963.380708999997</v>
      </c>
      <c r="O24" s="448">
        <v>39302</v>
      </c>
    </row>
    <row r="25" spans="1:15">
      <c r="A25" s="418">
        <f t="shared" si="1"/>
        <v>15</v>
      </c>
      <c r="B25" s="428" t="s">
        <v>89</v>
      </c>
      <c r="C25" s="428" t="s">
        <v>90</v>
      </c>
      <c r="D25" s="429" t="s">
        <v>91</v>
      </c>
      <c r="E25" s="445">
        <v>200011101209570</v>
      </c>
      <c r="F25" s="428" t="s">
        <v>37</v>
      </c>
      <c r="G25" s="431" t="s">
        <v>281</v>
      </c>
      <c r="H25" s="437" t="s">
        <v>92</v>
      </c>
      <c r="I25" s="447">
        <v>5000</v>
      </c>
      <c r="J25" s="447">
        <v>143.5</v>
      </c>
      <c r="K25" s="447">
        <v>152</v>
      </c>
      <c r="L25" s="447"/>
      <c r="M25" s="447"/>
      <c r="N25" s="435">
        <f t="shared" si="0"/>
        <v>4704.5</v>
      </c>
      <c r="O25" s="448">
        <v>39499</v>
      </c>
    </row>
    <row r="26" spans="1:15">
      <c r="A26" s="418">
        <f t="shared" si="1"/>
        <v>16</v>
      </c>
      <c r="B26" s="437" t="s">
        <v>93</v>
      </c>
      <c r="C26" s="437" t="s">
        <v>94</v>
      </c>
      <c r="D26" s="429" t="s">
        <v>95</v>
      </c>
      <c r="E26" s="445">
        <v>200011101224225</v>
      </c>
      <c r="F26" s="428" t="s">
        <v>87</v>
      </c>
      <c r="G26" s="431" t="s">
        <v>281</v>
      </c>
      <c r="H26" s="450" t="s">
        <v>96</v>
      </c>
      <c r="I26" s="447">
        <v>24000</v>
      </c>
      <c r="J26" s="447">
        <f>I26*2.87%</f>
        <v>688.8</v>
      </c>
      <c r="K26" s="447">
        <f>I26*3.04%</f>
        <v>729.6</v>
      </c>
      <c r="L26" s="447"/>
      <c r="M26" s="447">
        <v>0</v>
      </c>
      <c r="N26" s="435">
        <f t="shared" si="0"/>
        <v>22581.600000000002</v>
      </c>
      <c r="O26" s="448">
        <v>39524</v>
      </c>
    </row>
    <row r="27" spans="1:15">
      <c r="A27" s="418">
        <f t="shared" si="1"/>
        <v>17</v>
      </c>
      <c r="B27" s="437" t="s">
        <v>97</v>
      </c>
      <c r="C27" s="437" t="s">
        <v>98</v>
      </c>
      <c r="D27" s="429" t="s">
        <v>99</v>
      </c>
      <c r="E27" s="430">
        <v>200011101224209</v>
      </c>
      <c r="F27" s="446" t="s">
        <v>100</v>
      </c>
      <c r="G27" s="431" t="s">
        <v>281</v>
      </c>
      <c r="H27" s="450" t="s">
        <v>101</v>
      </c>
      <c r="I27" s="435">
        <v>11596.6</v>
      </c>
      <c r="J27" s="435">
        <f>I27*2.87%</f>
        <v>332.82242000000002</v>
      </c>
      <c r="K27" s="435">
        <f>I27*3.04%</f>
        <v>352.53664000000003</v>
      </c>
      <c r="L27" s="435"/>
      <c r="M27" s="435">
        <v>0</v>
      </c>
      <c r="N27" s="435">
        <f t="shared" si="0"/>
        <v>10911.24094</v>
      </c>
      <c r="O27" s="436">
        <v>39539</v>
      </c>
    </row>
    <row r="28" spans="1:15">
      <c r="A28" s="418">
        <f t="shared" si="1"/>
        <v>18</v>
      </c>
      <c r="B28" s="437" t="s">
        <v>102</v>
      </c>
      <c r="C28" s="437" t="s">
        <v>103</v>
      </c>
      <c r="D28" s="429" t="s">
        <v>104</v>
      </c>
      <c r="E28" s="430">
        <v>200011101231865</v>
      </c>
      <c r="F28" s="446" t="s">
        <v>105</v>
      </c>
      <c r="G28" s="431" t="s">
        <v>281</v>
      </c>
      <c r="H28" s="437" t="s">
        <v>96</v>
      </c>
      <c r="I28" s="435">
        <v>5000</v>
      </c>
      <c r="J28" s="435">
        <f>I28*2.87%</f>
        <v>143.5</v>
      </c>
      <c r="K28" s="435">
        <f>I28*3.04%</f>
        <v>152</v>
      </c>
      <c r="L28" s="435"/>
      <c r="M28" s="435"/>
      <c r="N28" s="435">
        <f t="shared" si="0"/>
        <v>4704.5</v>
      </c>
      <c r="O28" s="436">
        <v>39568</v>
      </c>
    </row>
    <row r="29" spans="1:15">
      <c r="A29" s="418">
        <f t="shared" si="1"/>
        <v>19</v>
      </c>
      <c r="B29" s="437" t="s">
        <v>106</v>
      </c>
      <c r="C29" s="437" t="s">
        <v>107</v>
      </c>
      <c r="D29" s="429" t="s">
        <v>108</v>
      </c>
      <c r="E29" s="430">
        <v>200011101245945</v>
      </c>
      <c r="F29" s="446" t="s">
        <v>109</v>
      </c>
      <c r="G29" s="431" t="s">
        <v>281</v>
      </c>
      <c r="H29" s="450" t="s">
        <v>110</v>
      </c>
      <c r="I29" s="435">
        <v>9600</v>
      </c>
      <c r="J29" s="435">
        <f>I29*2.87%</f>
        <v>275.52</v>
      </c>
      <c r="K29" s="435">
        <f>I29*3.04%</f>
        <v>291.83999999999997</v>
      </c>
      <c r="L29" s="435"/>
      <c r="M29" s="435"/>
      <c r="N29" s="435">
        <f t="shared" si="0"/>
        <v>9032.64</v>
      </c>
      <c r="O29" s="436">
        <v>39661</v>
      </c>
    </row>
    <row r="30" spans="1:15">
      <c r="A30" s="418">
        <f t="shared" si="1"/>
        <v>20</v>
      </c>
      <c r="B30" s="453" t="s">
        <v>111</v>
      </c>
      <c r="C30" s="453" t="s">
        <v>112</v>
      </c>
      <c r="D30" s="454" t="s">
        <v>113</v>
      </c>
      <c r="E30" s="455">
        <v>200011101253597</v>
      </c>
      <c r="F30" s="431" t="s">
        <v>114</v>
      </c>
      <c r="G30" s="431" t="s">
        <v>281</v>
      </c>
      <c r="H30" s="453" t="s">
        <v>115</v>
      </c>
      <c r="I30" s="456">
        <v>22000</v>
      </c>
      <c r="J30" s="457">
        <f>I30*2.87%</f>
        <v>631.4</v>
      </c>
      <c r="K30" s="457">
        <f>I30*3.04%</f>
        <v>668.8</v>
      </c>
      <c r="L30" s="457"/>
      <c r="M30" s="457">
        <v>3024.9</v>
      </c>
      <c r="N30" s="435">
        <f t="shared" si="0"/>
        <v>17674.899999999998</v>
      </c>
      <c r="O30" s="458">
        <v>39692</v>
      </c>
    </row>
    <row r="31" spans="1:15">
      <c r="A31" s="418">
        <f t="shared" si="1"/>
        <v>21</v>
      </c>
      <c r="B31" s="453" t="s">
        <v>116</v>
      </c>
      <c r="C31" s="453" t="s">
        <v>117</v>
      </c>
      <c r="D31" s="454" t="s">
        <v>118</v>
      </c>
      <c r="E31" s="455">
        <v>200011101253733</v>
      </c>
      <c r="F31" s="431" t="s">
        <v>119</v>
      </c>
      <c r="G31" s="431" t="s">
        <v>281</v>
      </c>
      <c r="H31" s="453" t="s">
        <v>120</v>
      </c>
      <c r="I31" s="456">
        <v>5000</v>
      </c>
      <c r="J31" s="457">
        <v>143.5</v>
      </c>
      <c r="K31" s="457">
        <v>152</v>
      </c>
      <c r="L31" s="457"/>
      <c r="M31" s="457"/>
      <c r="N31" s="435">
        <f t="shared" si="0"/>
        <v>4704.5</v>
      </c>
      <c r="O31" s="458">
        <v>39692</v>
      </c>
    </row>
    <row r="32" spans="1:15">
      <c r="A32" s="418">
        <f t="shared" si="1"/>
        <v>22</v>
      </c>
      <c r="B32" s="453" t="s">
        <v>121</v>
      </c>
      <c r="C32" s="453" t="s">
        <v>122</v>
      </c>
      <c r="D32" s="454" t="s">
        <v>123</v>
      </c>
      <c r="E32" s="455">
        <v>200011101253568</v>
      </c>
      <c r="F32" s="431" t="s">
        <v>124</v>
      </c>
      <c r="G32" s="431" t="s">
        <v>281</v>
      </c>
      <c r="H32" s="453" t="s">
        <v>125</v>
      </c>
      <c r="I32" s="459">
        <v>13000</v>
      </c>
      <c r="J32" s="459">
        <f>I32*2.87%</f>
        <v>373.1</v>
      </c>
      <c r="K32" s="459">
        <f>I32*3.04%</f>
        <v>395.2</v>
      </c>
      <c r="L32" s="459">
        <v>0</v>
      </c>
      <c r="M32" s="459">
        <v>0</v>
      </c>
      <c r="N32" s="435">
        <f t="shared" si="0"/>
        <v>12231.699999999999</v>
      </c>
      <c r="O32" s="458">
        <v>39729</v>
      </c>
    </row>
    <row r="33" spans="1:15">
      <c r="A33" s="418">
        <f t="shared" si="1"/>
        <v>23</v>
      </c>
      <c r="B33" s="453" t="s">
        <v>126</v>
      </c>
      <c r="C33" s="453" t="s">
        <v>127</v>
      </c>
      <c r="D33" s="454" t="s">
        <v>128</v>
      </c>
      <c r="E33" s="455">
        <v>200011101278064</v>
      </c>
      <c r="F33" s="431" t="s">
        <v>27</v>
      </c>
      <c r="G33" s="431" t="s">
        <v>129</v>
      </c>
      <c r="H33" s="450" t="s">
        <v>130</v>
      </c>
      <c r="I33" s="451">
        <v>8050</v>
      </c>
      <c r="J33" s="435">
        <f>I33*2.87%</f>
        <v>231.035</v>
      </c>
      <c r="K33" s="435">
        <f>I33*3.04%</f>
        <v>244.72</v>
      </c>
      <c r="L33" s="452">
        <v>0</v>
      </c>
      <c r="M33" s="452">
        <v>1512.45</v>
      </c>
      <c r="N33" s="435">
        <f t="shared" si="0"/>
        <v>6061.7950000000001</v>
      </c>
      <c r="O33" s="458">
        <v>39832</v>
      </c>
    </row>
    <row r="34" spans="1:15">
      <c r="A34" s="418">
        <f t="shared" si="1"/>
        <v>24</v>
      </c>
      <c r="B34" s="453" t="s">
        <v>132</v>
      </c>
      <c r="C34" s="453" t="s">
        <v>133</v>
      </c>
      <c r="D34" s="460" t="s">
        <v>134</v>
      </c>
      <c r="E34" s="461">
        <v>200011101272633</v>
      </c>
      <c r="F34" s="431" t="s">
        <v>37</v>
      </c>
      <c r="G34" s="431" t="s">
        <v>281</v>
      </c>
      <c r="H34" s="431" t="s">
        <v>131</v>
      </c>
      <c r="I34" s="451">
        <v>5000</v>
      </c>
      <c r="J34" s="435">
        <v>143.5</v>
      </c>
      <c r="K34" s="435">
        <v>152</v>
      </c>
      <c r="L34" s="452"/>
      <c r="M34" s="447"/>
      <c r="N34" s="435">
        <f t="shared" si="0"/>
        <v>4704.5</v>
      </c>
      <c r="O34" s="458">
        <v>39845</v>
      </c>
    </row>
    <row r="35" spans="1:15">
      <c r="A35" s="418">
        <f t="shared" si="1"/>
        <v>25</v>
      </c>
      <c r="B35" s="428" t="s">
        <v>135</v>
      </c>
      <c r="C35" s="428" t="s">
        <v>136</v>
      </c>
      <c r="D35" s="429" t="s">
        <v>137</v>
      </c>
      <c r="E35" s="445">
        <v>200011101272688</v>
      </c>
      <c r="F35" s="428" t="s">
        <v>109</v>
      </c>
      <c r="G35" s="431" t="s">
        <v>129</v>
      </c>
      <c r="H35" s="428" t="s">
        <v>110</v>
      </c>
      <c r="I35" s="447">
        <v>9600</v>
      </c>
      <c r="J35" s="447">
        <f>I35*2.87%</f>
        <v>275.52</v>
      </c>
      <c r="K35" s="447">
        <f>I35*3.04%</f>
        <v>291.83999999999997</v>
      </c>
      <c r="L35" s="447"/>
      <c r="M35" s="447"/>
      <c r="N35" s="435">
        <f t="shared" si="0"/>
        <v>9032.64</v>
      </c>
      <c r="O35" s="448">
        <v>39845</v>
      </c>
    </row>
    <row r="36" spans="1:15">
      <c r="A36" s="418">
        <f t="shared" si="1"/>
        <v>26</v>
      </c>
      <c r="B36" s="428" t="s">
        <v>138</v>
      </c>
      <c r="C36" s="428" t="s">
        <v>139</v>
      </c>
      <c r="D36" s="429" t="s">
        <v>140</v>
      </c>
      <c r="E36" s="445">
        <v>200011101294556</v>
      </c>
      <c r="F36" s="428" t="s">
        <v>141</v>
      </c>
      <c r="G36" s="431" t="s">
        <v>281</v>
      </c>
      <c r="H36" s="428" t="s">
        <v>142</v>
      </c>
      <c r="I36" s="451">
        <v>8000</v>
      </c>
      <c r="J36" s="435">
        <v>229.6</v>
      </c>
      <c r="K36" s="435">
        <v>243.2</v>
      </c>
      <c r="L36" s="435"/>
      <c r="M36" s="435"/>
      <c r="N36" s="435">
        <f t="shared" si="0"/>
        <v>7527.2</v>
      </c>
      <c r="O36" s="448">
        <v>40028</v>
      </c>
    </row>
    <row r="37" spans="1:15">
      <c r="A37" s="418">
        <f t="shared" si="1"/>
        <v>27</v>
      </c>
      <c r="B37" s="462" t="s">
        <v>143</v>
      </c>
      <c r="C37" s="428" t="s">
        <v>144</v>
      </c>
      <c r="D37" s="429" t="s">
        <v>145</v>
      </c>
      <c r="E37" s="445">
        <v>200011101310155</v>
      </c>
      <c r="F37" s="428" t="s">
        <v>63</v>
      </c>
      <c r="G37" s="431" t="s">
        <v>281</v>
      </c>
      <c r="H37" s="428" t="s">
        <v>146</v>
      </c>
      <c r="I37" s="447">
        <v>5000</v>
      </c>
      <c r="J37" s="447">
        <v>143.5</v>
      </c>
      <c r="K37" s="447">
        <v>152</v>
      </c>
      <c r="L37" s="447"/>
      <c r="M37" s="447"/>
      <c r="N37" s="435">
        <f t="shared" si="0"/>
        <v>4704.5</v>
      </c>
      <c r="O37" s="448">
        <v>40148</v>
      </c>
    </row>
    <row r="38" spans="1:15">
      <c r="A38" s="418">
        <f t="shared" si="1"/>
        <v>28</v>
      </c>
      <c r="B38" s="428" t="s">
        <v>147</v>
      </c>
      <c r="C38" s="428" t="s">
        <v>148</v>
      </c>
      <c r="D38" s="429" t="s">
        <v>149</v>
      </c>
      <c r="E38" s="445">
        <v>200011101318759</v>
      </c>
      <c r="F38" s="428" t="s">
        <v>150</v>
      </c>
      <c r="G38" s="431" t="s">
        <v>281</v>
      </c>
      <c r="H38" s="446" t="s">
        <v>73</v>
      </c>
      <c r="I38" s="447">
        <v>8000</v>
      </c>
      <c r="J38" s="447">
        <v>229.6</v>
      </c>
      <c r="K38" s="447">
        <v>243.2</v>
      </c>
      <c r="L38" s="447"/>
      <c r="M38" s="447"/>
      <c r="N38" s="435">
        <f t="shared" si="0"/>
        <v>7527.2</v>
      </c>
      <c r="O38" s="448">
        <v>40210</v>
      </c>
    </row>
    <row r="39" spans="1:15">
      <c r="A39" s="418">
        <f t="shared" si="1"/>
        <v>29</v>
      </c>
      <c r="B39" s="437" t="s">
        <v>156</v>
      </c>
      <c r="C39" s="437" t="s">
        <v>157</v>
      </c>
      <c r="D39" s="429" t="s">
        <v>158</v>
      </c>
      <c r="E39" s="445">
        <v>200011101358201</v>
      </c>
      <c r="F39" s="428" t="s">
        <v>159</v>
      </c>
      <c r="G39" s="431" t="s">
        <v>129</v>
      </c>
      <c r="H39" s="437" t="s">
        <v>160</v>
      </c>
      <c r="I39" s="447">
        <v>6000</v>
      </c>
      <c r="J39" s="447">
        <v>172.2</v>
      </c>
      <c r="K39" s="447">
        <v>182.4</v>
      </c>
      <c r="L39" s="447"/>
      <c r="M39" s="447">
        <v>0</v>
      </c>
      <c r="N39" s="435">
        <f t="shared" si="0"/>
        <v>5645.4000000000005</v>
      </c>
      <c r="O39" s="448">
        <v>40422</v>
      </c>
    </row>
    <row r="40" spans="1:15">
      <c r="A40" s="418">
        <f t="shared" si="1"/>
        <v>30</v>
      </c>
      <c r="B40" s="428" t="s">
        <v>161</v>
      </c>
      <c r="C40" s="428" t="s">
        <v>162</v>
      </c>
      <c r="D40" s="429" t="s">
        <v>163</v>
      </c>
      <c r="E40" s="445">
        <v>200011101393460</v>
      </c>
      <c r="F40" s="428" t="s">
        <v>63</v>
      </c>
      <c r="G40" s="431" t="s">
        <v>281</v>
      </c>
      <c r="H40" s="428" t="s">
        <v>164</v>
      </c>
      <c r="I40" s="447">
        <v>5000</v>
      </c>
      <c r="J40" s="447">
        <v>143.5</v>
      </c>
      <c r="K40" s="447">
        <v>152</v>
      </c>
      <c r="L40" s="447"/>
      <c r="M40" s="447"/>
      <c r="N40" s="435">
        <f t="shared" si="0"/>
        <v>4704.5</v>
      </c>
      <c r="O40" s="448">
        <v>40603</v>
      </c>
    </row>
    <row r="41" spans="1:15">
      <c r="A41" s="418">
        <f t="shared" si="1"/>
        <v>31</v>
      </c>
      <c r="B41" s="428" t="s">
        <v>170</v>
      </c>
      <c r="C41" s="428" t="s">
        <v>171</v>
      </c>
      <c r="D41" s="429" t="s">
        <v>172</v>
      </c>
      <c r="E41" s="445">
        <v>200011101419959</v>
      </c>
      <c r="F41" s="428" t="s">
        <v>173</v>
      </c>
      <c r="G41" s="431" t="s">
        <v>281</v>
      </c>
      <c r="H41" s="428" t="s">
        <v>174</v>
      </c>
      <c r="I41" s="447">
        <v>13312</v>
      </c>
      <c r="J41" s="447">
        <v>382.05439999999999</v>
      </c>
      <c r="K41" s="447">
        <v>404.6848</v>
      </c>
      <c r="L41" s="447"/>
      <c r="M41" s="447"/>
      <c r="N41" s="435">
        <f t="shared" si="0"/>
        <v>12525.2608</v>
      </c>
      <c r="O41" s="448">
        <v>41187</v>
      </c>
    </row>
    <row r="42" spans="1:15">
      <c r="A42" s="418">
        <f t="shared" si="1"/>
        <v>32</v>
      </c>
      <c r="B42" s="437" t="s">
        <v>175</v>
      </c>
      <c r="C42" s="437" t="s">
        <v>176</v>
      </c>
      <c r="D42" s="429" t="s">
        <v>177</v>
      </c>
      <c r="E42" s="445">
        <v>200011101479562</v>
      </c>
      <c r="F42" s="428" t="s">
        <v>27</v>
      </c>
      <c r="G42" s="431" t="s">
        <v>281</v>
      </c>
      <c r="H42" s="428" t="s">
        <v>101</v>
      </c>
      <c r="I42" s="447">
        <v>5000</v>
      </c>
      <c r="J42" s="447">
        <v>143.5</v>
      </c>
      <c r="K42" s="447">
        <v>152</v>
      </c>
      <c r="L42" s="447"/>
      <c r="M42" s="447"/>
      <c r="N42" s="435">
        <f t="shared" si="0"/>
        <v>4704.5</v>
      </c>
      <c r="O42" s="448">
        <v>41000</v>
      </c>
    </row>
    <row r="43" spans="1:15">
      <c r="A43" s="418">
        <f t="shared" si="1"/>
        <v>33</v>
      </c>
      <c r="B43" s="428" t="s">
        <v>178</v>
      </c>
      <c r="C43" s="428" t="s">
        <v>179</v>
      </c>
      <c r="D43" s="429" t="s">
        <v>180</v>
      </c>
      <c r="E43" s="445">
        <v>200011101571020</v>
      </c>
      <c r="F43" s="428" t="s">
        <v>181</v>
      </c>
      <c r="G43" s="431" t="s">
        <v>281</v>
      </c>
      <c r="H43" s="428" t="s">
        <v>151</v>
      </c>
      <c r="I43" s="447">
        <v>30000</v>
      </c>
      <c r="J43" s="447">
        <v>861</v>
      </c>
      <c r="K43" s="447">
        <v>912</v>
      </c>
      <c r="L43" s="447"/>
      <c r="M43" s="447"/>
      <c r="N43" s="435">
        <f t="shared" si="0"/>
        <v>28227</v>
      </c>
      <c r="O43" s="448">
        <v>41276</v>
      </c>
    </row>
    <row r="44" spans="1:15">
      <c r="A44" s="418">
        <f t="shared" si="1"/>
        <v>34</v>
      </c>
      <c r="B44" s="428" t="s">
        <v>185</v>
      </c>
      <c r="C44" s="428" t="s">
        <v>186</v>
      </c>
      <c r="D44" s="429" t="s">
        <v>187</v>
      </c>
      <c r="E44" s="445">
        <v>200011101632914</v>
      </c>
      <c r="F44" s="428" t="s">
        <v>188</v>
      </c>
      <c r="G44" s="431" t="s">
        <v>281</v>
      </c>
      <c r="H44" s="428" t="s">
        <v>189</v>
      </c>
      <c r="I44" s="447">
        <v>8000</v>
      </c>
      <c r="J44" s="447">
        <v>229.6</v>
      </c>
      <c r="K44" s="447">
        <v>243.2</v>
      </c>
      <c r="L44" s="447"/>
      <c r="M44" s="447"/>
      <c r="N44" s="435">
        <f t="shared" si="0"/>
        <v>7527.2</v>
      </c>
      <c r="O44" s="448">
        <v>42095</v>
      </c>
    </row>
    <row r="45" spans="1:15">
      <c r="A45" s="418">
        <f t="shared" si="1"/>
        <v>35</v>
      </c>
      <c r="B45" s="428" t="s">
        <v>190</v>
      </c>
      <c r="C45" s="428" t="s">
        <v>191</v>
      </c>
      <c r="D45" s="429" t="s">
        <v>192</v>
      </c>
      <c r="E45" s="445">
        <v>200011101711644</v>
      </c>
      <c r="F45" s="428" t="s">
        <v>37</v>
      </c>
      <c r="G45" s="431" t="s">
        <v>281</v>
      </c>
      <c r="H45" s="428" t="s">
        <v>193</v>
      </c>
      <c r="I45" s="447">
        <v>6000</v>
      </c>
      <c r="J45" s="447">
        <v>172.2</v>
      </c>
      <c r="K45" s="447">
        <v>182.4</v>
      </c>
      <c r="L45" s="447"/>
      <c r="M45" s="447"/>
      <c r="N45" s="435">
        <f t="shared" si="0"/>
        <v>5645.4000000000005</v>
      </c>
      <c r="O45" s="448">
        <v>41640</v>
      </c>
    </row>
    <row r="46" spans="1:15">
      <c r="A46" s="418">
        <f t="shared" si="1"/>
        <v>36</v>
      </c>
      <c r="B46" s="428" t="s">
        <v>194</v>
      </c>
      <c r="C46" s="428" t="s">
        <v>195</v>
      </c>
      <c r="D46" s="429" t="s">
        <v>196</v>
      </c>
      <c r="E46" s="445">
        <v>200011101711592</v>
      </c>
      <c r="F46" s="428" t="s">
        <v>27</v>
      </c>
      <c r="G46" s="431" t="s">
        <v>281</v>
      </c>
      <c r="H46" s="428" t="s">
        <v>197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41883</v>
      </c>
    </row>
    <row r="47" spans="1:15">
      <c r="A47" s="418">
        <f t="shared" si="1"/>
        <v>37</v>
      </c>
      <c r="B47" s="428" t="s">
        <v>198</v>
      </c>
      <c r="C47" s="428" t="s">
        <v>199</v>
      </c>
      <c r="D47" s="429" t="s">
        <v>200</v>
      </c>
      <c r="E47" s="445">
        <v>200011101711903</v>
      </c>
      <c r="F47" s="428" t="s">
        <v>27</v>
      </c>
      <c r="G47" s="431" t="s">
        <v>281</v>
      </c>
      <c r="H47" s="428" t="s">
        <v>201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41944</v>
      </c>
    </row>
    <row r="48" spans="1:15">
      <c r="A48" s="418">
        <f t="shared" si="1"/>
        <v>38</v>
      </c>
      <c r="B48" s="437" t="s">
        <v>202</v>
      </c>
      <c r="C48" s="437" t="s">
        <v>203</v>
      </c>
      <c r="D48" s="429" t="s">
        <v>204</v>
      </c>
      <c r="E48" s="445">
        <v>200011101711628</v>
      </c>
      <c r="F48" s="428" t="s">
        <v>27</v>
      </c>
      <c r="G48" s="431" t="s">
        <v>281</v>
      </c>
      <c r="H48" s="428" t="s">
        <v>205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42125</v>
      </c>
    </row>
    <row r="49" spans="1:15">
      <c r="A49" s="418">
        <f t="shared" si="1"/>
        <v>39</v>
      </c>
      <c r="B49" s="428" t="s">
        <v>206</v>
      </c>
      <c r="C49" s="428" t="s">
        <v>207</v>
      </c>
      <c r="D49" s="429" t="s">
        <v>208</v>
      </c>
      <c r="E49" s="445">
        <v>200011101711796</v>
      </c>
      <c r="F49" s="428" t="s">
        <v>27</v>
      </c>
      <c r="G49" s="431" t="s">
        <v>281</v>
      </c>
      <c r="H49" s="428" t="s">
        <v>209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42156</v>
      </c>
    </row>
    <row r="50" spans="1:15">
      <c r="A50" s="418">
        <f t="shared" si="1"/>
        <v>40</v>
      </c>
      <c r="B50" s="428" t="s">
        <v>212</v>
      </c>
      <c r="C50" s="428" t="s">
        <v>213</v>
      </c>
      <c r="D50" s="429" t="s">
        <v>214</v>
      </c>
      <c r="E50" s="445">
        <v>200011101711631</v>
      </c>
      <c r="F50" s="428" t="s">
        <v>37</v>
      </c>
      <c r="G50" s="431" t="s">
        <v>281</v>
      </c>
      <c r="H50" s="428" t="s">
        <v>88</v>
      </c>
      <c r="I50" s="447">
        <v>5000</v>
      </c>
      <c r="J50" s="447">
        <v>143.5</v>
      </c>
      <c r="K50" s="447">
        <v>152</v>
      </c>
      <c r="L50" s="447"/>
      <c r="M50" s="447"/>
      <c r="N50" s="435">
        <f t="shared" si="0"/>
        <v>4704.5</v>
      </c>
      <c r="O50" s="448">
        <v>42402</v>
      </c>
    </row>
    <row r="51" spans="1:15">
      <c r="A51" s="418">
        <f t="shared" si="1"/>
        <v>41</v>
      </c>
      <c r="B51" s="428" t="s">
        <v>216</v>
      </c>
      <c r="C51" s="428" t="s">
        <v>217</v>
      </c>
      <c r="D51" s="429" t="s">
        <v>218</v>
      </c>
      <c r="E51" s="445">
        <v>200011101711851</v>
      </c>
      <c r="F51" s="428" t="s">
        <v>219</v>
      </c>
      <c r="G51" s="431" t="s">
        <v>281</v>
      </c>
      <c r="H51" s="428" t="s">
        <v>220</v>
      </c>
      <c r="I51" s="447">
        <v>8000</v>
      </c>
      <c r="J51" s="447">
        <v>229.6</v>
      </c>
      <c r="K51" s="447">
        <v>243.2</v>
      </c>
      <c r="L51" s="447"/>
      <c r="M51" s="447"/>
      <c r="N51" s="435">
        <f t="shared" si="0"/>
        <v>7527.2</v>
      </c>
      <c r="O51" s="448">
        <v>42370</v>
      </c>
    </row>
    <row r="52" spans="1:15">
      <c r="A52" s="418">
        <f t="shared" si="1"/>
        <v>42</v>
      </c>
      <c r="B52" s="428" t="s">
        <v>221</v>
      </c>
      <c r="C52" s="428" t="s">
        <v>222</v>
      </c>
      <c r="D52" s="429" t="s">
        <v>938</v>
      </c>
      <c r="E52" s="445">
        <v>200011101711848</v>
      </c>
      <c r="F52" s="428" t="s">
        <v>27</v>
      </c>
      <c r="G52" s="431" t="s">
        <v>281</v>
      </c>
      <c r="H52" s="428" t="s">
        <v>223</v>
      </c>
      <c r="I52" s="447">
        <v>5000</v>
      </c>
      <c r="J52" s="447">
        <v>143.5</v>
      </c>
      <c r="K52" s="447">
        <v>152</v>
      </c>
      <c r="L52" s="447"/>
      <c r="M52" s="447"/>
      <c r="N52" s="435">
        <f t="shared" si="0"/>
        <v>4704.5</v>
      </c>
      <c r="O52" s="448">
        <v>41730</v>
      </c>
    </row>
    <row r="53" spans="1:15">
      <c r="A53" s="418">
        <f t="shared" si="1"/>
        <v>43</v>
      </c>
      <c r="B53" s="428" t="s">
        <v>224</v>
      </c>
      <c r="C53" s="428" t="s">
        <v>225</v>
      </c>
      <c r="D53" s="429" t="s">
        <v>226</v>
      </c>
      <c r="E53" s="445" t="s">
        <v>227</v>
      </c>
      <c r="F53" s="428" t="s">
        <v>27</v>
      </c>
      <c r="G53" s="431" t="s">
        <v>281</v>
      </c>
      <c r="H53" s="428" t="s">
        <v>228</v>
      </c>
      <c r="I53" s="447">
        <v>5000</v>
      </c>
      <c r="J53" s="447">
        <f t="shared" ref="J53:J59" si="2">I53*2.87%</f>
        <v>143.5</v>
      </c>
      <c r="K53" s="447">
        <f t="shared" ref="K53:K59" si="3">I53*3.04%</f>
        <v>152</v>
      </c>
      <c r="L53" s="447"/>
      <c r="M53" s="447">
        <v>0</v>
      </c>
      <c r="N53" s="435">
        <f t="shared" si="0"/>
        <v>4704.5</v>
      </c>
      <c r="O53" s="448">
        <v>41791</v>
      </c>
    </row>
    <row r="54" spans="1:15">
      <c r="A54" s="418">
        <f t="shared" si="1"/>
        <v>44</v>
      </c>
      <c r="B54" s="428" t="s">
        <v>229</v>
      </c>
      <c r="C54" s="428" t="s">
        <v>230</v>
      </c>
      <c r="D54" s="429" t="s">
        <v>231</v>
      </c>
      <c r="E54" s="445" t="s">
        <v>232</v>
      </c>
      <c r="F54" s="428" t="s">
        <v>37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45</v>
      </c>
      <c r="B55" s="428" t="s">
        <v>234</v>
      </c>
      <c r="C55" s="428" t="s">
        <v>235</v>
      </c>
      <c r="D55" s="429" t="s">
        <v>236</v>
      </c>
      <c r="E55" s="445" t="s">
        <v>237</v>
      </c>
      <c r="F55" s="428" t="s">
        <v>27</v>
      </c>
      <c r="G55" s="431" t="s">
        <v>281</v>
      </c>
      <c r="H55" s="428" t="s">
        <v>233</v>
      </c>
      <c r="I55" s="447">
        <v>5000</v>
      </c>
      <c r="J55" s="447">
        <f t="shared" si="2"/>
        <v>143.5</v>
      </c>
      <c r="K55" s="447">
        <f t="shared" si="3"/>
        <v>152</v>
      </c>
      <c r="L55" s="447"/>
      <c r="M55" s="447"/>
      <c r="N55" s="435">
        <f t="shared" si="0"/>
        <v>4704.5</v>
      </c>
      <c r="O55" s="448">
        <v>42552</v>
      </c>
    </row>
    <row r="56" spans="1:15">
      <c r="A56" s="418">
        <f t="shared" si="1"/>
        <v>46</v>
      </c>
      <c r="B56" s="428" t="s">
        <v>238</v>
      </c>
      <c r="C56" s="428" t="s">
        <v>239</v>
      </c>
      <c r="D56" s="429" t="s">
        <v>240</v>
      </c>
      <c r="E56" s="445" t="s">
        <v>241</v>
      </c>
      <c r="F56" s="428" t="s">
        <v>27</v>
      </c>
      <c r="G56" s="431" t="s">
        <v>281</v>
      </c>
      <c r="H56" s="428" t="s">
        <v>242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42736</v>
      </c>
    </row>
    <row r="57" spans="1:15">
      <c r="A57" s="418">
        <f t="shared" si="1"/>
        <v>47</v>
      </c>
      <c r="B57" s="428" t="s">
        <v>243</v>
      </c>
      <c r="C57" s="428" t="s">
        <v>244</v>
      </c>
      <c r="D57" s="429" t="s">
        <v>245</v>
      </c>
      <c r="E57" s="430" t="s">
        <v>246</v>
      </c>
      <c r="F57" s="428" t="s">
        <v>37</v>
      </c>
      <c r="G57" s="431" t="s">
        <v>281</v>
      </c>
      <c r="H57" s="428" t="s">
        <v>247</v>
      </c>
      <c r="I57" s="451">
        <v>5000</v>
      </c>
      <c r="J57" s="435">
        <f t="shared" si="2"/>
        <v>143.5</v>
      </c>
      <c r="K57" s="435">
        <f t="shared" si="3"/>
        <v>152</v>
      </c>
      <c r="L57" s="435"/>
      <c r="M57" s="435"/>
      <c r="N57" s="435">
        <f t="shared" si="0"/>
        <v>4704.5</v>
      </c>
      <c r="O57" s="448">
        <v>42917</v>
      </c>
    </row>
    <row r="58" spans="1:15">
      <c r="A58" s="418">
        <f t="shared" si="1"/>
        <v>48</v>
      </c>
      <c r="B58" s="428" t="s">
        <v>248</v>
      </c>
      <c r="C58" s="428" t="s">
        <v>249</v>
      </c>
      <c r="D58" s="429" t="s">
        <v>250</v>
      </c>
      <c r="E58" s="430" t="s">
        <v>251</v>
      </c>
      <c r="F58" s="428" t="s">
        <v>252</v>
      </c>
      <c r="G58" s="431" t="s">
        <v>281</v>
      </c>
      <c r="H58" s="428" t="s">
        <v>253</v>
      </c>
      <c r="I58" s="451">
        <v>6000</v>
      </c>
      <c r="J58" s="435">
        <f t="shared" si="2"/>
        <v>172.2</v>
      </c>
      <c r="K58" s="435">
        <f t="shared" si="3"/>
        <v>182.4</v>
      </c>
      <c r="L58" s="435"/>
      <c r="M58" s="435"/>
      <c r="N58" s="435">
        <f t="shared" si="0"/>
        <v>5645.4000000000005</v>
      </c>
      <c r="O58" s="448">
        <v>43191</v>
      </c>
    </row>
    <row r="59" spans="1:15">
      <c r="A59" s="418">
        <f t="shared" si="1"/>
        <v>49</v>
      </c>
      <c r="B59" s="428" t="s">
        <v>254</v>
      </c>
      <c r="C59" s="428" t="s">
        <v>255</v>
      </c>
      <c r="D59" s="429" t="s">
        <v>256</v>
      </c>
      <c r="E59" s="430" t="s">
        <v>257</v>
      </c>
      <c r="F59" s="428" t="s">
        <v>258</v>
      </c>
      <c r="G59" s="431" t="s">
        <v>281</v>
      </c>
      <c r="H59" s="428" t="s">
        <v>259</v>
      </c>
      <c r="I59" s="451">
        <v>5000</v>
      </c>
      <c r="J59" s="435">
        <f t="shared" si="2"/>
        <v>143.5</v>
      </c>
      <c r="K59" s="435">
        <f t="shared" si="3"/>
        <v>152</v>
      </c>
      <c r="L59" s="435"/>
      <c r="M59" s="435"/>
      <c r="N59" s="435">
        <f t="shared" si="0"/>
        <v>4704.5</v>
      </c>
      <c r="O59" s="448">
        <v>43191</v>
      </c>
    </row>
    <row r="60" spans="1:15">
      <c r="A60" s="418">
        <f t="shared" si="1"/>
        <v>50</v>
      </c>
      <c r="B60" s="465" t="s">
        <v>266</v>
      </c>
      <c r="C60" s="465" t="s">
        <v>267</v>
      </c>
      <c r="D60" s="466" t="s">
        <v>268</v>
      </c>
      <c r="E60" s="466" t="s">
        <v>269</v>
      </c>
      <c r="F60" s="467" t="s">
        <v>270</v>
      </c>
      <c r="G60" s="431" t="s">
        <v>281</v>
      </c>
      <c r="H60" s="467" t="s">
        <v>271</v>
      </c>
      <c r="I60" s="456">
        <v>30000</v>
      </c>
      <c r="J60" s="457">
        <v>861</v>
      </c>
      <c r="K60" s="457">
        <v>912</v>
      </c>
      <c r="L60" s="457"/>
      <c r="M60" s="457"/>
      <c r="N60" s="435">
        <f t="shared" si="0"/>
        <v>28227</v>
      </c>
      <c r="O60" s="466">
        <v>43239</v>
      </c>
    </row>
    <row r="61" spans="1:15">
      <c r="A61" s="418">
        <f t="shared" si="1"/>
        <v>51</v>
      </c>
      <c r="B61" s="465" t="s">
        <v>272</v>
      </c>
      <c r="C61" s="465" t="s">
        <v>273</v>
      </c>
      <c r="D61" s="466" t="s">
        <v>274</v>
      </c>
      <c r="E61" s="466" t="s">
        <v>275</v>
      </c>
      <c r="F61" s="467" t="s">
        <v>150</v>
      </c>
      <c r="G61" s="431" t="s">
        <v>281</v>
      </c>
      <c r="H61" s="467" t="s">
        <v>276</v>
      </c>
      <c r="I61" s="456">
        <v>5000</v>
      </c>
      <c r="J61" s="457">
        <f>I61*2.87%</f>
        <v>143.5</v>
      </c>
      <c r="K61" s="457">
        <f>I61*3.04%</f>
        <v>152</v>
      </c>
      <c r="L61" s="457"/>
      <c r="M61" s="457"/>
      <c r="N61" s="435">
        <f t="shared" si="0"/>
        <v>4704.5</v>
      </c>
      <c r="O61" s="466">
        <v>43282</v>
      </c>
    </row>
    <row r="62" spans="1:15">
      <c r="A62" s="418">
        <f t="shared" si="1"/>
        <v>52</v>
      </c>
      <c r="B62" s="446" t="s">
        <v>277</v>
      </c>
      <c r="C62" s="446" t="s">
        <v>278</v>
      </c>
      <c r="D62" s="463" t="s">
        <v>279</v>
      </c>
      <c r="E62" s="466" t="s">
        <v>280</v>
      </c>
      <c r="F62" s="450" t="s">
        <v>270</v>
      </c>
      <c r="G62" s="431" t="s">
        <v>281</v>
      </c>
      <c r="H62" s="450" t="s">
        <v>1008</v>
      </c>
      <c r="I62" s="456">
        <v>30000</v>
      </c>
      <c r="J62" s="457">
        <v>861</v>
      </c>
      <c r="K62" s="457">
        <v>912</v>
      </c>
      <c r="L62" s="457"/>
      <c r="M62" s="452"/>
      <c r="N62" s="435">
        <f t="shared" si="0"/>
        <v>28227</v>
      </c>
      <c r="O62" s="466">
        <v>43556</v>
      </c>
    </row>
    <row r="63" spans="1:15">
      <c r="A63" s="418">
        <f t="shared" si="1"/>
        <v>53</v>
      </c>
      <c r="B63" s="468" t="s">
        <v>288</v>
      </c>
      <c r="C63" s="468" t="s">
        <v>289</v>
      </c>
      <c r="D63" s="469" t="s">
        <v>290</v>
      </c>
      <c r="E63" s="469" t="s">
        <v>291</v>
      </c>
      <c r="F63" s="468" t="s">
        <v>292</v>
      </c>
      <c r="G63" s="431" t="s">
        <v>281</v>
      </c>
      <c r="H63" s="468" t="s">
        <v>293</v>
      </c>
      <c r="I63" s="456">
        <v>5000</v>
      </c>
      <c r="J63" s="457">
        <f>I63*2.87%</f>
        <v>143.5</v>
      </c>
      <c r="K63" s="457">
        <f>I63*3.04%</f>
        <v>152</v>
      </c>
      <c r="L63" s="471"/>
      <c r="M63" s="457"/>
      <c r="N63" s="435">
        <f t="shared" si="0"/>
        <v>4704.5</v>
      </c>
      <c r="O63" s="436">
        <v>43556</v>
      </c>
    </row>
    <row r="64" spans="1:15">
      <c r="A64" s="418">
        <f t="shared" si="1"/>
        <v>54</v>
      </c>
      <c r="B64" s="472" t="s">
        <v>294</v>
      </c>
      <c r="C64" s="450" t="s">
        <v>295</v>
      </c>
      <c r="D64" s="438" t="s">
        <v>296</v>
      </c>
      <c r="E64" s="473" t="s">
        <v>297</v>
      </c>
      <c r="F64" s="474" t="s">
        <v>37</v>
      </c>
      <c r="G64" s="475" t="s">
        <v>281</v>
      </c>
      <c r="H64" s="475" t="s">
        <v>298</v>
      </c>
      <c r="I64" s="442">
        <v>6500</v>
      </c>
      <c r="J64" s="442">
        <f>I64*2.87%</f>
        <v>186.55</v>
      </c>
      <c r="K64" s="442">
        <f>I64*3.04%</f>
        <v>197.6</v>
      </c>
      <c r="L64" s="476"/>
      <c r="M64" s="442"/>
      <c r="N64" s="444">
        <f t="shared" si="0"/>
        <v>6115.8499999999995</v>
      </c>
      <c r="O64" s="463">
        <v>43708</v>
      </c>
    </row>
    <row r="65" spans="1:15">
      <c r="A65" s="418">
        <f t="shared" si="1"/>
        <v>55</v>
      </c>
      <c r="B65" s="464" t="s">
        <v>299</v>
      </c>
      <c r="C65" s="450" t="s">
        <v>300</v>
      </c>
      <c r="D65" s="477" t="s">
        <v>301</v>
      </c>
      <c r="E65" s="478" t="s">
        <v>302</v>
      </c>
      <c r="F65" s="479" t="s">
        <v>303</v>
      </c>
      <c r="G65" s="431" t="s">
        <v>281</v>
      </c>
      <c r="H65" s="450" t="s">
        <v>304</v>
      </c>
      <c r="I65" s="480">
        <v>4000</v>
      </c>
      <c r="J65" s="480"/>
      <c r="K65" s="480"/>
      <c r="L65" s="480"/>
      <c r="M65" s="480"/>
      <c r="N65" s="435">
        <f t="shared" si="0"/>
        <v>4000</v>
      </c>
      <c r="O65" s="443">
        <v>43739</v>
      </c>
    </row>
    <row r="66" spans="1:15">
      <c r="A66" s="418">
        <f t="shared" si="1"/>
        <v>56</v>
      </c>
      <c r="B66" s="464" t="s">
        <v>305</v>
      </c>
      <c r="C66" s="450" t="s">
        <v>306</v>
      </c>
      <c r="D66" s="477" t="s">
        <v>307</v>
      </c>
      <c r="E66" s="478" t="s">
        <v>308</v>
      </c>
      <c r="F66" s="479" t="s">
        <v>27</v>
      </c>
      <c r="G66" s="431" t="s">
        <v>281</v>
      </c>
      <c r="H66" s="450" t="s">
        <v>309</v>
      </c>
      <c r="I66" s="480">
        <v>5000</v>
      </c>
      <c r="J66" s="480">
        <f t="shared" ref="J66:J100" si="4">I66*2.87%</f>
        <v>143.5</v>
      </c>
      <c r="K66" s="480">
        <f t="shared" ref="K66:K100" si="5">I66*3.04%</f>
        <v>152</v>
      </c>
      <c r="L66" s="480">
        <v>0</v>
      </c>
      <c r="M66" s="480"/>
      <c r="N66" s="435">
        <f t="shared" si="0"/>
        <v>4704.5</v>
      </c>
      <c r="O66" s="443">
        <v>43832</v>
      </c>
    </row>
    <row r="67" spans="1:15">
      <c r="A67" s="418">
        <f t="shared" si="1"/>
        <v>57</v>
      </c>
      <c r="B67" s="464" t="s">
        <v>310</v>
      </c>
      <c r="C67" s="450" t="s">
        <v>311</v>
      </c>
      <c r="D67" s="477" t="s">
        <v>312</v>
      </c>
      <c r="E67" s="478" t="s">
        <v>313</v>
      </c>
      <c r="F67" s="479" t="s">
        <v>150</v>
      </c>
      <c r="G67" s="431" t="s">
        <v>281</v>
      </c>
      <c r="H67" s="450" t="s">
        <v>314</v>
      </c>
      <c r="I67" s="480">
        <v>8000</v>
      </c>
      <c r="J67" s="480">
        <f t="shared" si="4"/>
        <v>229.6</v>
      </c>
      <c r="K67" s="480">
        <f t="shared" si="5"/>
        <v>243.2</v>
      </c>
      <c r="L67" s="480"/>
      <c r="M67" s="480"/>
      <c r="N67" s="435">
        <f t="shared" si="0"/>
        <v>7527.2</v>
      </c>
      <c r="O67" s="443">
        <v>43834</v>
      </c>
    </row>
    <row r="68" spans="1:15">
      <c r="A68" s="418">
        <f t="shared" si="1"/>
        <v>58</v>
      </c>
      <c r="B68" s="464" t="s">
        <v>316</v>
      </c>
      <c r="C68" s="450" t="s">
        <v>317</v>
      </c>
      <c r="D68" s="477" t="s">
        <v>318</v>
      </c>
      <c r="E68" s="478" t="s">
        <v>319</v>
      </c>
      <c r="F68" s="479" t="s">
        <v>63</v>
      </c>
      <c r="G68" s="431" t="s">
        <v>129</v>
      </c>
      <c r="H68" s="450" t="s">
        <v>320</v>
      </c>
      <c r="I68" s="480">
        <v>5000</v>
      </c>
      <c r="J68" s="480">
        <f t="shared" si="4"/>
        <v>143.5</v>
      </c>
      <c r="K68" s="480">
        <f t="shared" si="5"/>
        <v>152</v>
      </c>
      <c r="L68" s="480"/>
      <c r="M68" s="480"/>
      <c r="N68" s="435">
        <f t="shared" si="0"/>
        <v>4704.5</v>
      </c>
      <c r="O68" s="443" t="s">
        <v>321</v>
      </c>
    </row>
    <row r="69" spans="1:15">
      <c r="A69" s="418">
        <f t="shared" si="1"/>
        <v>59</v>
      </c>
      <c r="B69" s="481" t="s">
        <v>322</v>
      </c>
      <c r="C69" s="453" t="s">
        <v>323</v>
      </c>
      <c r="D69" s="482" t="s">
        <v>324</v>
      </c>
      <c r="E69" s="478" t="s">
        <v>325</v>
      </c>
      <c r="F69" s="483" t="s">
        <v>169</v>
      </c>
      <c r="G69" s="431" t="s">
        <v>281</v>
      </c>
      <c r="H69" s="465" t="s">
        <v>326</v>
      </c>
      <c r="I69" s="480">
        <v>12000</v>
      </c>
      <c r="J69" s="480">
        <f t="shared" si="4"/>
        <v>344.4</v>
      </c>
      <c r="K69" s="480">
        <f t="shared" si="5"/>
        <v>364.8</v>
      </c>
      <c r="L69" s="480"/>
      <c r="M69" s="480"/>
      <c r="N69" s="435">
        <f t="shared" si="0"/>
        <v>11290.800000000001</v>
      </c>
      <c r="O69" s="448">
        <v>44136</v>
      </c>
    </row>
    <row r="70" spans="1:15">
      <c r="A70" s="418">
        <f t="shared" si="1"/>
        <v>60</v>
      </c>
      <c r="B70" s="481" t="s">
        <v>327</v>
      </c>
      <c r="C70" s="453" t="s">
        <v>328</v>
      </c>
      <c r="D70" s="484" t="s">
        <v>329</v>
      </c>
      <c r="E70" s="478" t="s">
        <v>330</v>
      </c>
      <c r="F70" s="483" t="s">
        <v>150</v>
      </c>
      <c r="G70" s="431" t="s">
        <v>281</v>
      </c>
      <c r="H70" s="465" t="s">
        <v>331</v>
      </c>
      <c r="I70" s="480">
        <v>5000</v>
      </c>
      <c r="J70" s="480">
        <f t="shared" si="4"/>
        <v>143.5</v>
      </c>
      <c r="K70" s="480">
        <f t="shared" si="5"/>
        <v>152</v>
      </c>
      <c r="L70" s="480"/>
      <c r="M70" s="480"/>
      <c r="N70" s="435">
        <f t="shared" si="0"/>
        <v>4704.5</v>
      </c>
      <c r="O70" s="448" t="s">
        <v>332</v>
      </c>
    </row>
    <row r="71" spans="1:15">
      <c r="A71" s="418">
        <f t="shared" si="1"/>
        <v>61</v>
      </c>
      <c r="B71" s="467" t="s">
        <v>333</v>
      </c>
      <c r="C71" s="465" t="s">
        <v>103</v>
      </c>
      <c r="D71" s="466" t="s">
        <v>334</v>
      </c>
      <c r="E71" s="469" t="s">
        <v>335</v>
      </c>
      <c r="F71" s="485" t="s">
        <v>63</v>
      </c>
      <c r="G71" s="465" t="s">
        <v>315</v>
      </c>
      <c r="H71" s="486" t="s">
        <v>130</v>
      </c>
      <c r="I71" s="480">
        <v>10000</v>
      </c>
      <c r="J71" s="480">
        <f t="shared" si="4"/>
        <v>287</v>
      </c>
      <c r="K71" s="480">
        <f t="shared" si="5"/>
        <v>304</v>
      </c>
      <c r="L71" s="480"/>
      <c r="M71" s="480"/>
      <c r="N71" s="435">
        <f t="shared" si="0"/>
        <v>9409</v>
      </c>
      <c r="O71" s="487" t="s">
        <v>332</v>
      </c>
    </row>
    <row r="72" spans="1:15">
      <c r="A72" s="418">
        <f t="shared" si="1"/>
        <v>62</v>
      </c>
      <c r="B72" s="467" t="s">
        <v>336</v>
      </c>
      <c r="C72" s="467" t="s">
        <v>337</v>
      </c>
      <c r="D72" s="466" t="s">
        <v>338</v>
      </c>
      <c r="E72" s="469" t="s">
        <v>339</v>
      </c>
      <c r="F72" s="485" t="s">
        <v>150</v>
      </c>
      <c r="G72" s="431" t="s">
        <v>281</v>
      </c>
      <c r="H72" s="486" t="s">
        <v>340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87" t="s">
        <v>332</v>
      </c>
    </row>
    <row r="73" spans="1:15">
      <c r="A73" s="418">
        <f t="shared" si="1"/>
        <v>63</v>
      </c>
      <c r="B73" s="467" t="s">
        <v>342</v>
      </c>
      <c r="C73" s="467" t="s">
        <v>343</v>
      </c>
      <c r="D73" s="466" t="s">
        <v>344</v>
      </c>
      <c r="E73" s="469" t="s">
        <v>345</v>
      </c>
      <c r="F73" s="485" t="s">
        <v>150</v>
      </c>
      <c r="G73" s="431" t="s">
        <v>281</v>
      </c>
      <c r="H73" s="486" t="s">
        <v>68</v>
      </c>
      <c r="I73" s="480">
        <v>5000</v>
      </c>
      <c r="J73" s="480">
        <f t="shared" si="4"/>
        <v>143.5</v>
      </c>
      <c r="K73" s="480">
        <f t="shared" si="5"/>
        <v>152</v>
      </c>
      <c r="L73" s="480"/>
      <c r="M73" s="480"/>
      <c r="N73" s="435">
        <f t="shared" ref="N73:N89" si="6">I73-J73-K73-M73</f>
        <v>4704.5</v>
      </c>
      <c r="O73" s="487">
        <v>44200</v>
      </c>
    </row>
    <row r="74" spans="1:15">
      <c r="A74" s="418">
        <f t="shared" si="1"/>
        <v>64</v>
      </c>
      <c r="B74" s="467" t="s">
        <v>346</v>
      </c>
      <c r="C74" s="467" t="s">
        <v>347</v>
      </c>
      <c r="D74" s="466" t="s">
        <v>348</v>
      </c>
      <c r="E74" s="469" t="s">
        <v>349</v>
      </c>
      <c r="F74" s="485" t="s">
        <v>63</v>
      </c>
      <c r="G74" s="431" t="s">
        <v>281</v>
      </c>
      <c r="H74" s="450" t="s">
        <v>101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si="6"/>
        <v>4704.5</v>
      </c>
      <c r="O74" s="487">
        <v>44200</v>
      </c>
    </row>
    <row r="75" spans="1:15">
      <c r="A75" s="418">
        <f t="shared" si="1"/>
        <v>65</v>
      </c>
      <c r="B75" s="467" t="s">
        <v>353</v>
      </c>
      <c r="C75" s="467" t="s">
        <v>354</v>
      </c>
      <c r="D75" s="466" t="s">
        <v>355</v>
      </c>
      <c r="E75" s="469" t="s">
        <v>356</v>
      </c>
      <c r="F75" s="485" t="s">
        <v>63</v>
      </c>
      <c r="G75" s="431" t="s">
        <v>281</v>
      </c>
      <c r="H75" s="450" t="s">
        <v>357</v>
      </c>
      <c r="I75" s="480">
        <v>5000</v>
      </c>
      <c r="J75" s="480">
        <f t="shared" si="4"/>
        <v>143.5</v>
      </c>
      <c r="K75" s="480">
        <f t="shared" si="5"/>
        <v>152</v>
      </c>
      <c r="L75" s="480"/>
      <c r="M75" s="480"/>
      <c r="N75" s="435">
        <f t="shared" si="6"/>
        <v>4704.5</v>
      </c>
      <c r="O75" s="487">
        <v>44201</v>
      </c>
    </row>
    <row r="76" spans="1:15">
      <c r="A76" s="418">
        <f t="shared" si="1"/>
        <v>66</v>
      </c>
      <c r="B76" s="467" t="s">
        <v>358</v>
      </c>
      <c r="C76" s="467" t="s">
        <v>359</v>
      </c>
      <c r="D76" s="461" t="s">
        <v>360</v>
      </c>
      <c r="E76" s="469" t="s">
        <v>361</v>
      </c>
      <c r="F76" s="485" t="s">
        <v>63</v>
      </c>
      <c r="G76" s="431" t="s">
        <v>281</v>
      </c>
      <c r="H76" s="450" t="s">
        <v>362</v>
      </c>
      <c r="I76" s="480">
        <v>5000</v>
      </c>
      <c r="J76" s="480">
        <f t="shared" si="4"/>
        <v>143.5</v>
      </c>
      <c r="K76" s="480">
        <f t="shared" si="5"/>
        <v>152</v>
      </c>
      <c r="L76" s="480"/>
      <c r="M76" s="480"/>
      <c r="N76" s="435">
        <f t="shared" si="6"/>
        <v>4704.5</v>
      </c>
      <c r="O76" s="463">
        <v>44201</v>
      </c>
    </row>
    <row r="77" spans="1:15">
      <c r="A77" s="418">
        <f t="shared" ref="A77:A100" si="7">A76+1</f>
        <v>67</v>
      </c>
      <c r="B77" s="467" t="s">
        <v>363</v>
      </c>
      <c r="C77" s="467" t="s">
        <v>364</v>
      </c>
      <c r="D77" s="461" t="s">
        <v>365</v>
      </c>
      <c r="E77" s="469" t="s">
        <v>366</v>
      </c>
      <c r="F77" s="486" t="s">
        <v>367</v>
      </c>
      <c r="G77" s="431" t="s">
        <v>281</v>
      </c>
      <c r="H77" s="450" t="s">
        <v>368</v>
      </c>
      <c r="I77" s="480">
        <v>8000</v>
      </c>
      <c r="J77" s="480">
        <f t="shared" si="4"/>
        <v>229.6</v>
      </c>
      <c r="K77" s="480">
        <f t="shared" si="5"/>
        <v>243.2</v>
      </c>
      <c r="L77" s="480"/>
      <c r="M77" s="480"/>
      <c r="N77" s="435">
        <f t="shared" si="6"/>
        <v>7527.2</v>
      </c>
      <c r="O77" s="463">
        <v>44202</v>
      </c>
    </row>
    <row r="78" spans="1:15">
      <c r="A78" s="418">
        <f t="shared" si="7"/>
        <v>68</v>
      </c>
      <c r="B78" s="467" t="s">
        <v>369</v>
      </c>
      <c r="C78" s="467" t="s">
        <v>370</v>
      </c>
      <c r="D78" s="461" t="s">
        <v>371</v>
      </c>
      <c r="E78" s="469" t="s">
        <v>372</v>
      </c>
      <c r="F78" s="486" t="s">
        <v>63</v>
      </c>
      <c r="G78" s="431" t="s">
        <v>281</v>
      </c>
      <c r="H78" s="486" t="s">
        <v>341</v>
      </c>
      <c r="I78" s="480">
        <v>7000</v>
      </c>
      <c r="J78" s="480">
        <f t="shared" si="4"/>
        <v>200.9</v>
      </c>
      <c r="K78" s="480">
        <f t="shared" si="5"/>
        <v>212.8</v>
      </c>
      <c r="L78" s="480"/>
      <c r="M78" s="480"/>
      <c r="N78" s="435">
        <f t="shared" si="6"/>
        <v>6586.3</v>
      </c>
      <c r="O78" s="463">
        <v>44202</v>
      </c>
    </row>
    <row r="79" spans="1:15">
      <c r="A79" s="418">
        <f t="shared" si="7"/>
        <v>69</v>
      </c>
      <c r="B79" s="467" t="s">
        <v>378</v>
      </c>
      <c r="C79" s="467" t="s">
        <v>379</v>
      </c>
      <c r="D79" s="461" t="s">
        <v>380</v>
      </c>
      <c r="E79" s="469" t="s">
        <v>381</v>
      </c>
      <c r="F79" s="486" t="s">
        <v>252</v>
      </c>
      <c r="G79" s="431" t="s">
        <v>281</v>
      </c>
      <c r="H79" s="431" t="s">
        <v>362</v>
      </c>
      <c r="I79" s="480">
        <v>7000</v>
      </c>
      <c r="J79" s="480">
        <f t="shared" si="4"/>
        <v>200.9</v>
      </c>
      <c r="K79" s="480">
        <f t="shared" si="5"/>
        <v>212.8</v>
      </c>
      <c r="L79" s="480"/>
      <c r="M79" s="480"/>
      <c r="N79" s="435">
        <f t="shared" si="6"/>
        <v>6586.3</v>
      </c>
      <c r="O79" s="463">
        <v>44470</v>
      </c>
    </row>
    <row r="80" spans="1:15">
      <c r="A80" s="418">
        <f t="shared" si="7"/>
        <v>70</v>
      </c>
      <c r="B80" s="467" t="s">
        <v>382</v>
      </c>
      <c r="C80" s="467" t="s">
        <v>383</v>
      </c>
      <c r="D80" s="461" t="s">
        <v>384</v>
      </c>
      <c r="E80" s="469" t="s">
        <v>385</v>
      </c>
      <c r="F80" s="486" t="s">
        <v>252</v>
      </c>
      <c r="G80" s="431" t="s">
        <v>281</v>
      </c>
      <c r="H80" s="431" t="s">
        <v>165</v>
      </c>
      <c r="I80" s="480">
        <v>5000</v>
      </c>
      <c r="J80" s="480">
        <f t="shared" si="4"/>
        <v>143.5</v>
      </c>
      <c r="K80" s="480">
        <f t="shared" si="5"/>
        <v>152</v>
      </c>
      <c r="L80" s="480"/>
      <c r="M80" s="480"/>
      <c r="N80" s="435">
        <f t="shared" si="6"/>
        <v>4704.5</v>
      </c>
      <c r="O80" s="463">
        <v>44440</v>
      </c>
    </row>
    <row r="81" spans="1:15">
      <c r="A81" s="418">
        <f t="shared" si="7"/>
        <v>71</v>
      </c>
      <c r="B81" s="467" t="s">
        <v>373</v>
      </c>
      <c r="C81" s="467" t="s">
        <v>40</v>
      </c>
      <c r="D81" s="461" t="s">
        <v>374</v>
      </c>
      <c r="E81" s="469" t="s">
        <v>375</v>
      </c>
      <c r="F81" s="486" t="s">
        <v>376</v>
      </c>
      <c r="G81" s="431" t="s">
        <v>315</v>
      </c>
      <c r="H81" s="431" t="s">
        <v>377</v>
      </c>
      <c r="I81" s="480">
        <v>18000</v>
      </c>
      <c r="J81" s="480">
        <f t="shared" si="4"/>
        <v>516.6</v>
      </c>
      <c r="K81" s="480">
        <f t="shared" si="5"/>
        <v>547.20000000000005</v>
      </c>
      <c r="L81" s="480"/>
      <c r="M81" s="480"/>
      <c r="N81" s="435">
        <f t="shared" si="6"/>
        <v>16936.2</v>
      </c>
      <c r="O81" s="463">
        <v>44470</v>
      </c>
    </row>
    <row r="82" spans="1:15">
      <c r="A82" s="418">
        <f t="shared" si="7"/>
        <v>72</v>
      </c>
      <c r="B82" s="467" t="s">
        <v>386</v>
      </c>
      <c r="C82" s="467" t="s">
        <v>387</v>
      </c>
      <c r="D82" s="461" t="s">
        <v>388</v>
      </c>
      <c r="E82" s="469" t="s">
        <v>822</v>
      </c>
      <c r="F82" s="486" t="s">
        <v>252</v>
      </c>
      <c r="G82" s="431" t="s">
        <v>281</v>
      </c>
      <c r="H82" s="431" t="s">
        <v>389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44531</v>
      </c>
    </row>
    <row r="83" spans="1:15">
      <c r="A83" s="418">
        <f t="shared" si="7"/>
        <v>73</v>
      </c>
      <c r="B83" s="467" t="s">
        <v>390</v>
      </c>
      <c r="C83" s="467" t="s">
        <v>391</v>
      </c>
      <c r="D83" s="461" t="s">
        <v>392</v>
      </c>
      <c r="E83" s="469" t="s">
        <v>823</v>
      </c>
      <c r="F83" s="486" t="s">
        <v>252</v>
      </c>
      <c r="G83" s="431" t="s">
        <v>315</v>
      </c>
      <c r="H83" s="431" t="s">
        <v>130</v>
      </c>
      <c r="I83" s="480">
        <v>7000</v>
      </c>
      <c r="J83" s="480">
        <f t="shared" si="4"/>
        <v>200.9</v>
      </c>
      <c r="K83" s="480">
        <f t="shared" si="5"/>
        <v>212.8</v>
      </c>
      <c r="L83" s="480"/>
      <c r="M83" s="480"/>
      <c r="N83" s="435">
        <f t="shared" si="6"/>
        <v>6586.3</v>
      </c>
      <c r="O83" s="463">
        <v>44531</v>
      </c>
    </row>
    <row r="84" spans="1:15">
      <c r="A84" s="418">
        <f t="shared" si="7"/>
        <v>74</v>
      </c>
      <c r="B84" s="467" t="s">
        <v>829</v>
      </c>
      <c r="C84" s="467" t="s">
        <v>830</v>
      </c>
      <c r="D84" s="461" t="s">
        <v>831</v>
      </c>
      <c r="E84" s="469" t="s">
        <v>832</v>
      </c>
      <c r="F84" s="486" t="s">
        <v>252</v>
      </c>
      <c r="G84" s="431" t="s">
        <v>281</v>
      </c>
      <c r="H84" s="450" t="s">
        <v>165</v>
      </c>
      <c r="I84" s="480">
        <v>5000</v>
      </c>
      <c r="J84" s="480">
        <f t="shared" si="4"/>
        <v>143.5</v>
      </c>
      <c r="K84" s="480">
        <f t="shared" si="5"/>
        <v>152</v>
      </c>
      <c r="L84" s="480"/>
      <c r="M84" s="480"/>
      <c r="N84" s="435">
        <f t="shared" si="6"/>
        <v>4704.5</v>
      </c>
      <c r="O84" s="463">
        <v>44600</v>
      </c>
    </row>
    <row r="85" spans="1:15">
      <c r="A85" s="418">
        <f t="shared" si="7"/>
        <v>75</v>
      </c>
      <c r="B85" s="467" t="s">
        <v>858</v>
      </c>
      <c r="C85" s="467" t="s">
        <v>859</v>
      </c>
      <c r="D85" s="461" t="s">
        <v>860</v>
      </c>
      <c r="E85" s="469" t="s">
        <v>861</v>
      </c>
      <c r="F85" s="486" t="s">
        <v>252</v>
      </c>
      <c r="G85" s="431" t="s">
        <v>281</v>
      </c>
      <c r="H85" s="450" t="s">
        <v>211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44805</v>
      </c>
    </row>
    <row r="86" spans="1:15">
      <c r="A86" s="418">
        <f t="shared" si="7"/>
        <v>76</v>
      </c>
      <c r="B86" s="467" t="s">
        <v>862</v>
      </c>
      <c r="C86" s="467" t="s">
        <v>863</v>
      </c>
      <c r="D86" s="461" t="s">
        <v>864</v>
      </c>
      <c r="E86" s="469" t="s">
        <v>892</v>
      </c>
      <c r="F86" s="486" t="s">
        <v>150</v>
      </c>
      <c r="G86" s="431" t="s">
        <v>281</v>
      </c>
      <c r="H86" s="450" t="s">
        <v>895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44835</v>
      </c>
    </row>
    <row r="87" spans="1:15">
      <c r="A87" s="418">
        <f t="shared" si="7"/>
        <v>77</v>
      </c>
      <c r="B87" s="467" t="s">
        <v>901</v>
      </c>
      <c r="C87" s="467" t="s">
        <v>902</v>
      </c>
      <c r="D87" s="461" t="s">
        <v>903</v>
      </c>
      <c r="E87" s="488" t="s">
        <v>905</v>
      </c>
      <c r="F87" s="486" t="s">
        <v>252</v>
      </c>
      <c r="G87" s="453" t="s">
        <v>315</v>
      </c>
      <c r="H87" s="450" t="s">
        <v>130</v>
      </c>
      <c r="I87" s="480">
        <v>7000</v>
      </c>
      <c r="J87" s="480">
        <f t="shared" si="4"/>
        <v>200.9</v>
      </c>
      <c r="K87" s="480">
        <f t="shared" si="5"/>
        <v>212.8</v>
      </c>
      <c r="L87" s="480"/>
      <c r="M87" s="480"/>
      <c r="N87" s="444">
        <f t="shared" si="6"/>
        <v>6586.3</v>
      </c>
      <c r="O87" s="489">
        <v>44866</v>
      </c>
    </row>
    <row r="88" spans="1:15">
      <c r="A88" s="418">
        <f t="shared" si="7"/>
        <v>78</v>
      </c>
      <c r="B88" s="467" t="s">
        <v>916</v>
      </c>
      <c r="C88" s="467" t="s">
        <v>915</v>
      </c>
      <c r="D88" s="461" t="s">
        <v>914</v>
      </c>
      <c r="E88" s="488" t="s">
        <v>951</v>
      </c>
      <c r="F88" s="486" t="s">
        <v>150</v>
      </c>
      <c r="G88" s="453" t="s">
        <v>281</v>
      </c>
      <c r="H88" s="453" t="s">
        <v>917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>
        <v>44896</v>
      </c>
    </row>
    <row r="89" spans="1:15">
      <c r="A89" s="418">
        <f t="shared" si="7"/>
        <v>79</v>
      </c>
      <c r="B89" s="467" t="s">
        <v>948</v>
      </c>
      <c r="C89" s="467" t="s">
        <v>947</v>
      </c>
      <c r="D89" s="461" t="s">
        <v>949</v>
      </c>
      <c r="E89" s="488" t="s">
        <v>953</v>
      </c>
      <c r="F89" s="486" t="s">
        <v>150</v>
      </c>
      <c r="G89" s="431" t="s">
        <v>281</v>
      </c>
      <c r="H89" s="437" t="s">
        <v>952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>
        <v>44986</v>
      </c>
    </row>
    <row r="90" spans="1:15">
      <c r="A90" s="418">
        <f t="shared" si="7"/>
        <v>80</v>
      </c>
      <c r="B90" s="467" t="s">
        <v>954</v>
      </c>
      <c r="C90" s="467" t="s">
        <v>955</v>
      </c>
      <c r="D90" s="461" t="s">
        <v>956</v>
      </c>
      <c r="E90" s="488">
        <v>9605815583</v>
      </c>
      <c r="F90" s="486" t="s">
        <v>150</v>
      </c>
      <c r="G90" s="431" t="s">
        <v>281</v>
      </c>
      <c r="H90" s="437" t="s">
        <v>957</v>
      </c>
      <c r="I90" s="480">
        <v>5000</v>
      </c>
      <c r="J90" s="480">
        <f t="shared" si="4"/>
        <v>143.5</v>
      </c>
      <c r="K90" s="480">
        <f t="shared" si="5"/>
        <v>152</v>
      </c>
      <c r="L90" s="480"/>
      <c r="M90" s="480"/>
      <c r="N90" s="435">
        <f t="shared" ref="N90:N100" si="8">I90-J90-K90-M90</f>
        <v>4704.5</v>
      </c>
      <c r="O90" s="463">
        <v>45017</v>
      </c>
    </row>
    <row r="91" spans="1:15">
      <c r="A91" s="418">
        <f t="shared" si="7"/>
        <v>81</v>
      </c>
      <c r="B91" s="467" t="s">
        <v>965</v>
      </c>
      <c r="C91" s="467" t="s">
        <v>966</v>
      </c>
      <c r="D91" s="461" t="s">
        <v>967</v>
      </c>
      <c r="E91" s="488">
        <v>9606189132</v>
      </c>
      <c r="F91" s="486" t="s">
        <v>63</v>
      </c>
      <c r="G91" s="431" t="s">
        <v>281</v>
      </c>
      <c r="H91" s="450" t="s">
        <v>968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8"/>
        <v>4704.5</v>
      </c>
      <c r="O91" s="463">
        <v>45047</v>
      </c>
    </row>
    <row r="92" spans="1:15">
      <c r="A92" s="418">
        <f t="shared" si="7"/>
        <v>82</v>
      </c>
      <c r="B92" s="467" t="s">
        <v>978</v>
      </c>
      <c r="C92" s="467" t="s">
        <v>943</v>
      </c>
      <c r="D92" s="460" t="s">
        <v>979</v>
      </c>
      <c r="E92" s="488">
        <v>9606377959</v>
      </c>
      <c r="F92" s="486" t="s">
        <v>150</v>
      </c>
      <c r="G92" s="453" t="s">
        <v>281</v>
      </c>
      <c r="H92" s="450" t="s">
        <v>980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8"/>
        <v>4704.5</v>
      </c>
      <c r="O92" s="463" t="s">
        <v>981</v>
      </c>
    </row>
    <row r="93" spans="1:15">
      <c r="A93" s="418">
        <f t="shared" si="7"/>
        <v>83</v>
      </c>
      <c r="B93" s="467" t="s">
        <v>1023</v>
      </c>
      <c r="C93" s="467" t="s">
        <v>1024</v>
      </c>
      <c r="D93" s="461" t="s">
        <v>1003</v>
      </c>
      <c r="E93" s="488"/>
      <c r="F93" s="486" t="s">
        <v>150</v>
      </c>
      <c r="G93" s="453" t="s">
        <v>281</v>
      </c>
      <c r="H93" s="450" t="s">
        <v>1004</v>
      </c>
      <c r="I93" s="480">
        <v>6000</v>
      </c>
      <c r="J93" s="480">
        <f t="shared" si="4"/>
        <v>172.2</v>
      </c>
      <c r="K93" s="480">
        <f t="shared" si="5"/>
        <v>182.4</v>
      </c>
      <c r="L93" s="480"/>
      <c r="M93" s="480"/>
      <c r="N93" s="435">
        <f t="shared" si="8"/>
        <v>5645.4000000000005</v>
      </c>
      <c r="O93" s="463">
        <v>45004</v>
      </c>
    </row>
    <row r="94" spans="1:15">
      <c r="A94" s="418">
        <f t="shared" si="7"/>
        <v>84</v>
      </c>
      <c r="B94" s="467" t="s">
        <v>1063</v>
      </c>
      <c r="C94" s="467" t="s">
        <v>1064</v>
      </c>
      <c r="D94" s="461" t="s">
        <v>1065</v>
      </c>
      <c r="E94" s="488">
        <v>9607302138</v>
      </c>
      <c r="F94" s="486" t="s">
        <v>1049</v>
      </c>
      <c r="G94" s="453" t="s">
        <v>281</v>
      </c>
      <c r="H94" s="450" t="s">
        <v>1066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8"/>
        <v>4704.5</v>
      </c>
      <c r="O94" s="463">
        <v>45483</v>
      </c>
    </row>
    <row r="95" spans="1:15">
      <c r="A95" s="418">
        <f t="shared" si="7"/>
        <v>85</v>
      </c>
      <c r="B95" s="467" t="s">
        <v>1067</v>
      </c>
      <c r="C95" s="467" t="s">
        <v>1068</v>
      </c>
      <c r="D95" s="461" t="s">
        <v>1069</v>
      </c>
      <c r="E95" s="488">
        <v>9607302140</v>
      </c>
      <c r="F95" s="486" t="s">
        <v>1049</v>
      </c>
      <c r="G95" s="453" t="s">
        <v>281</v>
      </c>
      <c r="H95" s="450" t="s">
        <v>1066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8"/>
        <v>4704.5</v>
      </c>
      <c r="O95" s="463">
        <v>45483</v>
      </c>
    </row>
    <row r="96" spans="1:15">
      <c r="A96" s="418">
        <f t="shared" si="7"/>
        <v>86</v>
      </c>
      <c r="B96" s="467" t="s">
        <v>1070</v>
      </c>
      <c r="C96" s="467" t="s">
        <v>1071</v>
      </c>
      <c r="D96" s="461" t="s">
        <v>1048</v>
      </c>
      <c r="E96" s="488">
        <v>9607302139</v>
      </c>
      <c r="F96" s="486" t="s">
        <v>1049</v>
      </c>
      <c r="G96" s="453" t="s">
        <v>281</v>
      </c>
      <c r="H96" s="450" t="s">
        <v>1072</v>
      </c>
      <c r="I96" s="480">
        <v>5000</v>
      </c>
      <c r="J96" s="480">
        <f t="shared" si="4"/>
        <v>143.5</v>
      </c>
      <c r="K96" s="480">
        <f t="shared" si="5"/>
        <v>152</v>
      </c>
      <c r="L96" s="480"/>
      <c r="M96" s="480"/>
      <c r="N96" s="435">
        <f t="shared" si="8"/>
        <v>4704.5</v>
      </c>
      <c r="O96" s="463">
        <v>45484</v>
      </c>
    </row>
    <row r="97" spans="1:15">
      <c r="A97" s="418">
        <f t="shared" si="7"/>
        <v>87</v>
      </c>
      <c r="B97" s="467" t="s">
        <v>1073</v>
      </c>
      <c r="C97" s="467" t="s">
        <v>1052</v>
      </c>
      <c r="D97" s="461" t="s">
        <v>1053</v>
      </c>
      <c r="E97" s="488">
        <v>9607302135</v>
      </c>
      <c r="F97" s="486" t="s">
        <v>1049</v>
      </c>
      <c r="G97" s="453" t="s">
        <v>281</v>
      </c>
      <c r="H97" s="450" t="s">
        <v>1074</v>
      </c>
      <c r="I97" s="480">
        <v>5000</v>
      </c>
      <c r="J97" s="480">
        <f t="shared" si="4"/>
        <v>143.5</v>
      </c>
      <c r="K97" s="480">
        <f t="shared" si="5"/>
        <v>152</v>
      </c>
      <c r="L97" s="480"/>
      <c r="M97" s="480"/>
      <c r="N97" s="435">
        <f t="shared" si="8"/>
        <v>4704.5</v>
      </c>
      <c r="O97" s="463">
        <v>45484</v>
      </c>
    </row>
    <row r="98" spans="1:15">
      <c r="A98" s="418">
        <f t="shared" si="7"/>
        <v>88</v>
      </c>
      <c r="B98" s="467" t="s">
        <v>1075</v>
      </c>
      <c r="C98" s="467" t="s">
        <v>1056</v>
      </c>
      <c r="D98" s="461" t="s">
        <v>1057</v>
      </c>
      <c r="E98" s="488">
        <v>9607302136</v>
      </c>
      <c r="F98" s="486" t="s">
        <v>1049</v>
      </c>
      <c r="G98" s="453" t="s">
        <v>281</v>
      </c>
      <c r="H98" s="450" t="s">
        <v>1058</v>
      </c>
      <c r="I98" s="480">
        <v>5000</v>
      </c>
      <c r="J98" s="480">
        <f t="shared" si="4"/>
        <v>143.5</v>
      </c>
      <c r="K98" s="480">
        <f t="shared" si="5"/>
        <v>152</v>
      </c>
      <c r="L98" s="480"/>
      <c r="M98" s="480"/>
      <c r="N98" s="435">
        <f t="shared" si="8"/>
        <v>4704.5</v>
      </c>
      <c r="O98" s="463">
        <v>45484</v>
      </c>
    </row>
    <row r="99" spans="1:15">
      <c r="A99" s="418">
        <f t="shared" si="7"/>
        <v>89</v>
      </c>
      <c r="B99" s="467" t="s">
        <v>350</v>
      </c>
      <c r="C99" s="467" t="s">
        <v>1059</v>
      </c>
      <c r="D99" s="461" t="s">
        <v>1060</v>
      </c>
      <c r="E99" s="488">
        <v>9607302137</v>
      </c>
      <c r="F99" s="486" t="s">
        <v>1049</v>
      </c>
      <c r="G99" s="453" t="s">
        <v>281</v>
      </c>
      <c r="H99" s="450" t="s">
        <v>165</v>
      </c>
      <c r="I99" s="480">
        <v>5000</v>
      </c>
      <c r="J99" s="480">
        <f t="shared" si="4"/>
        <v>143.5</v>
      </c>
      <c r="K99" s="480">
        <f t="shared" si="5"/>
        <v>152</v>
      </c>
      <c r="L99" s="480"/>
      <c r="M99" s="480"/>
      <c r="N99" s="435">
        <f t="shared" si="8"/>
        <v>4704.5</v>
      </c>
      <c r="O99" s="463">
        <v>45484</v>
      </c>
    </row>
    <row r="100" spans="1:15">
      <c r="A100" s="418">
        <f t="shared" si="7"/>
        <v>90</v>
      </c>
      <c r="B100" s="467" t="s">
        <v>1078</v>
      </c>
      <c r="C100" s="467" t="s">
        <v>1076</v>
      </c>
      <c r="D100" s="461" t="s">
        <v>1077</v>
      </c>
      <c r="E100" s="488">
        <v>9607302134</v>
      </c>
      <c r="F100" s="486" t="s">
        <v>871</v>
      </c>
      <c r="G100" s="453" t="s">
        <v>281</v>
      </c>
      <c r="H100" s="450" t="s">
        <v>1079</v>
      </c>
      <c r="I100" s="480">
        <v>5000</v>
      </c>
      <c r="J100" s="480">
        <f t="shared" si="4"/>
        <v>143.5</v>
      </c>
      <c r="K100" s="480">
        <f t="shared" si="5"/>
        <v>152</v>
      </c>
      <c r="L100" s="480"/>
      <c r="M100" s="480"/>
      <c r="N100" s="435">
        <f t="shared" si="8"/>
        <v>4704.5</v>
      </c>
      <c r="O100" s="463">
        <v>45485</v>
      </c>
    </row>
    <row r="101" spans="1:15">
      <c r="B101" s="634" t="s">
        <v>4</v>
      </c>
      <c r="C101" s="634"/>
      <c r="D101" s="635"/>
      <c r="E101" s="636"/>
      <c r="F101" s="637" t="s">
        <v>397</v>
      </c>
      <c r="G101" s="638"/>
      <c r="H101" s="639"/>
      <c r="I101" s="640">
        <f>SUM(I11:I100)</f>
        <v>707345.65</v>
      </c>
      <c r="J101" s="640">
        <f>SUM(J11:J100)</f>
        <v>20042.520155000006</v>
      </c>
      <c r="K101" s="640">
        <f>SUM(K11:K100)</f>
        <v>21229.707759999998</v>
      </c>
      <c r="L101" s="640">
        <f>SUM(L11:L89)</f>
        <v>0</v>
      </c>
      <c r="M101" s="640">
        <f>SUM(M11:M89)</f>
        <v>4537.3500000000004</v>
      </c>
      <c r="N101" s="452">
        <f>SUM(N11:N100)</f>
        <v>661536.07208500023</v>
      </c>
      <c r="O101" s="463"/>
    </row>
    <row r="102" spans="1:15">
      <c r="B102" s="641"/>
      <c r="C102" s="641"/>
      <c r="D102" s="642"/>
      <c r="E102" s="643"/>
      <c r="F102" s="641"/>
      <c r="G102" s="644"/>
      <c r="H102" s="645"/>
      <c r="I102" s="646"/>
      <c r="J102" s="646"/>
      <c r="K102" s="646"/>
      <c r="L102" s="646"/>
      <c r="M102" s="646"/>
      <c r="N102" s="647"/>
      <c r="O102" s="648"/>
    </row>
    <row r="103" spans="1:15">
      <c r="B103" s="715"/>
      <c r="C103" s="715"/>
      <c r="D103" s="79"/>
      <c r="E103" s="79"/>
      <c r="F103" s="79"/>
      <c r="G103" s="715"/>
      <c r="H103" s="715"/>
      <c r="I103" s="715"/>
      <c r="J103" s="516"/>
      <c r="K103" s="649"/>
      <c r="L103" s="649"/>
      <c r="M103" s="649"/>
      <c r="N103" s="649"/>
      <c r="O103" s="650"/>
    </row>
    <row r="104" spans="1:15" ht="15.75" thickBot="1">
      <c r="B104" s="715"/>
      <c r="C104" s="651"/>
      <c r="D104" s="652" t="s">
        <v>1062</v>
      </c>
      <c r="E104" s="653"/>
      <c r="F104" s="79"/>
      <c r="G104" s="79"/>
      <c r="H104" s="715"/>
      <c r="I104" s="654" t="s">
        <v>841</v>
      </c>
      <c r="J104" s="654"/>
      <c r="K104" s="649"/>
      <c r="L104" s="649"/>
      <c r="M104" s="649"/>
      <c r="N104" s="649"/>
      <c r="O104" s="650"/>
    </row>
    <row r="105" spans="1:15">
      <c r="B105" s="715"/>
      <c r="C105" s="832" t="s">
        <v>739</v>
      </c>
      <c r="D105" s="832"/>
      <c r="E105" s="79"/>
      <c r="F105" s="79"/>
      <c r="G105" s="79"/>
      <c r="H105" s="715"/>
      <c r="I105" s="715" t="s">
        <v>400</v>
      </c>
      <c r="J105" s="715"/>
      <c r="K105" s="649"/>
      <c r="L105" s="649"/>
      <c r="M105" s="649"/>
      <c r="N105" s="649"/>
      <c r="O105" s="650"/>
    </row>
    <row r="106" spans="1:15">
      <c r="B106" s="715"/>
      <c r="C106" s="715"/>
      <c r="D106" s="715"/>
      <c r="E106" s="79"/>
      <c r="F106" s="79"/>
      <c r="G106" s="79"/>
      <c r="H106" s="715"/>
      <c r="I106" s="715"/>
      <c r="J106" s="715"/>
      <c r="K106" s="649"/>
      <c r="L106" s="649"/>
      <c r="M106" s="649"/>
      <c r="N106" s="649"/>
      <c r="O106" s="650"/>
    </row>
    <row r="107" spans="1:15">
      <c r="B107" s="715"/>
      <c r="C107" s="715"/>
      <c r="D107" s="715"/>
      <c r="E107" s="79"/>
      <c r="F107" s="79"/>
      <c r="G107" s="79"/>
      <c r="H107" s="715"/>
      <c r="I107" s="715"/>
      <c r="J107" s="715"/>
      <c r="K107" s="649"/>
      <c r="L107" s="649"/>
      <c r="M107" s="649"/>
      <c r="N107" s="649"/>
      <c r="O107" s="650"/>
    </row>
    <row r="108" spans="1:15">
      <c r="B108" s="715"/>
      <c r="C108" s="715"/>
      <c r="D108" s="715"/>
      <c r="E108" s="79"/>
      <c r="F108" s="79"/>
      <c r="G108" s="79"/>
      <c r="H108" s="715"/>
      <c r="I108" s="715"/>
      <c r="J108" s="715"/>
      <c r="K108" s="649"/>
      <c r="L108" s="649"/>
      <c r="M108" s="649"/>
      <c r="N108" s="649"/>
      <c r="O108" s="650"/>
    </row>
    <row r="109" spans="1:15">
      <c r="B109" s="715"/>
      <c r="C109" s="715"/>
      <c r="D109" s="715"/>
      <c r="E109" s="79"/>
      <c r="F109" s="79"/>
      <c r="G109" s="79"/>
      <c r="H109" s="715"/>
      <c r="I109" s="715"/>
      <c r="J109" s="715"/>
      <c r="K109" s="649"/>
      <c r="L109" s="649"/>
      <c r="M109" s="649"/>
      <c r="N109" s="649"/>
      <c r="O109" s="650"/>
    </row>
    <row r="110" spans="1:15">
      <c r="B110" s="715"/>
      <c r="C110" s="715"/>
      <c r="D110" s="715"/>
      <c r="E110" s="79"/>
      <c r="F110" s="79"/>
      <c r="G110" s="79"/>
      <c r="H110" s="715"/>
      <c r="I110" s="715"/>
      <c r="J110" s="715"/>
      <c r="K110" s="649"/>
      <c r="L110" s="649"/>
      <c r="M110" s="649"/>
      <c r="N110" s="649"/>
      <c r="O110" s="650"/>
    </row>
    <row r="111" spans="1:15">
      <c r="B111" s="715"/>
      <c r="C111" s="715"/>
      <c r="D111" s="715"/>
      <c r="E111" s="79"/>
      <c r="F111" s="79"/>
      <c r="G111" s="79"/>
      <c r="H111" s="715"/>
      <c r="I111" s="715"/>
      <c r="J111" s="715"/>
      <c r="K111" s="649"/>
      <c r="L111" s="649"/>
      <c r="M111" s="649"/>
      <c r="N111" s="649"/>
      <c r="O111" s="650"/>
    </row>
    <row r="112" spans="1:15">
      <c r="B112" s="715"/>
      <c r="C112" s="715"/>
      <c r="D112" s="79"/>
      <c r="E112" s="79"/>
      <c r="F112" s="79"/>
      <c r="G112" s="715"/>
      <c r="H112" s="715"/>
      <c r="I112" s="715"/>
      <c r="J112" s="516"/>
      <c r="K112" s="649"/>
      <c r="L112" s="649"/>
      <c r="M112" s="649"/>
      <c r="N112" s="649"/>
      <c r="O112" s="650"/>
    </row>
    <row r="113" spans="1:15">
      <c r="B113" s="838" t="s">
        <v>1</v>
      </c>
      <c r="C113" s="838"/>
      <c r="D113" s="838"/>
      <c r="E113" s="838"/>
      <c r="F113" s="838"/>
      <c r="G113" s="838"/>
      <c r="H113" s="838"/>
      <c r="I113" s="838"/>
      <c r="J113" s="838"/>
      <c r="K113" s="838"/>
      <c r="L113" s="838"/>
      <c r="M113" s="838"/>
      <c r="N113" s="838"/>
      <c r="O113" s="650"/>
    </row>
    <row r="114" spans="1:15">
      <c r="B114" s="838" t="s">
        <v>2</v>
      </c>
      <c r="C114" s="838"/>
      <c r="D114" s="838"/>
      <c r="E114" s="838"/>
      <c r="F114" s="838"/>
      <c r="G114" s="838"/>
      <c r="H114" s="838"/>
      <c r="I114" s="838"/>
      <c r="J114" s="838"/>
      <c r="K114" s="838"/>
      <c r="L114" s="838"/>
      <c r="M114" s="838"/>
      <c r="N114" s="838"/>
      <c r="O114" s="650"/>
    </row>
    <row r="115" spans="1:15">
      <c r="B115" s="838" t="s">
        <v>401</v>
      </c>
      <c r="C115" s="838"/>
      <c r="D115" s="838"/>
      <c r="E115" s="838"/>
      <c r="F115" s="838"/>
      <c r="G115" s="838"/>
      <c r="H115" s="838"/>
      <c r="I115" s="838"/>
      <c r="J115" s="838"/>
      <c r="K115" s="838"/>
      <c r="L115" s="838"/>
      <c r="M115" s="838"/>
      <c r="N115" s="838"/>
      <c r="O115" s="650"/>
    </row>
    <row r="116" spans="1:15">
      <c r="B116" s="624" t="s">
        <v>1044</v>
      </c>
      <c r="C116" s="624"/>
      <c r="D116" s="624"/>
      <c r="E116" s="624"/>
      <c r="F116" s="624"/>
      <c r="G116" s="624"/>
      <c r="H116" s="624"/>
      <c r="I116" s="624"/>
      <c r="J116" s="624"/>
      <c r="K116" s="624"/>
      <c r="L116" s="624"/>
      <c r="M116" s="624"/>
      <c r="N116" s="624"/>
      <c r="O116" s="624"/>
    </row>
    <row r="117" spans="1:15">
      <c r="B117" s="655" t="s">
        <v>1043</v>
      </c>
      <c r="C117" s="656"/>
      <c r="D117" s="657"/>
      <c r="E117" s="658"/>
      <c r="F117" s="659"/>
      <c r="G117" s="660"/>
      <c r="H117" s="660"/>
      <c r="I117" s="661"/>
      <c r="J117" s="662"/>
      <c r="K117" s="661"/>
      <c r="L117" s="662"/>
      <c r="M117" s="661"/>
      <c r="N117" s="662"/>
      <c r="O117" s="626"/>
    </row>
    <row r="118" spans="1:15">
      <c r="B118" s="624" t="s">
        <v>6</v>
      </c>
      <c r="C118" s="624" t="s">
        <v>7</v>
      </c>
      <c r="D118" s="624" t="s">
        <v>8</v>
      </c>
      <c r="E118" s="624" t="s">
        <v>9</v>
      </c>
      <c r="F118" s="624" t="s">
        <v>10</v>
      </c>
      <c r="G118" s="624" t="s">
        <v>11</v>
      </c>
      <c r="H118" s="624" t="s">
        <v>12</v>
      </c>
      <c r="I118" s="624" t="s">
        <v>13</v>
      </c>
      <c r="J118" s="662" t="s">
        <v>14</v>
      </c>
      <c r="K118" s="662" t="s">
        <v>15</v>
      </c>
      <c r="L118" s="662" t="s">
        <v>16</v>
      </c>
      <c r="M118" s="627" t="s">
        <v>941</v>
      </c>
      <c r="N118" s="663" t="s">
        <v>17</v>
      </c>
      <c r="O118" s="630" t="s">
        <v>18</v>
      </c>
    </row>
    <row r="119" spans="1:15">
      <c r="A119" s="418">
        <v>1</v>
      </c>
      <c r="B119" s="428" t="s">
        <v>403</v>
      </c>
      <c r="C119" s="428" t="s">
        <v>404</v>
      </c>
      <c r="D119" s="429" t="s">
        <v>405</v>
      </c>
      <c r="E119" s="445">
        <v>200011120165796</v>
      </c>
      <c r="F119" s="428" t="s">
        <v>406</v>
      </c>
      <c r="G119" s="450" t="s">
        <v>484</v>
      </c>
      <c r="H119" s="428" t="s">
        <v>407</v>
      </c>
      <c r="I119" s="456">
        <v>11786</v>
      </c>
      <c r="J119" s="457">
        <f>I119*2.87%</f>
        <v>338.25819999999999</v>
      </c>
      <c r="K119" s="457">
        <f>I119*3.04%</f>
        <v>358.2944</v>
      </c>
      <c r="L119" s="471"/>
      <c r="M119" s="457">
        <v>0</v>
      </c>
      <c r="N119" s="457">
        <f>I119-J119-K119-M119</f>
        <v>11089.447399999999</v>
      </c>
      <c r="O119" s="448">
        <v>38971</v>
      </c>
    </row>
    <row r="120" spans="1:15">
      <c r="A120" s="418">
        <f>A119+1</f>
        <v>2</v>
      </c>
      <c r="B120" s="428" t="s">
        <v>408</v>
      </c>
      <c r="C120" s="428" t="s">
        <v>409</v>
      </c>
      <c r="D120" s="445" t="s">
        <v>410</v>
      </c>
      <c r="E120" s="445">
        <v>200011120165880</v>
      </c>
      <c r="F120" s="428" t="s">
        <v>27</v>
      </c>
      <c r="G120" s="450" t="s">
        <v>484</v>
      </c>
      <c r="H120" s="428" t="s">
        <v>411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39084</v>
      </c>
    </row>
    <row r="121" spans="1:15">
      <c r="A121" s="418">
        <f t="shared" ref="A121:A149" si="9">A120+1</f>
        <v>3</v>
      </c>
      <c r="B121" s="428" t="s">
        <v>412</v>
      </c>
      <c r="C121" s="428" t="s">
        <v>413</v>
      </c>
      <c r="D121" s="445" t="s">
        <v>414</v>
      </c>
      <c r="E121" s="445">
        <v>200011120165864</v>
      </c>
      <c r="F121" s="428" t="s">
        <v>415</v>
      </c>
      <c r="G121" s="450" t="s">
        <v>484</v>
      </c>
      <c r="H121" s="428" t="s">
        <v>411</v>
      </c>
      <c r="I121" s="447">
        <v>5000</v>
      </c>
      <c r="J121" s="447">
        <v>143.5</v>
      </c>
      <c r="K121" s="447">
        <v>152</v>
      </c>
      <c r="L121" s="470"/>
      <c r="M121" s="447"/>
      <c r="N121" s="447">
        <v>4704.5</v>
      </c>
      <c r="O121" s="448">
        <v>39174</v>
      </c>
    </row>
    <row r="122" spans="1:15">
      <c r="A122" s="418">
        <f t="shared" si="9"/>
        <v>4</v>
      </c>
      <c r="B122" s="428" t="s">
        <v>221</v>
      </c>
      <c r="C122" s="428" t="s">
        <v>416</v>
      </c>
      <c r="D122" s="445" t="s">
        <v>417</v>
      </c>
      <c r="E122" s="445">
        <v>200011120166148</v>
      </c>
      <c r="F122" s="428" t="s">
        <v>150</v>
      </c>
      <c r="G122" s="450" t="s">
        <v>484</v>
      </c>
      <c r="H122" s="446" t="s">
        <v>418</v>
      </c>
      <c r="I122" s="447">
        <v>7000</v>
      </c>
      <c r="J122" s="447">
        <v>143.5</v>
      </c>
      <c r="K122" s="447">
        <v>152</v>
      </c>
      <c r="L122" s="470"/>
      <c r="M122" s="447"/>
      <c r="N122" s="447">
        <v>6704.5</v>
      </c>
      <c r="O122" s="448">
        <v>39114</v>
      </c>
    </row>
    <row r="123" spans="1:15">
      <c r="A123" s="418">
        <f t="shared" si="9"/>
        <v>5</v>
      </c>
      <c r="B123" s="428" t="s">
        <v>419</v>
      </c>
      <c r="C123" s="428" t="s">
        <v>420</v>
      </c>
      <c r="D123" s="445" t="s">
        <v>421</v>
      </c>
      <c r="E123" s="445">
        <v>200011120165848</v>
      </c>
      <c r="F123" s="428" t="s">
        <v>422</v>
      </c>
      <c r="G123" s="450" t="s">
        <v>484</v>
      </c>
      <c r="H123" s="428" t="s">
        <v>423</v>
      </c>
      <c r="I123" s="456">
        <v>11786</v>
      </c>
      <c r="J123" s="457">
        <f>I123*2.87%</f>
        <v>338.25819999999999</v>
      </c>
      <c r="K123" s="457">
        <f>I123*3.04%</f>
        <v>358.2944</v>
      </c>
      <c r="L123" s="471"/>
      <c r="M123" s="457">
        <v>0</v>
      </c>
      <c r="N123" s="457">
        <f>I123-J123-K123-M123</f>
        <v>11089.447399999999</v>
      </c>
      <c r="O123" s="448">
        <v>39295</v>
      </c>
    </row>
    <row r="124" spans="1:15">
      <c r="A124" s="418">
        <f t="shared" si="9"/>
        <v>6</v>
      </c>
      <c r="B124" s="428" t="s">
        <v>424</v>
      </c>
      <c r="C124" s="428" t="s">
        <v>425</v>
      </c>
      <c r="D124" s="429" t="s">
        <v>426</v>
      </c>
      <c r="E124" s="445">
        <v>200011120165738</v>
      </c>
      <c r="F124" s="428" t="s">
        <v>27</v>
      </c>
      <c r="G124" s="450" t="s">
        <v>484</v>
      </c>
      <c r="H124" s="428" t="s">
        <v>427</v>
      </c>
      <c r="I124" s="447">
        <v>5000</v>
      </c>
      <c r="J124" s="447">
        <v>143.5</v>
      </c>
      <c r="K124" s="447">
        <v>152</v>
      </c>
      <c r="L124" s="470"/>
      <c r="M124" s="447"/>
      <c r="N124" s="447">
        <v>4704.5</v>
      </c>
      <c r="O124" s="448">
        <v>39302</v>
      </c>
    </row>
    <row r="125" spans="1:15">
      <c r="A125" s="418">
        <f t="shared" si="9"/>
        <v>7</v>
      </c>
      <c r="B125" s="428" t="s">
        <v>428</v>
      </c>
      <c r="C125" s="428" t="s">
        <v>429</v>
      </c>
      <c r="D125" s="429" t="s">
        <v>430</v>
      </c>
      <c r="E125" s="445">
        <v>200011120143844</v>
      </c>
      <c r="F125" s="428" t="s">
        <v>376</v>
      </c>
      <c r="G125" s="450" t="s">
        <v>484</v>
      </c>
      <c r="H125" s="664" t="s">
        <v>431</v>
      </c>
      <c r="I125" s="447">
        <v>8000</v>
      </c>
      <c r="J125" s="447">
        <v>229.6</v>
      </c>
      <c r="K125" s="447">
        <v>243.2</v>
      </c>
      <c r="L125" s="470"/>
      <c r="M125" s="447"/>
      <c r="N125" s="447">
        <v>7527.2</v>
      </c>
      <c r="O125" s="448">
        <v>40210</v>
      </c>
    </row>
    <row r="126" spans="1:15">
      <c r="A126" s="418">
        <f t="shared" si="9"/>
        <v>8</v>
      </c>
      <c r="B126" s="437" t="s">
        <v>342</v>
      </c>
      <c r="C126" s="437" t="s">
        <v>432</v>
      </c>
      <c r="D126" s="438" t="s">
        <v>433</v>
      </c>
      <c r="E126" s="439">
        <v>200011101333637</v>
      </c>
      <c r="F126" s="437" t="s">
        <v>27</v>
      </c>
      <c r="G126" s="450" t="s">
        <v>484</v>
      </c>
      <c r="H126" s="437" t="s">
        <v>434</v>
      </c>
      <c r="I126" s="447">
        <v>5000</v>
      </c>
      <c r="J126" s="447">
        <v>143.5</v>
      </c>
      <c r="K126" s="447">
        <v>152</v>
      </c>
      <c r="L126" s="470"/>
      <c r="M126" s="447"/>
      <c r="N126" s="447">
        <v>4704.5</v>
      </c>
      <c r="O126" s="448">
        <v>40330</v>
      </c>
    </row>
    <row r="127" spans="1:15">
      <c r="A127" s="418">
        <f t="shared" si="9"/>
        <v>9</v>
      </c>
      <c r="B127" s="428" t="s">
        <v>435</v>
      </c>
      <c r="C127" s="428" t="s">
        <v>436</v>
      </c>
      <c r="D127" s="429" t="s">
        <v>437</v>
      </c>
      <c r="E127" s="445">
        <v>200011101393509</v>
      </c>
      <c r="F127" s="428" t="s">
        <v>37</v>
      </c>
      <c r="G127" s="450" t="s">
        <v>484</v>
      </c>
      <c r="H127" s="428" t="s">
        <v>438</v>
      </c>
      <c r="I127" s="665">
        <v>5000</v>
      </c>
      <c r="J127" s="632">
        <f>I127*2.87%</f>
        <v>143.5</v>
      </c>
      <c r="K127" s="632">
        <f>I127*3.04%</f>
        <v>152</v>
      </c>
      <c r="L127" s="666"/>
      <c r="M127" s="632"/>
      <c r="N127" s="632">
        <f>I127-J127-K127</f>
        <v>4704.5</v>
      </c>
      <c r="O127" s="448">
        <v>40603</v>
      </c>
    </row>
    <row r="128" spans="1:15">
      <c r="A128" s="418">
        <f t="shared" si="9"/>
        <v>10</v>
      </c>
      <c r="B128" s="428" t="s">
        <v>439</v>
      </c>
      <c r="C128" s="428" t="s">
        <v>103</v>
      </c>
      <c r="D128" s="429" t="s">
        <v>440</v>
      </c>
      <c r="E128" s="445">
        <v>200011101479559</v>
      </c>
      <c r="F128" s="428" t="s">
        <v>27</v>
      </c>
      <c r="G128" s="450" t="s">
        <v>484</v>
      </c>
      <c r="H128" s="428" t="s">
        <v>441</v>
      </c>
      <c r="I128" s="447">
        <v>5000</v>
      </c>
      <c r="J128" s="447">
        <v>143.5</v>
      </c>
      <c r="K128" s="447">
        <v>152</v>
      </c>
      <c r="L128" s="470"/>
      <c r="M128" s="447"/>
      <c r="N128" s="447">
        <v>4704.5</v>
      </c>
      <c r="O128" s="448">
        <v>41061</v>
      </c>
    </row>
    <row r="129" spans="1:15">
      <c r="A129" s="418">
        <f t="shared" si="9"/>
        <v>11</v>
      </c>
      <c r="B129" s="428" t="s">
        <v>442</v>
      </c>
      <c r="C129" s="428" t="s">
        <v>443</v>
      </c>
      <c r="D129" s="429" t="s">
        <v>444</v>
      </c>
      <c r="E129" s="445">
        <v>200011101479546</v>
      </c>
      <c r="F129" s="428" t="s">
        <v>27</v>
      </c>
      <c r="G129" s="450" t="s">
        <v>484</v>
      </c>
      <c r="H129" s="428" t="s">
        <v>445</v>
      </c>
      <c r="I129" s="447">
        <v>5000</v>
      </c>
      <c r="J129" s="447">
        <v>143.5</v>
      </c>
      <c r="K129" s="447">
        <v>152</v>
      </c>
      <c r="L129" s="470"/>
      <c r="M129" s="447"/>
      <c r="N129" s="447">
        <v>4704.5</v>
      </c>
      <c r="O129" s="448">
        <v>41214</v>
      </c>
    </row>
    <row r="130" spans="1:15">
      <c r="A130" s="418">
        <f t="shared" si="9"/>
        <v>12</v>
      </c>
      <c r="B130" s="428" t="s">
        <v>447</v>
      </c>
      <c r="C130" s="428" t="s">
        <v>448</v>
      </c>
      <c r="D130" s="429" t="s">
        <v>449</v>
      </c>
      <c r="E130" s="445">
        <v>200011120292627</v>
      </c>
      <c r="F130" s="428" t="s">
        <v>27</v>
      </c>
      <c r="G130" s="450" t="s">
        <v>484</v>
      </c>
      <c r="H130" s="428" t="s">
        <v>450</v>
      </c>
      <c r="I130" s="447">
        <v>5000</v>
      </c>
      <c r="J130" s="447">
        <v>143.5</v>
      </c>
      <c r="K130" s="447">
        <v>152</v>
      </c>
      <c r="L130" s="470"/>
      <c r="M130" s="447"/>
      <c r="N130" s="447">
        <v>4704.5</v>
      </c>
      <c r="O130" s="448">
        <v>41821</v>
      </c>
    </row>
    <row r="131" spans="1:15">
      <c r="A131" s="418">
        <f t="shared" si="9"/>
        <v>13</v>
      </c>
      <c r="B131" s="428" t="s">
        <v>451</v>
      </c>
      <c r="C131" s="428" t="s">
        <v>452</v>
      </c>
      <c r="D131" s="429" t="s">
        <v>453</v>
      </c>
      <c r="E131" s="445">
        <v>200011120292588</v>
      </c>
      <c r="F131" s="428" t="s">
        <v>150</v>
      </c>
      <c r="G131" s="450" t="s">
        <v>484</v>
      </c>
      <c r="H131" s="428" t="s">
        <v>454</v>
      </c>
      <c r="I131" s="447">
        <v>5000</v>
      </c>
      <c r="J131" s="447">
        <v>143.5</v>
      </c>
      <c r="K131" s="447">
        <v>152</v>
      </c>
      <c r="L131" s="470"/>
      <c r="M131" s="447"/>
      <c r="N131" s="447">
        <v>4704.5</v>
      </c>
      <c r="O131" s="448">
        <v>41913</v>
      </c>
    </row>
    <row r="132" spans="1:15">
      <c r="A132" s="418">
        <f t="shared" si="9"/>
        <v>14</v>
      </c>
      <c r="B132" s="428" t="s">
        <v>455</v>
      </c>
      <c r="C132" s="428" t="s">
        <v>456</v>
      </c>
      <c r="D132" s="429" t="s">
        <v>457</v>
      </c>
      <c r="E132" s="445">
        <v>200011120292601</v>
      </c>
      <c r="F132" s="428" t="s">
        <v>458</v>
      </c>
      <c r="G132" s="450" t="s">
        <v>484</v>
      </c>
      <c r="H132" s="428" t="s">
        <v>454</v>
      </c>
      <c r="I132" s="447">
        <v>20000</v>
      </c>
      <c r="J132" s="447">
        <v>574</v>
      </c>
      <c r="K132" s="447">
        <v>608</v>
      </c>
      <c r="L132" s="470"/>
      <c r="M132" s="447"/>
      <c r="N132" s="447">
        <v>18818</v>
      </c>
      <c r="O132" s="448">
        <v>41913</v>
      </c>
    </row>
    <row r="133" spans="1:15">
      <c r="A133" s="418">
        <f t="shared" si="9"/>
        <v>15</v>
      </c>
      <c r="B133" s="428" t="s">
        <v>459</v>
      </c>
      <c r="C133" s="428" t="s">
        <v>460</v>
      </c>
      <c r="D133" s="429" t="s">
        <v>461</v>
      </c>
      <c r="E133" s="445">
        <v>200011120292591</v>
      </c>
      <c r="F133" s="428" t="s">
        <v>188</v>
      </c>
      <c r="G133" s="450" t="s">
        <v>484</v>
      </c>
      <c r="H133" s="428" t="s">
        <v>454</v>
      </c>
      <c r="I133" s="447">
        <v>7000</v>
      </c>
      <c r="J133" s="447">
        <v>200.9</v>
      </c>
      <c r="K133" s="447">
        <v>212.8</v>
      </c>
      <c r="L133" s="470"/>
      <c r="M133" s="447"/>
      <c r="N133" s="447">
        <v>6586.3</v>
      </c>
      <c r="O133" s="448">
        <v>41913</v>
      </c>
    </row>
    <row r="134" spans="1:15">
      <c r="A134" s="418">
        <f t="shared" si="9"/>
        <v>16</v>
      </c>
      <c r="B134" s="428" t="s">
        <v>462</v>
      </c>
      <c r="C134" s="428" t="s">
        <v>463</v>
      </c>
      <c r="D134" s="429" t="s">
        <v>464</v>
      </c>
      <c r="E134" s="445">
        <v>200011101717211</v>
      </c>
      <c r="F134" s="428" t="s">
        <v>37</v>
      </c>
      <c r="G134" s="450" t="s">
        <v>484</v>
      </c>
      <c r="H134" s="428" t="s">
        <v>465</v>
      </c>
      <c r="I134" s="447">
        <v>5000</v>
      </c>
      <c r="J134" s="447">
        <v>143.5</v>
      </c>
      <c r="K134" s="447">
        <v>152</v>
      </c>
      <c r="L134" s="470"/>
      <c r="M134" s="447"/>
      <c r="N134" s="447">
        <v>4704.5</v>
      </c>
      <c r="O134" s="448">
        <v>42217</v>
      </c>
    </row>
    <row r="135" spans="1:15">
      <c r="A135" s="418">
        <f t="shared" si="9"/>
        <v>17</v>
      </c>
      <c r="B135" s="446" t="s">
        <v>466</v>
      </c>
      <c r="C135" s="428" t="s">
        <v>467</v>
      </c>
      <c r="D135" s="466" t="s">
        <v>468</v>
      </c>
      <c r="E135" s="466" t="s">
        <v>469</v>
      </c>
      <c r="F135" s="486" t="s">
        <v>470</v>
      </c>
      <c r="G135" s="450" t="s">
        <v>484</v>
      </c>
      <c r="H135" s="664" t="s">
        <v>431</v>
      </c>
      <c r="I135" s="456">
        <v>6900</v>
      </c>
      <c r="J135" s="457">
        <f t="shared" ref="J135:J150" si="10">I135*2.87%</f>
        <v>198.03</v>
      </c>
      <c r="K135" s="457">
        <f t="shared" ref="K135:K150" si="11">I135*3.04%</f>
        <v>209.76</v>
      </c>
      <c r="L135" s="471"/>
      <c r="M135" s="457">
        <v>0</v>
      </c>
      <c r="N135" s="457">
        <f>I135-J135-K135-M135</f>
        <v>6492.21</v>
      </c>
      <c r="O135" s="466">
        <v>43009</v>
      </c>
    </row>
    <row r="136" spans="1:15">
      <c r="A136" s="418">
        <f t="shared" si="9"/>
        <v>18</v>
      </c>
      <c r="B136" s="465" t="s">
        <v>471</v>
      </c>
      <c r="C136" s="428" t="s">
        <v>472</v>
      </c>
      <c r="D136" s="466" t="s">
        <v>473</v>
      </c>
      <c r="E136" s="466" t="s">
        <v>474</v>
      </c>
      <c r="F136" s="486" t="s">
        <v>406</v>
      </c>
      <c r="G136" s="450" t="s">
        <v>484</v>
      </c>
      <c r="H136" s="486"/>
      <c r="I136" s="456">
        <v>9000</v>
      </c>
      <c r="J136" s="457">
        <f t="shared" si="10"/>
        <v>258.3</v>
      </c>
      <c r="K136" s="457">
        <f t="shared" si="11"/>
        <v>273.60000000000002</v>
      </c>
      <c r="L136" s="471"/>
      <c r="M136" s="457"/>
      <c r="N136" s="457">
        <f>I136-J136-K136</f>
        <v>8468.1</v>
      </c>
      <c r="O136" s="466">
        <v>43221</v>
      </c>
    </row>
    <row r="137" spans="1:15">
      <c r="A137" s="418">
        <f t="shared" si="9"/>
        <v>19</v>
      </c>
      <c r="B137" s="465" t="s">
        <v>475</v>
      </c>
      <c r="C137" s="428" t="s">
        <v>463</v>
      </c>
      <c r="D137" s="466" t="s">
        <v>476</v>
      </c>
      <c r="E137" s="466" t="s">
        <v>477</v>
      </c>
      <c r="F137" s="486" t="s">
        <v>478</v>
      </c>
      <c r="G137" s="450" t="s">
        <v>484</v>
      </c>
      <c r="H137" s="486" t="s">
        <v>479</v>
      </c>
      <c r="I137" s="456">
        <v>18400</v>
      </c>
      <c r="J137" s="457">
        <f t="shared" si="10"/>
        <v>528.08000000000004</v>
      </c>
      <c r="K137" s="457">
        <f t="shared" si="11"/>
        <v>559.36</v>
      </c>
      <c r="L137" s="471"/>
      <c r="M137" s="457"/>
      <c r="N137" s="457">
        <f>I137-J137-K137</f>
        <v>17312.559999999998</v>
      </c>
      <c r="O137" s="466">
        <v>43282</v>
      </c>
    </row>
    <row r="138" spans="1:15">
      <c r="A138" s="418">
        <f t="shared" si="9"/>
        <v>20</v>
      </c>
      <c r="B138" s="450" t="s">
        <v>480</v>
      </c>
      <c r="C138" s="428" t="s">
        <v>481</v>
      </c>
      <c r="D138" s="463" t="s">
        <v>482</v>
      </c>
      <c r="E138" s="469" t="s">
        <v>483</v>
      </c>
      <c r="F138" s="450" t="s">
        <v>37</v>
      </c>
      <c r="G138" s="450" t="s">
        <v>484</v>
      </c>
      <c r="H138" s="450" t="s">
        <v>485</v>
      </c>
      <c r="I138" s="480">
        <v>5000</v>
      </c>
      <c r="J138" s="480">
        <f t="shared" si="10"/>
        <v>143.5</v>
      </c>
      <c r="K138" s="480">
        <f t="shared" si="11"/>
        <v>152</v>
      </c>
      <c r="L138" s="480"/>
      <c r="M138" s="480"/>
      <c r="N138" s="480">
        <f>SUM(I138-J138-K138)</f>
        <v>4704.5</v>
      </c>
      <c r="O138" s="667">
        <v>43647</v>
      </c>
    </row>
    <row r="139" spans="1:15">
      <c r="A139" s="418">
        <f t="shared" si="9"/>
        <v>21</v>
      </c>
      <c r="B139" s="450" t="s">
        <v>487</v>
      </c>
      <c r="C139" s="428" t="s">
        <v>488</v>
      </c>
      <c r="D139" s="463" t="s">
        <v>489</v>
      </c>
      <c r="E139" s="469" t="s">
        <v>490</v>
      </c>
      <c r="F139" s="450" t="s">
        <v>491</v>
      </c>
      <c r="G139" s="450" t="s">
        <v>484</v>
      </c>
      <c r="H139" s="450" t="s">
        <v>492</v>
      </c>
      <c r="I139" s="480">
        <v>5000</v>
      </c>
      <c r="J139" s="480">
        <f t="shared" si="10"/>
        <v>143.5</v>
      </c>
      <c r="K139" s="480">
        <f t="shared" si="11"/>
        <v>152</v>
      </c>
      <c r="L139" s="480"/>
      <c r="M139" s="480"/>
      <c r="N139" s="480">
        <f>SUM(I139-J139-K139)</f>
        <v>4704.5</v>
      </c>
      <c r="O139" s="667">
        <v>44470</v>
      </c>
    </row>
    <row r="140" spans="1:15">
      <c r="A140" s="418">
        <f t="shared" si="9"/>
        <v>22</v>
      </c>
      <c r="B140" s="450" t="s">
        <v>825</v>
      </c>
      <c r="C140" s="428" t="s">
        <v>1010</v>
      </c>
      <c r="D140" s="463" t="s">
        <v>904</v>
      </c>
      <c r="E140" s="469" t="s">
        <v>828</v>
      </c>
      <c r="F140" s="450" t="s">
        <v>827</v>
      </c>
      <c r="G140" s="450" t="s">
        <v>484</v>
      </c>
      <c r="H140" s="428" t="s">
        <v>485</v>
      </c>
      <c r="I140" s="480">
        <v>30000</v>
      </c>
      <c r="J140" s="480">
        <f t="shared" si="10"/>
        <v>861</v>
      </c>
      <c r="K140" s="480">
        <f t="shared" si="11"/>
        <v>912</v>
      </c>
      <c r="L140" s="480"/>
      <c r="M140" s="480">
        <v>1512.45</v>
      </c>
      <c r="N140" s="480">
        <f>SUM(I140-J140-K140-M140)</f>
        <v>26714.55</v>
      </c>
      <c r="O140" s="466">
        <v>44568</v>
      </c>
    </row>
    <row r="141" spans="1:15">
      <c r="A141" s="418">
        <f t="shared" si="9"/>
        <v>23</v>
      </c>
      <c r="B141" s="450" t="s">
        <v>837</v>
      </c>
      <c r="C141" s="428" t="s">
        <v>838</v>
      </c>
      <c r="D141" s="463" t="s">
        <v>839</v>
      </c>
      <c r="E141" s="469" t="s">
        <v>840</v>
      </c>
      <c r="F141" s="450" t="s">
        <v>729</v>
      </c>
      <c r="G141" s="450" t="s">
        <v>484</v>
      </c>
      <c r="H141" s="428" t="s">
        <v>485</v>
      </c>
      <c r="I141" s="480">
        <v>7000</v>
      </c>
      <c r="J141" s="480">
        <f t="shared" si="10"/>
        <v>200.9</v>
      </c>
      <c r="K141" s="480">
        <f t="shared" si="11"/>
        <v>212.8</v>
      </c>
      <c r="L141" s="480"/>
      <c r="M141" s="480"/>
      <c r="N141" s="480">
        <f>SUM(I141-J141-K141)</f>
        <v>6586.3</v>
      </c>
      <c r="O141" s="466">
        <v>44652</v>
      </c>
    </row>
    <row r="142" spans="1:15">
      <c r="A142" s="418">
        <f t="shared" si="9"/>
        <v>24</v>
      </c>
      <c r="B142" s="450" t="s">
        <v>872</v>
      </c>
      <c r="C142" s="428" t="s">
        <v>1011</v>
      </c>
      <c r="D142" s="463" t="s">
        <v>891</v>
      </c>
      <c r="E142" s="469" t="s">
        <v>900</v>
      </c>
      <c r="F142" s="450" t="s">
        <v>63</v>
      </c>
      <c r="G142" s="450" t="s">
        <v>484</v>
      </c>
      <c r="H142" s="428" t="s">
        <v>878</v>
      </c>
      <c r="I142" s="480">
        <v>5000</v>
      </c>
      <c r="J142" s="480">
        <f t="shared" si="10"/>
        <v>143.5</v>
      </c>
      <c r="K142" s="480">
        <f t="shared" si="11"/>
        <v>152</v>
      </c>
      <c r="L142" s="480"/>
      <c r="M142" s="480"/>
      <c r="N142" s="480">
        <f t="shared" ref="N142:N150" si="12">SUM(I142-J142-K142)</f>
        <v>4704.5</v>
      </c>
      <c r="O142" s="466">
        <v>44835</v>
      </c>
    </row>
    <row r="143" spans="1:15">
      <c r="A143" s="418">
        <f t="shared" si="9"/>
        <v>25</v>
      </c>
      <c r="B143" s="450" t="s">
        <v>874</v>
      </c>
      <c r="C143" s="428" t="s">
        <v>875</v>
      </c>
      <c r="D143" s="463" t="s">
        <v>876</v>
      </c>
      <c r="E143" s="469" t="s">
        <v>897</v>
      </c>
      <c r="F143" s="450" t="s">
        <v>150</v>
      </c>
      <c r="G143" s="450" t="s">
        <v>484</v>
      </c>
      <c r="H143" s="428" t="s">
        <v>877</v>
      </c>
      <c r="I143" s="480">
        <v>5000</v>
      </c>
      <c r="J143" s="480">
        <f t="shared" si="10"/>
        <v>143.5</v>
      </c>
      <c r="K143" s="480">
        <f t="shared" si="11"/>
        <v>152</v>
      </c>
      <c r="L143" s="480"/>
      <c r="M143" s="480"/>
      <c r="N143" s="480">
        <f t="shared" si="12"/>
        <v>4704.5</v>
      </c>
      <c r="O143" s="466">
        <v>44835</v>
      </c>
    </row>
    <row r="144" spans="1:15">
      <c r="A144" s="418">
        <f t="shared" si="9"/>
        <v>26</v>
      </c>
      <c r="B144" s="450" t="s">
        <v>879</v>
      </c>
      <c r="C144" s="428" t="s">
        <v>880</v>
      </c>
      <c r="D144" s="463" t="s">
        <v>881</v>
      </c>
      <c r="E144" s="469" t="s">
        <v>898</v>
      </c>
      <c r="F144" s="450" t="s">
        <v>150</v>
      </c>
      <c r="G144" s="450" t="s">
        <v>484</v>
      </c>
      <c r="H144" s="428" t="s">
        <v>882</v>
      </c>
      <c r="I144" s="480">
        <v>5000</v>
      </c>
      <c r="J144" s="480">
        <f t="shared" si="10"/>
        <v>143.5</v>
      </c>
      <c r="K144" s="480">
        <f t="shared" si="11"/>
        <v>152</v>
      </c>
      <c r="L144" s="480"/>
      <c r="M144" s="480"/>
      <c r="N144" s="480">
        <f t="shared" si="12"/>
        <v>4704.5</v>
      </c>
      <c r="O144" s="466">
        <v>44835</v>
      </c>
    </row>
    <row r="145" spans="1:15">
      <c r="A145" s="418">
        <f t="shared" si="9"/>
        <v>27</v>
      </c>
      <c r="B145" s="450" t="s">
        <v>883</v>
      </c>
      <c r="C145" s="428" t="s">
        <v>884</v>
      </c>
      <c r="D145" s="463" t="s">
        <v>885</v>
      </c>
      <c r="E145" s="469" t="s">
        <v>899</v>
      </c>
      <c r="F145" s="450" t="s">
        <v>150</v>
      </c>
      <c r="G145" s="450" t="s">
        <v>484</v>
      </c>
      <c r="H145" s="428" t="s">
        <v>886</v>
      </c>
      <c r="I145" s="480">
        <v>5000</v>
      </c>
      <c r="J145" s="480">
        <f t="shared" si="10"/>
        <v>143.5</v>
      </c>
      <c r="K145" s="480">
        <f t="shared" si="11"/>
        <v>152</v>
      </c>
      <c r="L145" s="480"/>
      <c r="M145" s="480"/>
      <c r="N145" s="480">
        <f t="shared" si="12"/>
        <v>4704.5</v>
      </c>
      <c r="O145" s="466">
        <v>44835</v>
      </c>
    </row>
    <row r="146" spans="1:15">
      <c r="A146" s="418">
        <f t="shared" si="9"/>
        <v>28</v>
      </c>
      <c r="B146" s="450" t="s">
        <v>887</v>
      </c>
      <c r="C146" s="428" t="s">
        <v>888</v>
      </c>
      <c r="D146" s="463" t="s">
        <v>889</v>
      </c>
      <c r="E146" s="469" t="s">
        <v>896</v>
      </c>
      <c r="F146" s="450" t="s">
        <v>150</v>
      </c>
      <c r="G146" s="450" t="s">
        <v>484</v>
      </c>
      <c r="H146" s="428" t="s">
        <v>890</v>
      </c>
      <c r="I146" s="480">
        <v>5000</v>
      </c>
      <c r="J146" s="480">
        <f t="shared" si="10"/>
        <v>143.5</v>
      </c>
      <c r="K146" s="480">
        <f t="shared" si="11"/>
        <v>152</v>
      </c>
      <c r="L146" s="480"/>
      <c r="M146" s="480"/>
      <c r="N146" s="480">
        <f t="shared" si="12"/>
        <v>4704.5</v>
      </c>
      <c r="O146" s="466">
        <v>44835</v>
      </c>
    </row>
    <row r="147" spans="1:15">
      <c r="A147" s="418">
        <f t="shared" si="9"/>
        <v>29</v>
      </c>
      <c r="B147" s="450" t="s">
        <v>462</v>
      </c>
      <c r="C147" s="428" t="s">
        <v>1012</v>
      </c>
      <c r="D147" s="463" t="s">
        <v>911</v>
      </c>
      <c r="E147" s="469" t="s">
        <v>912</v>
      </c>
      <c r="F147" s="450" t="s">
        <v>63</v>
      </c>
      <c r="G147" s="450" t="s">
        <v>484</v>
      </c>
      <c r="H147" s="428" t="s">
        <v>882</v>
      </c>
      <c r="I147" s="480">
        <v>5000</v>
      </c>
      <c r="J147" s="480">
        <f t="shared" si="10"/>
        <v>143.5</v>
      </c>
      <c r="K147" s="480">
        <f t="shared" si="11"/>
        <v>152</v>
      </c>
      <c r="L147" s="480"/>
      <c r="M147" s="480"/>
      <c r="N147" s="480">
        <f t="shared" si="12"/>
        <v>4704.5</v>
      </c>
      <c r="O147" s="466">
        <v>44866</v>
      </c>
    </row>
    <row r="148" spans="1:15">
      <c r="A148" s="418">
        <f t="shared" si="9"/>
        <v>30</v>
      </c>
      <c r="B148" s="450" t="s">
        <v>918</v>
      </c>
      <c r="C148" s="428" t="s">
        <v>919</v>
      </c>
      <c r="D148" s="463" t="s">
        <v>920</v>
      </c>
      <c r="E148" s="488">
        <v>9605408903</v>
      </c>
      <c r="F148" s="450" t="s">
        <v>63</v>
      </c>
      <c r="G148" s="450" t="s">
        <v>484</v>
      </c>
      <c r="H148" s="437" t="s">
        <v>921</v>
      </c>
      <c r="I148" s="480">
        <v>5000</v>
      </c>
      <c r="J148" s="480">
        <f t="shared" si="10"/>
        <v>143.5</v>
      </c>
      <c r="K148" s="480">
        <f t="shared" si="11"/>
        <v>152</v>
      </c>
      <c r="L148" s="480"/>
      <c r="M148" s="480"/>
      <c r="N148" s="480">
        <f t="shared" si="12"/>
        <v>4704.5</v>
      </c>
      <c r="O148" s="466">
        <v>44896</v>
      </c>
    </row>
    <row r="149" spans="1:15">
      <c r="A149" s="418">
        <f t="shared" si="9"/>
        <v>31</v>
      </c>
      <c r="B149" s="450" t="s">
        <v>210</v>
      </c>
      <c r="C149" s="428" t="s">
        <v>976</v>
      </c>
      <c r="D149" s="463" t="s">
        <v>977</v>
      </c>
      <c r="E149" s="488">
        <v>9606157607</v>
      </c>
      <c r="F149" s="450" t="s">
        <v>415</v>
      </c>
      <c r="G149" s="450" t="s">
        <v>484</v>
      </c>
      <c r="H149" s="437" t="s">
        <v>882</v>
      </c>
      <c r="I149" s="480">
        <v>5000</v>
      </c>
      <c r="J149" s="480">
        <f t="shared" si="10"/>
        <v>143.5</v>
      </c>
      <c r="K149" s="480">
        <f t="shared" si="11"/>
        <v>152</v>
      </c>
      <c r="L149" s="480"/>
      <c r="M149" s="480"/>
      <c r="N149" s="480">
        <f t="shared" si="12"/>
        <v>4704.5</v>
      </c>
      <c r="O149" s="466">
        <v>45139</v>
      </c>
    </row>
    <row r="150" spans="1:15">
      <c r="A150" s="418">
        <f>A149+1</f>
        <v>32</v>
      </c>
      <c r="B150" s="450" t="s">
        <v>990</v>
      </c>
      <c r="C150" s="428" t="s">
        <v>991</v>
      </c>
      <c r="D150" s="463" t="s">
        <v>992</v>
      </c>
      <c r="E150" s="488">
        <v>9606781220</v>
      </c>
      <c r="F150" s="450" t="s">
        <v>63</v>
      </c>
      <c r="G150" s="450" t="s">
        <v>484</v>
      </c>
      <c r="H150" s="437" t="s">
        <v>993</v>
      </c>
      <c r="I150" s="480">
        <v>5000</v>
      </c>
      <c r="J150" s="480">
        <f t="shared" si="10"/>
        <v>143.5</v>
      </c>
      <c r="K150" s="480">
        <f t="shared" si="11"/>
        <v>152</v>
      </c>
      <c r="L150" s="480"/>
      <c r="M150" s="480"/>
      <c r="N150" s="480">
        <f t="shared" si="12"/>
        <v>4704.5</v>
      </c>
      <c r="O150" s="466">
        <v>45323</v>
      </c>
    </row>
    <row r="151" spans="1:15">
      <c r="B151" s="668" t="s">
        <v>493</v>
      </c>
      <c r="C151" s="668"/>
      <c r="D151" s="669"/>
      <c r="E151" s="670"/>
      <c r="F151" s="668"/>
      <c r="G151" s="668"/>
      <c r="H151" s="668"/>
      <c r="I151" s="671">
        <f>SUM(I119:I150)</f>
        <v>241872</v>
      </c>
      <c r="J151" s="671">
        <f>SUM(J119:J150)</f>
        <v>6884.3263999999999</v>
      </c>
      <c r="K151" s="671">
        <f>SUM(K119:K150)</f>
        <v>7292.1088000000009</v>
      </c>
      <c r="L151" s="672"/>
      <c r="M151" s="671">
        <f>SUM(M119:M149)</f>
        <v>1512.45</v>
      </c>
      <c r="N151" s="671">
        <f>SUM(N119:N150)</f>
        <v>226183.11479999998</v>
      </c>
      <c r="O151" s="428"/>
    </row>
    <row r="152" spans="1:15">
      <c r="B152" s="673"/>
      <c r="C152" s="673"/>
      <c r="D152" s="674"/>
      <c r="E152" s="675"/>
      <c r="F152" s="673"/>
      <c r="G152" s="673"/>
      <c r="H152" s="673"/>
      <c r="I152" s="676"/>
      <c r="J152" s="676"/>
      <c r="K152" s="676"/>
      <c r="L152" s="677"/>
      <c r="M152" s="676"/>
      <c r="N152" s="676"/>
      <c r="O152" s="649"/>
    </row>
    <row r="153" spans="1:15">
      <c r="B153" s="673"/>
      <c r="C153" s="673"/>
      <c r="D153" s="651"/>
      <c r="E153" s="678"/>
      <c r="F153" s="649"/>
      <c r="G153" s="649"/>
      <c r="H153" s="649"/>
      <c r="I153" s="677"/>
      <c r="J153" s="677"/>
      <c r="K153" s="677"/>
      <c r="L153" s="677"/>
      <c r="M153" s="677"/>
      <c r="N153" s="677"/>
      <c r="O153" s="650"/>
    </row>
    <row r="154" spans="1:15" ht="15.75" thickBot="1">
      <c r="B154" s="651"/>
      <c r="C154" s="652" t="s">
        <v>398</v>
      </c>
      <c r="D154" s="653"/>
      <c r="E154" s="79"/>
      <c r="F154" s="79"/>
      <c r="G154" s="715"/>
      <c r="H154" s="654" t="s">
        <v>841</v>
      </c>
      <c r="I154" s="679"/>
      <c r="J154" s="516"/>
      <c r="K154" s="649"/>
      <c r="L154" s="649"/>
      <c r="M154" s="649"/>
      <c r="N154" s="650"/>
      <c r="O154" s="650"/>
    </row>
    <row r="155" spans="1:15">
      <c r="B155" s="831" t="s">
        <v>974</v>
      </c>
      <c r="C155" s="831"/>
      <c r="D155" s="79"/>
      <c r="E155" s="79"/>
      <c r="F155" s="79"/>
      <c r="G155" s="715"/>
      <c r="H155" s="618" t="s">
        <v>1034</v>
      </c>
      <c r="I155" s="715"/>
      <c r="J155" s="516"/>
      <c r="K155" s="649"/>
      <c r="L155" s="649"/>
      <c r="M155" s="649"/>
      <c r="N155" s="650"/>
      <c r="O155" s="650"/>
    </row>
    <row r="156" spans="1:15">
      <c r="B156" s="715"/>
      <c r="C156" s="715"/>
      <c r="D156" s="79"/>
      <c r="E156" s="79"/>
      <c r="F156" s="79"/>
      <c r="G156" s="715"/>
      <c r="H156" s="715"/>
      <c r="I156" s="715"/>
      <c r="J156" s="516"/>
      <c r="K156" s="649"/>
      <c r="L156" s="649"/>
      <c r="M156" s="649"/>
      <c r="N156" s="650"/>
      <c r="O156" s="650"/>
    </row>
    <row r="157" spans="1:15">
      <c r="B157" s="715"/>
      <c r="C157" s="715"/>
      <c r="D157" s="79"/>
      <c r="E157" s="79"/>
      <c r="F157" s="79"/>
      <c r="G157" s="715"/>
      <c r="H157" s="715"/>
      <c r="I157" s="715"/>
      <c r="J157" s="516"/>
      <c r="K157" s="649"/>
      <c r="L157" s="649"/>
      <c r="M157" s="649"/>
      <c r="N157" s="650"/>
      <c r="O157" s="650"/>
    </row>
    <row r="158" spans="1:15">
      <c r="B158" s="715"/>
      <c r="C158" s="715"/>
      <c r="D158" s="79"/>
      <c r="E158" s="79"/>
      <c r="F158" s="79"/>
      <c r="G158" s="715"/>
      <c r="H158" s="715"/>
      <c r="I158" s="715"/>
      <c r="J158" s="516"/>
      <c r="K158" s="649"/>
      <c r="L158" s="649"/>
      <c r="M158" s="649"/>
      <c r="N158" s="650"/>
      <c r="O158" s="650"/>
    </row>
    <row r="159" spans="1:15">
      <c r="B159" s="715"/>
      <c r="C159" s="715"/>
      <c r="D159" s="79"/>
      <c r="E159" s="79"/>
      <c r="F159" s="79"/>
      <c r="G159" s="715"/>
      <c r="H159" s="715"/>
      <c r="I159" s="715"/>
      <c r="J159" s="516"/>
      <c r="K159" s="649"/>
      <c r="L159" s="649"/>
      <c r="M159" s="649"/>
      <c r="N159" s="650"/>
      <c r="O159" s="650"/>
    </row>
    <row r="160" spans="1:15">
      <c r="B160" s="715"/>
      <c r="C160" s="715"/>
      <c r="D160" s="79"/>
      <c r="E160" s="79"/>
      <c r="F160" s="79"/>
      <c r="G160" s="715"/>
      <c r="H160" s="715"/>
      <c r="I160" s="715"/>
      <c r="J160" s="516"/>
      <c r="K160" s="649"/>
      <c r="L160" s="649"/>
      <c r="M160" s="649"/>
      <c r="N160" s="650"/>
      <c r="O160" s="650"/>
    </row>
    <row r="161" spans="1:15">
      <c r="B161" s="715"/>
      <c r="C161" s="715"/>
      <c r="D161" s="79"/>
      <c r="E161" s="79"/>
      <c r="F161" s="79"/>
      <c r="G161" s="715"/>
      <c r="H161" s="715"/>
      <c r="I161" s="715"/>
      <c r="J161" s="516"/>
      <c r="K161" s="649"/>
      <c r="L161" s="649"/>
      <c r="M161" s="649"/>
      <c r="N161" s="650"/>
      <c r="O161" s="650"/>
    </row>
    <row r="162" spans="1:15">
      <c r="B162" s="715"/>
      <c r="C162" s="715"/>
      <c r="D162" s="79"/>
      <c r="E162" s="79"/>
      <c r="F162" s="79"/>
      <c r="G162" s="715"/>
      <c r="H162" s="715"/>
      <c r="I162" s="715"/>
      <c r="J162" s="516"/>
      <c r="K162" s="649"/>
      <c r="L162" s="649"/>
      <c r="M162" s="649"/>
      <c r="N162" s="650"/>
      <c r="O162" s="650"/>
    </row>
    <row r="163" spans="1:15">
      <c r="B163" s="715"/>
      <c r="C163" s="715"/>
      <c r="D163" s="79"/>
      <c r="E163" s="79"/>
      <c r="F163" s="79"/>
      <c r="G163" s="715"/>
      <c r="H163" s="715"/>
      <c r="I163" s="715"/>
      <c r="J163" s="516"/>
      <c r="K163" s="649"/>
      <c r="L163" s="649"/>
      <c r="N163" s="650"/>
      <c r="O163" s="650"/>
    </row>
    <row r="164" spans="1:15">
      <c r="B164" s="715"/>
      <c r="C164" s="715"/>
      <c r="D164" s="79"/>
      <c r="E164" s="79"/>
      <c r="F164" s="79"/>
      <c r="G164" s="715"/>
      <c r="H164" s="715"/>
      <c r="I164" s="715"/>
      <c r="J164" s="516"/>
      <c r="K164" s="649"/>
      <c r="L164" s="649"/>
      <c r="M164" s="649"/>
      <c r="N164" s="650"/>
      <c r="O164" s="650"/>
    </row>
    <row r="165" spans="1:15">
      <c r="B165" s="838" t="s">
        <v>1</v>
      </c>
      <c r="C165" s="838"/>
      <c r="D165" s="838"/>
      <c r="E165" s="838"/>
      <c r="F165" s="838"/>
      <c r="G165" s="838"/>
      <c r="H165" s="838"/>
      <c r="I165" s="838"/>
      <c r="J165" s="838"/>
      <c r="K165" s="838"/>
      <c r="L165" s="838"/>
      <c r="M165" s="838"/>
      <c r="N165" s="838"/>
      <c r="O165" s="650"/>
    </row>
    <row r="166" spans="1:15">
      <c r="B166" s="838" t="s">
        <v>2</v>
      </c>
      <c r="C166" s="838"/>
      <c r="D166" s="838"/>
      <c r="E166" s="838"/>
      <c r="F166" s="838"/>
      <c r="G166" s="838"/>
      <c r="H166" s="838"/>
      <c r="I166" s="838"/>
      <c r="J166" s="838"/>
      <c r="K166" s="838"/>
      <c r="L166" s="838"/>
      <c r="M166" s="838"/>
      <c r="N166" s="838"/>
      <c r="O166" s="650"/>
    </row>
    <row r="167" spans="1:15">
      <c r="B167" s="838" t="s">
        <v>401</v>
      </c>
      <c r="C167" s="838"/>
      <c r="D167" s="838"/>
      <c r="E167" s="838"/>
      <c r="F167" s="838"/>
      <c r="G167" s="838"/>
      <c r="H167" s="838"/>
      <c r="I167" s="838"/>
      <c r="J167" s="838"/>
      <c r="K167" s="838"/>
      <c r="L167" s="838"/>
      <c r="M167" s="838"/>
      <c r="N167" s="838"/>
      <c r="O167" s="650"/>
    </row>
    <row r="168" spans="1:15">
      <c r="B168" s="624" t="s">
        <v>1045</v>
      </c>
      <c r="C168" s="624"/>
      <c r="D168" s="624"/>
      <c r="E168" s="624"/>
      <c r="F168" s="680"/>
      <c r="G168" s="680"/>
      <c r="H168" s="680"/>
      <c r="I168" s="681"/>
      <c r="J168" s="649"/>
      <c r="K168" s="649"/>
      <c r="L168" s="649"/>
      <c r="M168" s="649"/>
      <c r="N168" s="650"/>
      <c r="O168" s="650"/>
    </row>
    <row r="169" spans="1:15">
      <c r="B169" s="624" t="s">
        <v>494</v>
      </c>
      <c r="C169" s="624"/>
      <c r="D169" s="682"/>
      <c r="E169" s="658"/>
      <c r="F169" s="660"/>
      <c r="G169" s="660"/>
      <c r="H169" s="660"/>
      <c r="I169" s="662"/>
      <c r="J169" s="662" t="s">
        <v>14</v>
      </c>
      <c r="K169" s="662" t="s">
        <v>15</v>
      </c>
      <c r="L169" s="662" t="s">
        <v>16</v>
      </c>
      <c r="M169" s="627" t="s">
        <v>941</v>
      </c>
      <c r="N169" s="662"/>
      <c r="O169" s="626"/>
    </row>
    <row r="170" spans="1:15">
      <c r="B170" s="624" t="s">
        <v>6</v>
      </c>
      <c r="C170" s="624" t="s">
        <v>7</v>
      </c>
      <c r="D170" s="624" t="s">
        <v>8</v>
      </c>
      <c r="E170" s="624" t="s">
        <v>9</v>
      </c>
      <c r="F170" s="624" t="s">
        <v>10</v>
      </c>
      <c r="G170" s="624" t="s">
        <v>11</v>
      </c>
      <c r="H170" s="624" t="s">
        <v>12</v>
      </c>
      <c r="I170" s="624" t="s">
        <v>13</v>
      </c>
      <c r="J170" s="624" t="s">
        <v>495</v>
      </c>
      <c r="K170" s="624"/>
      <c r="L170" s="624"/>
      <c r="M170" s="624"/>
      <c r="N170" s="683" t="s">
        <v>17</v>
      </c>
      <c r="O170" s="630" t="s">
        <v>18</v>
      </c>
    </row>
    <row r="171" spans="1:15">
      <c r="A171" s="418">
        <v>1</v>
      </c>
      <c r="B171" s="428" t="s">
        <v>499</v>
      </c>
      <c r="C171" s="428" t="s">
        <v>500</v>
      </c>
      <c r="D171" s="429" t="s">
        <v>501</v>
      </c>
      <c r="E171" s="445">
        <v>200011110179067</v>
      </c>
      <c r="F171" s="428" t="s">
        <v>27</v>
      </c>
      <c r="G171" s="450" t="s">
        <v>549</v>
      </c>
      <c r="H171" s="428" t="s">
        <v>502</v>
      </c>
      <c r="I171" s="447">
        <v>5000</v>
      </c>
      <c r="J171" s="447">
        <v>143.5</v>
      </c>
      <c r="K171" s="447">
        <v>152</v>
      </c>
      <c r="L171" s="470"/>
      <c r="M171" s="470"/>
      <c r="N171" s="447">
        <v>4704.5</v>
      </c>
      <c r="O171" s="448">
        <v>39234</v>
      </c>
    </row>
    <row r="172" spans="1:15">
      <c r="A172" s="418">
        <f>A171+1</f>
        <v>2</v>
      </c>
      <c r="B172" s="428" t="s">
        <v>503</v>
      </c>
      <c r="C172" s="428" t="s">
        <v>504</v>
      </c>
      <c r="D172" s="429" t="s">
        <v>505</v>
      </c>
      <c r="E172" s="445">
        <v>200011110179135</v>
      </c>
      <c r="F172" s="428" t="s">
        <v>37</v>
      </c>
      <c r="G172" s="450" t="s">
        <v>549</v>
      </c>
      <c r="H172" s="428" t="s">
        <v>506</v>
      </c>
      <c r="I172" s="447">
        <v>5000</v>
      </c>
      <c r="J172" s="447">
        <v>143.5</v>
      </c>
      <c r="K172" s="447">
        <v>152</v>
      </c>
      <c r="L172" s="470"/>
      <c r="M172" s="470"/>
      <c r="N172" s="447">
        <v>4704.5</v>
      </c>
      <c r="O172" s="448">
        <v>39272</v>
      </c>
    </row>
    <row r="173" spans="1:15">
      <c r="A173" s="418">
        <f t="shared" ref="A173:A195" si="13">A172+1</f>
        <v>3</v>
      </c>
      <c r="B173" s="428" t="s">
        <v>508</v>
      </c>
      <c r="C173" s="428" t="s">
        <v>509</v>
      </c>
      <c r="D173" s="429" t="s">
        <v>510</v>
      </c>
      <c r="E173" s="445">
        <v>200011101180725</v>
      </c>
      <c r="F173" s="428" t="s">
        <v>37</v>
      </c>
      <c r="G173" s="450" t="s">
        <v>549</v>
      </c>
      <c r="H173" s="428" t="s">
        <v>511</v>
      </c>
      <c r="I173" s="447">
        <v>5000</v>
      </c>
      <c r="J173" s="447">
        <v>143.5</v>
      </c>
      <c r="K173" s="447">
        <v>152</v>
      </c>
      <c r="L173" s="470"/>
      <c r="M173" s="470"/>
      <c r="N173" s="447">
        <v>4704.5</v>
      </c>
      <c r="O173" s="448">
        <v>39326</v>
      </c>
    </row>
    <row r="174" spans="1:15">
      <c r="A174" s="418">
        <f t="shared" si="13"/>
        <v>4</v>
      </c>
      <c r="B174" s="428" t="s">
        <v>512</v>
      </c>
      <c r="C174" s="428" t="s">
        <v>513</v>
      </c>
      <c r="D174" s="429" t="s">
        <v>514</v>
      </c>
      <c r="E174" s="445">
        <v>200011101294569</v>
      </c>
      <c r="F174" s="428" t="s">
        <v>27</v>
      </c>
      <c r="G174" s="450" t="s">
        <v>549</v>
      </c>
      <c r="H174" s="428" t="s">
        <v>515</v>
      </c>
      <c r="I174" s="447">
        <v>5000</v>
      </c>
      <c r="J174" s="447">
        <v>143.5</v>
      </c>
      <c r="K174" s="447">
        <v>152</v>
      </c>
      <c r="L174" s="470"/>
      <c r="M174" s="470"/>
      <c r="N174" s="447">
        <v>4704.5</v>
      </c>
      <c r="O174" s="448">
        <v>40039</v>
      </c>
    </row>
    <row r="175" spans="1:15">
      <c r="A175" s="418">
        <f t="shared" si="13"/>
        <v>5</v>
      </c>
      <c r="B175" s="428" t="s">
        <v>516</v>
      </c>
      <c r="C175" s="428" t="s">
        <v>517</v>
      </c>
      <c r="D175" s="429" t="s">
        <v>518</v>
      </c>
      <c r="E175" s="445">
        <v>200011101393486</v>
      </c>
      <c r="F175" s="428" t="s">
        <v>37</v>
      </c>
      <c r="G175" s="450" t="s">
        <v>549</v>
      </c>
      <c r="H175" s="428" t="s">
        <v>519</v>
      </c>
      <c r="I175" s="447">
        <v>5000</v>
      </c>
      <c r="J175" s="447">
        <v>143.5</v>
      </c>
      <c r="K175" s="447">
        <v>152</v>
      </c>
      <c r="L175" s="470"/>
      <c r="M175" s="470">
        <v>0</v>
      </c>
      <c r="N175" s="447">
        <v>4704.5</v>
      </c>
      <c r="O175" s="448">
        <v>40544</v>
      </c>
    </row>
    <row r="176" spans="1:15">
      <c r="A176" s="418">
        <f t="shared" si="13"/>
        <v>6</v>
      </c>
      <c r="B176" s="428" t="s">
        <v>520</v>
      </c>
      <c r="C176" s="428" t="s">
        <v>521</v>
      </c>
      <c r="D176" s="429" t="s">
        <v>522</v>
      </c>
      <c r="E176" s="445">
        <v>200011101393554</v>
      </c>
      <c r="F176" s="428" t="s">
        <v>27</v>
      </c>
      <c r="G176" s="450" t="s">
        <v>549</v>
      </c>
      <c r="H176" s="428" t="s">
        <v>523</v>
      </c>
      <c r="I176" s="447">
        <v>5000</v>
      </c>
      <c r="J176" s="447">
        <v>143.5</v>
      </c>
      <c r="K176" s="447">
        <v>152</v>
      </c>
      <c r="L176" s="470"/>
      <c r="M176" s="470"/>
      <c r="N176" s="447">
        <v>4704.5</v>
      </c>
      <c r="O176" s="448">
        <v>40544</v>
      </c>
    </row>
    <row r="177" spans="1:15">
      <c r="A177" s="418">
        <f t="shared" si="13"/>
        <v>7</v>
      </c>
      <c r="B177" s="428" t="s">
        <v>525</v>
      </c>
      <c r="C177" s="428" t="s">
        <v>526</v>
      </c>
      <c r="D177" s="429" t="s">
        <v>527</v>
      </c>
      <c r="E177" s="445">
        <v>200011101711741</v>
      </c>
      <c r="F177" s="428" t="s">
        <v>27</v>
      </c>
      <c r="G177" s="450" t="s">
        <v>549</v>
      </c>
      <c r="H177" s="428" t="s">
        <v>528</v>
      </c>
      <c r="I177" s="447">
        <v>5000</v>
      </c>
      <c r="J177" s="447">
        <v>143.5</v>
      </c>
      <c r="K177" s="447">
        <v>152</v>
      </c>
      <c r="L177" s="470"/>
      <c r="M177" s="470"/>
      <c r="N177" s="447">
        <v>4704.5</v>
      </c>
      <c r="O177" s="448">
        <v>42461</v>
      </c>
    </row>
    <row r="178" spans="1:15">
      <c r="A178" s="418">
        <f t="shared" si="13"/>
        <v>8</v>
      </c>
      <c r="B178" s="431" t="s">
        <v>529</v>
      </c>
      <c r="C178" s="431" t="s">
        <v>530</v>
      </c>
      <c r="D178" s="429" t="s">
        <v>531</v>
      </c>
      <c r="E178" s="445" t="s">
        <v>532</v>
      </c>
      <c r="F178" s="428" t="s">
        <v>27</v>
      </c>
      <c r="G178" s="450" t="s">
        <v>549</v>
      </c>
      <c r="H178" s="428" t="s">
        <v>528</v>
      </c>
      <c r="I178" s="451">
        <v>5000</v>
      </c>
      <c r="J178" s="435">
        <f t="shared" ref="J178:J195" si="14">I178*2.87%</f>
        <v>143.5</v>
      </c>
      <c r="K178" s="435">
        <f t="shared" ref="K178:K195" si="15">I178*3.04%</f>
        <v>152</v>
      </c>
      <c r="L178" s="684"/>
      <c r="M178" s="684"/>
      <c r="N178" s="435">
        <f>I178-J178-K178</f>
        <v>4704.5</v>
      </c>
      <c r="O178" s="448">
        <v>42614</v>
      </c>
    </row>
    <row r="179" spans="1:15">
      <c r="A179" s="418">
        <f t="shared" si="13"/>
        <v>9</v>
      </c>
      <c r="B179" s="446" t="s">
        <v>534</v>
      </c>
      <c r="C179" s="446" t="s">
        <v>535</v>
      </c>
      <c r="D179" s="463" t="s">
        <v>536</v>
      </c>
      <c r="E179" s="463" t="s">
        <v>537</v>
      </c>
      <c r="F179" s="464" t="s">
        <v>538</v>
      </c>
      <c r="G179" s="450" t="s">
        <v>549</v>
      </c>
      <c r="H179" s="450" t="s">
        <v>533</v>
      </c>
      <c r="I179" s="451">
        <v>28000</v>
      </c>
      <c r="J179" s="435">
        <f t="shared" si="14"/>
        <v>803.6</v>
      </c>
      <c r="K179" s="435">
        <f t="shared" si="15"/>
        <v>851.2</v>
      </c>
      <c r="L179" s="684"/>
      <c r="M179" s="684"/>
      <c r="N179" s="435">
        <f>I179-J179-K179</f>
        <v>26345.200000000001</v>
      </c>
      <c r="O179" s="463">
        <v>43132</v>
      </c>
    </row>
    <row r="180" spans="1:15">
      <c r="A180" s="418">
        <f t="shared" si="13"/>
        <v>10</v>
      </c>
      <c r="B180" s="446" t="s">
        <v>539</v>
      </c>
      <c r="C180" s="446" t="s">
        <v>540</v>
      </c>
      <c r="D180" s="463" t="s">
        <v>541</v>
      </c>
      <c r="E180" s="463" t="s">
        <v>542</v>
      </c>
      <c r="F180" s="464" t="s">
        <v>543</v>
      </c>
      <c r="G180" s="450" t="s">
        <v>549</v>
      </c>
      <c r="H180" s="685" t="s">
        <v>497</v>
      </c>
      <c r="I180" s="451">
        <v>9835</v>
      </c>
      <c r="J180" s="435">
        <f t="shared" si="14"/>
        <v>282.2645</v>
      </c>
      <c r="K180" s="435">
        <f t="shared" si="15"/>
        <v>298.98399999999998</v>
      </c>
      <c r="L180" s="684"/>
      <c r="M180" s="684"/>
      <c r="N180" s="435">
        <f>I180-J180-K180</f>
        <v>9253.7515000000003</v>
      </c>
      <c r="O180" s="463">
        <v>43191</v>
      </c>
    </row>
    <row r="181" spans="1:15">
      <c r="A181" s="418">
        <f t="shared" si="13"/>
        <v>11</v>
      </c>
      <c r="B181" s="686" t="s">
        <v>544</v>
      </c>
      <c r="C181" s="686" t="s">
        <v>545</v>
      </c>
      <c r="D181" s="478" t="s">
        <v>546</v>
      </c>
      <c r="E181" s="469" t="s">
        <v>547</v>
      </c>
      <c r="F181" s="450" t="s">
        <v>548</v>
      </c>
      <c r="G181" s="450" t="s">
        <v>549</v>
      </c>
      <c r="H181" s="450" t="s">
        <v>550</v>
      </c>
      <c r="I181" s="451">
        <v>5000</v>
      </c>
      <c r="J181" s="435">
        <f t="shared" si="14"/>
        <v>143.5</v>
      </c>
      <c r="K181" s="435">
        <f t="shared" si="15"/>
        <v>152</v>
      </c>
      <c r="L181" s="684"/>
      <c r="M181" s="684"/>
      <c r="N181" s="435">
        <f t="shared" ref="N181:N195" si="16">I181-J181-K181</f>
        <v>4704.5</v>
      </c>
      <c r="O181" s="463">
        <v>43839</v>
      </c>
    </row>
    <row r="182" spans="1:15">
      <c r="A182" s="418">
        <f t="shared" si="13"/>
        <v>12</v>
      </c>
      <c r="B182" s="686" t="s">
        <v>551</v>
      </c>
      <c r="C182" s="686" t="s">
        <v>552</v>
      </c>
      <c r="D182" s="687" t="s">
        <v>553</v>
      </c>
      <c r="E182" s="469" t="s">
        <v>554</v>
      </c>
      <c r="F182" s="450" t="s">
        <v>555</v>
      </c>
      <c r="G182" s="450" t="s">
        <v>549</v>
      </c>
      <c r="H182" s="450" t="s">
        <v>485</v>
      </c>
      <c r="I182" s="451">
        <v>30000</v>
      </c>
      <c r="J182" s="435">
        <f t="shared" si="14"/>
        <v>861</v>
      </c>
      <c r="K182" s="435">
        <f t="shared" si="15"/>
        <v>912</v>
      </c>
      <c r="L182" s="684"/>
      <c r="M182" s="684"/>
      <c r="N182" s="435">
        <f t="shared" si="16"/>
        <v>28227</v>
      </c>
      <c r="O182" s="463">
        <v>43841</v>
      </c>
    </row>
    <row r="183" spans="1:15">
      <c r="A183" s="418">
        <f t="shared" si="13"/>
        <v>13</v>
      </c>
      <c r="B183" s="686" t="s">
        <v>558</v>
      </c>
      <c r="C183" s="686" t="s">
        <v>559</v>
      </c>
      <c r="D183" s="687" t="s">
        <v>560</v>
      </c>
      <c r="E183" s="469" t="s">
        <v>561</v>
      </c>
      <c r="F183" s="450" t="s">
        <v>27</v>
      </c>
      <c r="G183" s="450" t="s">
        <v>549</v>
      </c>
      <c r="H183" s="450" t="s">
        <v>562</v>
      </c>
      <c r="I183" s="451">
        <v>5000</v>
      </c>
      <c r="J183" s="435">
        <f t="shared" si="14"/>
        <v>143.5</v>
      </c>
      <c r="K183" s="435">
        <f t="shared" si="15"/>
        <v>152</v>
      </c>
      <c r="L183" s="684"/>
      <c r="M183" s="684"/>
      <c r="N183" s="435">
        <f t="shared" si="16"/>
        <v>4704.5</v>
      </c>
      <c r="O183" s="463">
        <v>44199</v>
      </c>
    </row>
    <row r="184" spans="1:15">
      <c r="A184" s="418">
        <f t="shared" si="13"/>
        <v>14</v>
      </c>
      <c r="B184" s="686" t="s">
        <v>568</v>
      </c>
      <c r="C184" s="686" t="s">
        <v>569</v>
      </c>
      <c r="D184" s="687" t="s">
        <v>570</v>
      </c>
      <c r="E184" s="469" t="s">
        <v>571</v>
      </c>
      <c r="F184" s="450" t="s">
        <v>572</v>
      </c>
      <c r="G184" s="450" t="s">
        <v>549</v>
      </c>
      <c r="H184" s="437" t="s">
        <v>573</v>
      </c>
      <c r="I184" s="451">
        <v>10000</v>
      </c>
      <c r="J184" s="435">
        <f t="shared" si="14"/>
        <v>287</v>
      </c>
      <c r="K184" s="435">
        <f t="shared" si="15"/>
        <v>304</v>
      </c>
      <c r="L184" s="684"/>
      <c r="M184" s="684"/>
      <c r="N184" s="435">
        <f t="shared" si="16"/>
        <v>9409</v>
      </c>
      <c r="O184" s="463">
        <v>44203</v>
      </c>
    </row>
    <row r="185" spans="1:15">
      <c r="A185" s="418">
        <f t="shared" si="13"/>
        <v>15</v>
      </c>
      <c r="B185" s="686" t="s">
        <v>574</v>
      </c>
      <c r="C185" s="686" t="s">
        <v>244</v>
      </c>
      <c r="D185" s="687" t="s">
        <v>575</v>
      </c>
      <c r="E185" s="469" t="s">
        <v>576</v>
      </c>
      <c r="F185" s="450" t="s">
        <v>27</v>
      </c>
      <c r="G185" s="450" t="s">
        <v>549</v>
      </c>
      <c r="H185" s="450" t="s">
        <v>556</v>
      </c>
      <c r="I185" s="451">
        <v>5000</v>
      </c>
      <c r="J185" s="435">
        <f t="shared" si="14"/>
        <v>143.5</v>
      </c>
      <c r="K185" s="435">
        <f t="shared" si="15"/>
        <v>152</v>
      </c>
      <c r="L185" s="684"/>
      <c r="M185" s="684"/>
      <c r="N185" s="435">
        <f t="shared" si="16"/>
        <v>4704.5</v>
      </c>
      <c r="O185" s="463">
        <v>44440</v>
      </c>
    </row>
    <row r="186" spans="1:15">
      <c r="A186" s="418">
        <f t="shared" si="13"/>
        <v>16</v>
      </c>
      <c r="B186" s="686" t="s">
        <v>577</v>
      </c>
      <c r="C186" s="686" t="s">
        <v>578</v>
      </c>
      <c r="D186" s="687" t="s">
        <v>579</v>
      </c>
      <c r="E186" s="469" t="s">
        <v>580</v>
      </c>
      <c r="F186" s="450" t="s">
        <v>27</v>
      </c>
      <c r="G186" s="450" t="s">
        <v>549</v>
      </c>
      <c r="H186" s="450" t="s">
        <v>506</v>
      </c>
      <c r="I186" s="451">
        <v>5000</v>
      </c>
      <c r="J186" s="435">
        <f t="shared" si="14"/>
        <v>143.5</v>
      </c>
      <c r="K186" s="435">
        <f t="shared" si="15"/>
        <v>152</v>
      </c>
      <c r="L186" s="684"/>
      <c r="M186" s="684"/>
      <c r="N186" s="435">
        <f t="shared" si="16"/>
        <v>4704.5</v>
      </c>
      <c r="O186" s="463"/>
    </row>
    <row r="187" spans="1:15">
      <c r="A187" s="418">
        <f t="shared" si="13"/>
        <v>17</v>
      </c>
      <c r="B187" s="686" t="s">
        <v>833</v>
      </c>
      <c r="C187" s="686" t="s">
        <v>834</v>
      </c>
      <c r="D187" s="687" t="s">
        <v>835</v>
      </c>
      <c r="E187" s="488" t="s">
        <v>846</v>
      </c>
      <c r="F187" s="450" t="s">
        <v>836</v>
      </c>
      <c r="G187" s="450" t="s">
        <v>549</v>
      </c>
      <c r="H187" s="450" t="s">
        <v>485</v>
      </c>
      <c r="I187" s="621">
        <v>10000</v>
      </c>
      <c r="J187" s="444">
        <f t="shared" si="14"/>
        <v>287</v>
      </c>
      <c r="K187" s="444">
        <f t="shared" si="15"/>
        <v>304</v>
      </c>
      <c r="L187" s="688"/>
      <c r="M187" s="688"/>
      <c r="N187" s="444">
        <f t="shared" si="16"/>
        <v>9409</v>
      </c>
      <c r="O187" s="463">
        <v>44621</v>
      </c>
    </row>
    <row r="188" spans="1:15">
      <c r="A188" s="418">
        <f t="shared" si="13"/>
        <v>18</v>
      </c>
      <c r="B188" s="686" t="s">
        <v>842</v>
      </c>
      <c r="C188" s="686" t="s">
        <v>843</v>
      </c>
      <c r="D188" s="687" t="s">
        <v>844</v>
      </c>
      <c r="E188" s="488" t="s">
        <v>847</v>
      </c>
      <c r="F188" s="450" t="s">
        <v>27</v>
      </c>
      <c r="G188" s="450" t="s">
        <v>549</v>
      </c>
      <c r="H188" s="450" t="s">
        <v>845</v>
      </c>
      <c r="I188" s="621">
        <v>5000</v>
      </c>
      <c r="J188" s="444">
        <f t="shared" si="14"/>
        <v>143.5</v>
      </c>
      <c r="K188" s="444">
        <f t="shared" si="15"/>
        <v>152</v>
      </c>
      <c r="L188" s="688"/>
      <c r="M188" s="688"/>
      <c r="N188" s="444">
        <f t="shared" si="16"/>
        <v>4704.5</v>
      </c>
      <c r="O188" s="463">
        <v>44682</v>
      </c>
    </row>
    <row r="189" spans="1:15">
      <c r="A189" s="418">
        <f t="shared" si="13"/>
        <v>19</v>
      </c>
      <c r="B189" s="686" t="s">
        <v>849</v>
      </c>
      <c r="C189" s="686" t="s">
        <v>850</v>
      </c>
      <c r="D189" s="687" t="s">
        <v>851</v>
      </c>
      <c r="E189" s="488" t="s">
        <v>857</v>
      </c>
      <c r="F189" s="450" t="s">
        <v>37</v>
      </c>
      <c r="G189" s="450" t="s">
        <v>549</v>
      </c>
      <c r="H189" s="450" t="s">
        <v>507</v>
      </c>
      <c r="I189" s="621">
        <v>5000</v>
      </c>
      <c r="J189" s="444">
        <f t="shared" si="14"/>
        <v>143.5</v>
      </c>
      <c r="K189" s="444">
        <f t="shared" si="15"/>
        <v>152</v>
      </c>
      <c r="L189" s="688"/>
      <c r="M189" s="688"/>
      <c r="N189" s="444">
        <f t="shared" si="16"/>
        <v>4704.5</v>
      </c>
      <c r="O189" s="463">
        <v>44743</v>
      </c>
    </row>
    <row r="190" spans="1:15">
      <c r="A190" s="418">
        <f t="shared" si="13"/>
        <v>20</v>
      </c>
      <c r="B190" s="686" t="s">
        <v>942</v>
      </c>
      <c r="C190" s="686" t="s">
        <v>943</v>
      </c>
      <c r="D190" s="687" t="s">
        <v>944</v>
      </c>
      <c r="E190" s="488" t="s">
        <v>950</v>
      </c>
      <c r="F190" s="450" t="s">
        <v>945</v>
      </c>
      <c r="G190" s="450" t="s">
        <v>549</v>
      </c>
      <c r="H190" s="450" t="s">
        <v>946</v>
      </c>
      <c r="I190" s="621">
        <v>5000</v>
      </c>
      <c r="J190" s="444">
        <f t="shared" si="14"/>
        <v>143.5</v>
      </c>
      <c r="K190" s="444">
        <f t="shared" si="15"/>
        <v>152</v>
      </c>
      <c r="L190" s="688"/>
      <c r="M190" s="688"/>
      <c r="N190" s="444">
        <f t="shared" si="16"/>
        <v>4704.5</v>
      </c>
      <c r="O190" s="463">
        <v>44986</v>
      </c>
    </row>
    <row r="191" spans="1:15">
      <c r="A191" s="418">
        <f t="shared" si="13"/>
        <v>21</v>
      </c>
      <c r="B191" s="686" t="s">
        <v>958</v>
      </c>
      <c r="C191" s="686" t="s">
        <v>328</v>
      </c>
      <c r="D191" s="687" t="s">
        <v>959</v>
      </c>
      <c r="E191" s="488" t="s">
        <v>963</v>
      </c>
      <c r="F191" s="450" t="s">
        <v>945</v>
      </c>
      <c r="G191" s="450" t="s">
        <v>549</v>
      </c>
      <c r="H191" s="450" t="s">
        <v>960</v>
      </c>
      <c r="I191" s="621">
        <v>5000</v>
      </c>
      <c r="J191" s="444">
        <f t="shared" si="14"/>
        <v>143.5</v>
      </c>
      <c r="K191" s="444">
        <f t="shared" si="15"/>
        <v>152</v>
      </c>
      <c r="L191" s="688"/>
      <c r="M191" s="688"/>
      <c r="N191" s="444">
        <f t="shared" si="16"/>
        <v>4704.5</v>
      </c>
      <c r="O191" s="463">
        <v>45017</v>
      </c>
    </row>
    <row r="192" spans="1:15">
      <c r="A192" s="418">
        <f t="shared" si="13"/>
        <v>22</v>
      </c>
      <c r="B192" s="686" t="s">
        <v>961</v>
      </c>
      <c r="C192" s="686" t="s">
        <v>962</v>
      </c>
      <c r="D192" s="687" t="s">
        <v>524</v>
      </c>
      <c r="E192" s="488" t="s">
        <v>964</v>
      </c>
      <c r="F192" s="450" t="s">
        <v>37</v>
      </c>
      <c r="G192" s="450" t="s">
        <v>549</v>
      </c>
      <c r="H192" s="450" t="s">
        <v>946</v>
      </c>
      <c r="I192" s="621">
        <v>5000</v>
      </c>
      <c r="J192" s="444">
        <f t="shared" si="14"/>
        <v>143.5</v>
      </c>
      <c r="K192" s="444">
        <f t="shared" si="15"/>
        <v>152</v>
      </c>
      <c r="L192" s="688"/>
      <c r="M192" s="688"/>
      <c r="N192" s="444">
        <f t="shared" si="16"/>
        <v>4704.5</v>
      </c>
      <c r="O192" s="463">
        <v>45017</v>
      </c>
    </row>
    <row r="193" spans="1:15">
      <c r="A193" s="418">
        <f t="shared" si="13"/>
        <v>23</v>
      </c>
      <c r="B193" s="686" t="s">
        <v>994</v>
      </c>
      <c r="C193" s="686" t="s">
        <v>567</v>
      </c>
      <c r="D193" s="687" t="s">
        <v>995</v>
      </c>
      <c r="E193" s="488">
        <v>9606781219</v>
      </c>
      <c r="F193" s="450" t="s">
        <v>376</v>
      </c>
      <c r="G193" s="450" t="s">
        <v>549</v>
      </c>
      <c r="H193" s="450" t="s">
        <v>485</v>
      </c>
      <c r="I193" s="621">
        <v>8000</v>
      </c>
      <c r="J193" s="444">
        <f t="shared" si="14"/>
        <v>229.6</v>
      </c>
      <c r="K193" s="444">
        <f t="shared" si="15"/>
        <v>243.2</v>
      </c>
      <c r="L193" s="688"/>
      <c r="M193" s="688"/>
      <c r="N193" s="444">
        <f t="shared" si="16"/>
        <v>7527.2</v>
      </c>
      <c r="O193" s="463">
        <v>45293</v>
      </c>
    </row>
    <row r="194" spans="1:15">
      <c r="A194" s="418">
        <f t="shared" si="13"/>
        <v>24</v>
      </c>
      <c r="B194" s="686" t="s">
        <v>1030</v>
      </c>
      <c r="C194" s="686" t="s">
        <v>1031</v>
      </c>
      <c r="D194" s="687" t="s">
        <v>1032</v>
      </c>
      <c r="E194" s="488"/>
      <c r="F194" s="450" t="s">
        <v>27</v>
      </c>
      <c r="G194" s="450" t="s">
        <v>549</v>
      </c>
      <c r="H194" s="450" t="s">
        <v>1033</v>
      </c>
      <c r="I194" s="621">
        <v>5000</v>
      </c>
      <c r="J194" s="444">
        <f t="shared" si="14"/>
        <v>143.5</v>
      </c>
      <c r="K194" s="444">
        <f t="shared" si="15"/>
        <v>152</v>
      </c>
      <c r="L194" s="688"/>
      <c r="M194" s="688"/>
      <c r="N194" s="444">
        <f t="shared" si="16"/>
        <v>4704.5</v>
      </c>
      <c r="O194" s="463">
        <v>45449</v>
      </c>
    </row>
    <row r="195" spans="1:15">
      <c r="A195" s="418">
        <f t="shared" si="13"/>
        <v>25</v>
      </c>
      <c r="B195" s="686" t="s">
        <v>998</v>
      </c>
      <c r="C195" s="686" t="s">
        <v>999</v>
      </c>
      <c r="D195" s="687" t="s">
        <v>1000</v>
      </c>
      <c r="E195" s="488"/>
      <c r="F195" s="450" t="s">
        <v>496</v>
      </c>
      <c r="G195" s="450" t="s">
        <v>549</v>
      </c>
      <c r="H195" s="450" t="s">
        <v>485</v>
      </c>
      <c r="I195" s="621">
        <v>10000</v>
      </c>
      <c r="J195" s="444">
        <f t="shared" si="14"/>
        <v>287</v>
      </c>
      <c r="K195" s="444">
        <f t="shared" si="15"/>
        <v>304</v>
      </c>
      <c r="L195" s="688"/>
      <c r="M195" s="688"/>
      <c r="N195" s="444">
        <f t="shared" si="16"/>
        <v>9409</v>
      </c>
      <c r="O195" s="463">
        <v>45352</v>
      </c>
    </row>
    <row r="196" spans="1:15">
      <c r="A196" s="453"/>
      <c r="B196" s="668" t="s">
        <v>585</v>
      </c>
      <c r="C196" s="668" t="s">
        <v>397</v>
      </c>
      <c r="D196" s="429"/>
      <c r="E196" s="445"/>
      <c r="F196" s="428"/>
      <c r="G196" s="428"/>
      <c r="H196" s="428"/>
      <c r="I196" s="671">
        <f t="shared" ref="I196:M196" si="17">SUM(I171:I195)</f>
        <v>195835</v>
      </c>
      <c r="J196" s="671">
        <f t="shared" si="17"/>
        <v>5620.4645</v>
      </c>
      <c r="K196" s="671">
        <f t="shared" si="17"/>
        <v>5953.3839999999991</v>
      </c>
      <c r="L196" s="671">
        <f t="shared" si="17"/>
        <v>0</v>
      </c>
      <c r="M196" s="671">
        <f t="shared" si="17"/>
        <v>0</v>
      </c>
      <c r="N196" s="671">
        <f>SUM(N171:N195)</f>
        <v>184261.15150000001</v>
      </c>
      <c r="O196" s="428"/>
    </row>
    <row r="197" spans="1:15">
      <c r="B197" s="673"/>
      <c r="C197" s="673"/>
      <c r="D197" s="651"/>
      <c r="E197" s="678"/>
      <c r="F197" s="649"/>
      <c r="G197" s="649"/>
      <c r="H197" s="649"/>
      <c r="I197" s="676"/>
      <c r="J197" s="676"/>
      <c r="K197" s="676"/>
      <c r="L197" s="677"/>
      <c r="M197" s="677"/>
      <c r="N197" s="676"/>
      <c r="O197" s="649"/>
    </row>
    <row r="198" spans="1:15">
      <c r="B198" s="679"/>
      <c r="C198" s="679"/>
      <c r="D198" s="651"/>
      <c r="E198" s="651"/>
      <c r="F198" s="680"/>
      <c r="G198" s="680"/>
      <c r="H198" s="680"/>
      <c r="I198" s="681"/>
      <c r="J198" s="649"/>
      <c r="K198" s="649"/>
      <c r="L198" s="649"/>
      <c r="M198" s="649"/>
      <c r="N198" s="650"/>
      <c r="O198" s="650"/>
    </row>
    <row r="199" spans="1:15" ht="15.75" thickBot="1">
      <c r="B199" s="651"/>
      <c r="C199" s="652" t="s">
        <v>398</v>
      </c>
      <c r="D199" s="653"/>
      <c r="E199" s="79"/>
      <c r="F199" s="79"/>
      <c r="G199" s="715"/>
      <c r="H199" s="654" t="s">
        <v>1018</v>
      </c>
      <c r="I199" s="654"/>
      <c r="J199" s="516"/>
      <c r="K199" s="649"/>
      <c r="L199" s="649"/>
      <c r="M199" s="649"/>
      <c r="N199" s="650"/>
      <c r="O199" s="650"/>
    </row>
    <row r="200" spans="1:15">
      <c r="B200" s="831" t="s">
        <v>1040</v>
      </c>
      <c r="C200" s="831"/>
      <c r="D200" s="79"/>
      <c r="E200" s="79"/>
      <c r="F200" s="79"/>
      <c r="G200" s="715"/>
      <c r="H200" s="715" t="s">
        <v>1041</v>
      </c>
      <c r="I200" s="715"/>
      <c r="J200" s="516"/>
      <c r="K200" s="649"/>
      <c r="L200" s="649"/>
      <c r="M200" s="649"/>
      <c r="N200" s="650"/>
      <c r="O200" s="650"/>
    </row>
    <row r="201" spans="1:15">
      <c r="B201" s="715"/>
      <c r="C201" s="715"/>
      <c r="D201" s="79"/>
      <c r="E201" s="79"/>
      <c r="F201" s="79"/>
      <c r="G201" s="715"/>
      <c r="H201" s="715"/>
      <c r="I201" s="715"/>
      <c r="J201" s="516"/>
      <c r="K201" s="649"/>
      <c r="L201" s="649"/>
      <c r="M201" s="649"/>
      <c r="N201" s="650"/>
      <c r="O201" s="650"/>
    </row>
    <row r="202" spans="1:15">
      <c r="B202" s="715"/>
      <c r="C202" s="715"/>
      <c r="D202" s="79"/>
      <c r="E202" s="79"/>
      <c r="F202" s="79"/>
      <c r="G202" s="715"/>
      <c r="H202" s="715"/>
      <c r="I202" s="715"/>
      <c r="J202" s="516"/>
      <c r="K202" s="649"/>
      <c r="L202" s="649"/>
      <c r="M202" s="649"/>
      <c r="N202" s="650"/>
      <c r="O202" s="650"/>
    </row>
    <row r="203" spans="1:15">
      <c r="B203" s="715"/>
      <c r="C203" s="715"/>
      <c r="D203" s="79"/>
      <c r="E203" s="79"/>
      <c r="F203" s="79"/>
      <c r="G203" s="715"/>
      <c r="H203" s="715"/>
      <c r="I203" s="715"/>
      <c r="J203" s="516"/>
      <c r="K203" s="649"/>
      <c r="L203" s="649"/>
      <c r="M203" s="649"/>
      <c r="N203" s="650"/>
      <c r="O203" s="650"/>
    </row>
    <row r="204" spans="1:15">
      <c r="B204" s="715"/>
      <c r="C204" s="715"/>
      <c r="D204" s="79"/>
      <c r="E204" s="79"/>
      <c r="F204" s="79"/>
      <c r="G204" s="715"/>
      <c r="H204" s="715"/>
      <c r="I204" s="715"/>
      <c r="J204" s="516"/>
      <c r="K204" s="649"/>
      <c r="L204" s="649"/>
      <c r="M204" s="649"/>
      <c r="N204" s="650"/>
      <c r="O204" s="650"/>
    </row>
    <row r="205" spans="1:15">
      <c r="B205" s="715"/>
      <c r="C205" s="715"/>
      <c r="D205" s="79"/>
      <c r="E205" s="79"/>
      <c r="F205" s="79"/>
      <c r="G205" s="715"/>
      <c r="H205" s="715"/>
      <c r="I205" s="715"/>
      <c r="J205" s="516"/>
      <c r="K205" s="649"/>
      <c r="L205" s="649"/>
      <c r="M205" s="649"/>
      <c r="N205" s="650"/>
      <c r="O205" s="650"/>
    </row>
    <row r="206" spans="1:15">
      <c r="B206" s="715"/>
      <c r="C206" s="715"/>
      <c r="D206" s="79"/>
      <c r="E206" s="79"/>
      <c r="F206" s="79"/>
      <c r="G206" s="715"/>
      <c r="H206" s="715"/>
      <c r="I206" s="715"/>
      <c r="J206" s="516"/>
      <c r="K206" s="649"/>
      <c r="L206" s="649"/>
      <c r="M206" s="649"/>
      <c r="N206" s="650"/>
      <c r="O206" s="650"/>
    </row>
    <row r="207" spans="1:15">
      <c r="B207" s="838" t="s">
        <v>1</v>
      </c>
      <c r="C207" s="838"/>
      <c r="D207" s="838"/>
      <c r="E207" s="838"/>
      <c r="F207" s="838"/>
      <c r="G207" s="838"/>
      <c r="H207" s="838"/>
      <c r="I207" s="838"/>
      <c r="J207" s="838"/>
      <c r="K207" s="838"/>
      <c r="L207" s="838"/>
      <c r="M207" s="838"/>
      <c r="N207" s="838"/>
      <c r="O207" s="650"/>
    </row>
    <row r="208" spans="1:15">
      <c r="B208" s="838" t="s">
        <v>586</v>
      </c>
      <c r="C208" s="838"/>
      <c r="D208" s="838"/>
      <c r="E208" s="838"/>
      <c r="F208" s="838"/>
      <c r="G208" s="838"/>
      <c r="H208" s="838"/>
      <c r="I208" s="838"/>
      <c r="J208" s="838"/>
      <c r="K208" s="838"/>
      <c r="L208" s="838"/>
      <c r="M208" s="838"/>
      <c r="N208" s="838"/>
      <c r="O208" s="650"/>
    </row>
    <row r="209" spans="1:15">
      <c r="B209" s="838" t="s">
        <v>2</v>
      </c>
      <c r="C209" s="838"/>
      <c r="D209" s="838"/>
      <c r="E209" s="838"/>
      <c r="F209" s="838"/>
      <c r="G209" s="838"/>
      <c r="H209" s="838"/>
      <c r="I209" s="838"/>
      <c r="J209" s="838"/>
      <c r="K209" s="838"/>
      <c r="L209" s="838"/>
      <c r="M209" s="838"/>
      <c r="N209" s="838"/>
      <c r="O209" s="650"/>
    </row>
    <row r="210" spans="1:15">
      <c r="B210" s="838" t="s">
        <v>401</v>
      </c>
      <c r="C210" s="838"/>
      <c r="D210" s="838"/>
      <c r="E210" s="838"/>
      <c r="F210" s="838"/>
      <c r="G210" s="838"/>
      <c r="H210" s="838"/>
      <c r="I210" s="838"/>
      <c r="J210" s="838"/>
      <c r="K210" s="838"/>
      <c r="L210" s="838"/>
      <c r="M210" s="838"/>
      <c r="N210" s="838"/>
      <c r="O210" s="650"/>
    </row>
    <row r="211" spans="1:15">
      <c r="B211" s="716"/>
      <c r="C211" s="716"/>
      <c r="D211" s="716"/>
      <c r="E211" s="716"/>
      <c r="F211" s="716"/>
      <c r="G211" s="716"/>
      <c r="H211" s="716"/>
      <c r="I211" s="716"/>
      <c r="J211" s="716"/>
      <c r="K211" s="716"/>
      <c r="L211" s="716"/>
      <c r="M211" s="716"/>
      <c r="N211" s="716"/>
      <c r="O211" s="650"/>
    </row>
    <row r="212" spans="1:15">
      <c r="B212" s="624" t="s">
        <v>1044</v>
      </c>
      <c r="C212" s="624"/>
      <c r="D212" s="624"/>
      <c r="E212" s="624"/>
      <c r="F212" s="624"/>
      <c r="G212" s="624"/>
      <c r="H212" s="624"/>
      <c r="I212" s="624"/>
      <c r="J212" s="624"/>
      <c r="K212" s="624"/>
      <c r="L212" s="624"/>
      <c r="M212" s="624"/>
      <c r="N212" s="624"/>
      <c r="O212" s="624"/>
    </row>
    <row r="213" spans="1:15">
      <c r="B213" s="624" t="s">
        <v>587</v>
      </c>
      <c r="C213" s="624"/>
      <c r="D213" s="682"/>
      <c r="E213" s="658"/>
      <c r="F213" s="660"/>
      <c r="G213" s="660"/>
      <c r="H213" s="660"/>
      <c r="I213" s="662"/>
      <c r="J213" s="662" t="s">
        <v>14</v>
      </c>
      <c r="K213" s="662" t="s">
        <v>15</v>
      </c>
      <c r="L213" s="662" t="s">
        <v>16</v>
      </c>
      <c r="M213" s="627" t="s">
        <v>941</v>
      </c>
      <c r="N213" s="662">
        <v>0</v>
      </c>
      <c r="O213" s="626"/>
    </row>
    <row r="214" spans="1:15">
      <c r="B214" s="624" t="s">
        <v>6</v>
      </c>
      <c r="C214" s="624" t="s">
        <v>7</v>
      </c>
      <c r="D214" s="624" t="s">
        <v>8</v>
      </c>
      <c r="E214" s="624" t="s">
        <v>9</v>
      </c>
      <c r="F214" s="624" t="s">
        <v>10</v>
      </c>
      <c r="G214" s="624" t="s">
        <v>11</v>
      </c>
      <c r="H214" s="624" t="s">
        <v>12</v>
      </c>
      <c r="I214" s="624" t="s">
        <v>13</v>
      </c>
      <c r="J214" s="624" t="s">
        <v>495</v>
      </c>
      <c r="K214" s="624"/>
      <c r="L214" s="624"/>
      <c r="M214" s="689"/>
      <c r="N214" s="624" t="s">
        <v>17</v>
      </c>
      <c r="O214" s="630" t="s">
        <v>18</v>
      </c>
    </row>
    <row r="215" spans="1:15">
      <c r="A215" s="418">
        <v>1</v>
      </c>
      <c r="B215" s="685" t="s">
        <v>588</v>
      </c>
      <c r="C215" s="685" t="s">
        <v>589</v>
      </c>
      <c r="D215" s="690" t="s">
        <v>590</v>
      </c>
      <c r="E215" s="691">
        <v>200012700174020</v>
      </c>
      <c r="F215" s="685" t="s">
        <v>27</v>
      </c>
      <c r="G215" s="450" t="s">
        <v>702</v>
      </c>
      <c r="H215" s="685" t="s">
        <v>591</v>
      </c>
      <c r="I215" s="692">
        <v>5000</v>
      </c>
      <c r="J215" s="692">
        <v>143.5</v>
      </c>
      <c r="K215" s="692">
        <v>152</v>
      </c>
      <c r="L215" s="693"/>
      <c r="M215" s="692"/>
      <c r="N215" s="692">
        <v>4704.5</v>
      </c>
      <c r="O215" s="694">
        <v>39258</v>
      </c>
    </row>
    <row r="216" spans="1:15">
      <c r="A216" s="418">
        <f>A215+1</f>
        <v>2</v>
      </c>
      <c r="B216" s="428" t="s">
        <v>342</v>
      </c>
      <c r="C216" s="428" t="s">
        <v>592</v>
      </c>
      <c r="D216" s="429" t="s">
        <v>593</v>
      </c>
      <c r="E216" s="445">
        <v>200011101189535</v>
      </c>
      <c r="F216" s="428" t="s">
        <v>27</v>
      </c>
      <c r="G216" s="450" t="s">
        <v>702</v>
      </c>
      <c r="H216" s="428" t="s">
        <v>594</v>
      </c>
      <c r="I216" s="447">
        <v>5000</v>
      </c>
      <c r="J216" s="447">
        <v>143.5</v>
      </c>
      <c r="K216" s="447">
        <v>152</v>
      </c>
      <c r="L216" s="470"/>
      <c r="M216" s="447"/>
      <c r="N216" s="447">
        <v>4704.5</v>
      </c>
      <c r="O216" s="448">
        <v>39387</v>
      </c>
    </row>
    <row r="217" spans="1:15">
      <c r="A217" s="418">
        <f t="shared" ref="A217:A253" si="18">A216+1</f>
        <v>3</v>
      </c>
      <c r="B217" s="428" t="s">
        <v>43</v>
      </c>
      <c r="C217" s="428" t="s">
        <v>446</v>
      </c>
      <c r="D217" s="429" t="s">
        <v>595</v>
      </c>
      <c r="E217" s="445">
        <v>200011101209541</v>
      </c>
      <c r="F217" s="428" t="s">
        <v>27</v>
      </c>
      <c r="G217" s="450" t="s">
        <v>702</v>
      </c>
      <c r="H217" s="428" t="s">
        <v>596</v>
      </c>
      <c r="I217" s="447">
        <v>5000</v>
      </c>
      <c r="J217" s="447">
        <v>143.5</v>
      </c>
      <c r="K217" s="447">
        <v>152</v>
      </c>
      <c r="L217" s="470"/>
      <c r="M217" s="447"/>
      <c r="N217" s="447">
        <v>4704.5</v>
      </c>
      <c r="O217" s="448">
        <v>39479</v>
      </c>
    </row>
    <row r="218" spans="1:15">
      <c r="A218" s="418">
        <f t="shared" si="18"/>
        <v>4</v>
      </c>
      <c r="B218" s="428" t="s">
        <v>597</v>
      </c>
      <c r="C218" s="428" t="s">
        <v>598</v>
      </c>
      <c r="D218" s="429" t="s">
        <v>599</v>
      </c>
      <c r="E218" s="445">
        <v>200011101209567</v>
      </c>
      <c r="F218" s="428" t="s">
        <v>27</v>
      </c>
      <c r="G218" s="450" t="s">
        <v>702</v>
      </c>
      <c r="H218" s="428" t="s">
        <v>600</v>
      </c>
      <c r="I218" s="447">
        <v>5000</v>
      </c>
      <c r="J218" s="447">
        <v>143.5</v>
      </c>
      <c r="K218" s="447">
        <v>152</v>
      </c>
      <c r="L218" s="470"/>
      <c r="M218" s="447"/>
      <c r="N218" s="447">
        <v>4704.5</v>
      </c>
      <c r="O218" s="448">
        <v>39492</v>
      </c>
    </row>
    <row r="219" spans="1:15">
      <c r="A219" s="418">
        <f t="shared" si="18"/>
        <v>5</v>
      </c>
      <c r="B219" s="428" t="s">
        <v>601</v>
      </c>
      <c r="C219" s="428" t="s">
        <v>602</v>
      </c>
      <c r="D219" s="429" t="s">
        <v>603</v>
      </c>
      <c r="E219" s="445">
        <v>200011101253717</v>
      </c>
      <c r="F219" s="428" t="s">
        <v>37</v>
      </c>
      <c r="G219" s="450" t="s">
        <v>702</v>
      </c>
      <c r="H219" s="428" t="s">
        <v>604</v>
      </c>
      <c r="I219" s="447">
        <v>5000</v>
      </c>
      <c r="J219" s="447">
        <v>143.5</v>
      </c>
      <c r="K219" s="447">
        <v>152</v>
      </c>
      <c r="L219" s="470"/>
      <c r="M219" s="447"/>
      <c r="N219" s="447">
        <v>4704.5</v>
      </c>
      <c r="O219" s="448">
        <v>39722</v>
      </c>
    </row>
    <row r="220" spans="1:15">
      <c r="A220" s="418">
        <f t="shared" si="18"/>
        <v>6</v>
      </c>
      <c r="B220" s="428" t="s">
        <v>605</v>
      </c>
      <c r="C220" s="428" t="s">
        <v>606</v>
      </c>
      <c r="D220" s="429" t="s">
        <v>607</v>
      </c>
      <c r="E220" s="445">
        <v>200011101253720</v>
      </c>
      <c r="F220" s="428" t="s">
        <v>37</v>
      </c>
      <c r="G220" s="450" t="s">
        <v>702</v>
      </c>
      <c r="H220" s="428" t="s">
        <v>594</v>
      </c>
      <c r="I220" s="447">
        <v>5000</v>
      </c>
      <c r="J220" s="447">
        <v>143.5</v>
      </c>
      <c r="K220" s="447">
        <v>152</v>
      </c>
      <c r="L220" s="470"/>
      <c r="M220" s="447"/>
      <c r="N220" s="447">
        <v>4704.5</v>
      </c>
      <c r="O220" s="448">
        <v>39722</v>
      </c>
    </row>
    <row r="221" spans="1:15">
      <c r="A221" s="418">
        <f t="shared" si="18"/>
        <v>7</v>
      </c>
      <c r="B221" s="428" t="s">
        <v>608</v>
      </c>
      <c r="C221" s="428" t="s">
        <v>609</v>
      </c>
      <c r="D221" s="429" t="s">
        <v>610</v>
      </c>
      <c r="E221" s="430">
        <v>200011101292147</v>
      </c>
      <c r="F221" s="428" t="s">
        <v>611</v>
      </c>
      <c r="G221" s="450" t="s">
        <v>702</v>
      </c>
      <c r="H221" s="428" t="s">
        <v>591</v>
      </c>
      <c r="I221" s="435">
        <v>10000</v>
      </c>
      <c r="J221" s="435">
        <f>I221*2.87%</f>
        <v>287</v>
      </c>
      <c r="K221" s="435">
        <f>I221*3.04%</f>
        <v>304</v>
      </c>
      <c r="L221" s="684"/>
      <c r="M221" s="695"/>
      <c r="N221" s="435">
        <f>I221-J221-K221</f>
        <v>9409</v>
      </c>
      <c r="O221" s="436">
        <v>40028</v>
      </c>
    </row>
    <row r="222" spans="1:15">
      <c r="A222" s="418">
        <f t="shared" si="18"/>
        <v>8</v>
      </c>
      <c r="B222" s="428" t="s">
        <v>612</v>
      </c>
      <c r="C222" s="428" t="s">
        <v>613</v>
      </c>
      <c r="D222" s="429" t="s">
        <v>614</v>
      </c>
      <c r="E222" s="430">
        <v>200011101318814</v>
      </c>
      <c r="F222" s="428" t="s">
        <v>615</v>
      </c>
      <c r="G222" s="450" t="s">
        <v>702</v>
      </c>
      <c r="H222" s="428" t="s">
        <v>616</v>
      </c>
      <c r="I222" s="435">
        <v>5000</v>
      </c>
      <c r="J222" s="435">
        <f>I222*2.87%</f>
        <v>143.5</v>
      </c>
      <c r="K222" s="435">
        <f>I222*3.04%</f>
        <v>152</v>
      </c>
      <c r="L222" s="684"/>
      <c r="M222" s="695"/>
      <c r="N222" s="435">
        <f>I222-J222-K222</f>
        <v>4704.5</v>
      </c>
      <c r="O222" s="436">
        <v>40210</v>
      </c>
    </row>
    <row r="223" spans="1:15">
      <c r="A223" s="418">
        <f t="shared" si="18"/>
        <v>9</v>
      </c>
      <c r="B223" s="428" t="s">
        <v>617</v>
      </c>
      <c r="C223" s="428" t="s">
        <v>618</v>
      </c>
      <c r="D223" s="429" t="s">
        <v>619</v>
      </c>
      <c r="E223" s="445">
        <v>200011101318830</v>
      </c>
      <c r="F223" s="428" t="s">
        <v>620</v>
      </c>
      <c r="G223" s="450" t="s">
        <v>702</v>
      </c>
      <c r="H223" s="428" t="s">
        <v>616</v>
      </c>
      <c r="I223" s="447">
        <v>5000</v>
      </c>
      <c r="J223" s="447">
        <v>143.5</v>
      </c>
      <c r="K223" s="447">
        <v>152</v>
      </c>
      <c r="L223" s="470"/>
      <c r="M223" s="447"/>
      <c r="N223" s="447">
        <v>4704.5</v>
      </c>
      <c r="O223" s="448">
        <v>40210</v>
      </c>
    </row>
    <row r="224" spans="1:15">
      <c r="A224" s="418">
        <f t="shared" si="18"/>
        <v>10</v>
      </c>
      <c r="B224" s="428" t="s">
        <v>621</v>
      </c>
      <c r="C224" s="428" t="s">
        <v>622</v>
      </c>
      <c r="D224" s="429" t="s">
        <v>623</v>
      </c>
      <c r="E224" s="445">
        <v>200011101326055</v>
      </c>
      <c r="F224" s="428" t="s">
        <v>27</v>
      </c>
      <c r="G224" s="450" t="s">
        <v>702</v>
      </c>
      <c r="H224" s="428" t="s">
        <v>624</v>
      </c>
      <c r="I224" s="447">
        <v>5000</v>
      </c>
      <c r="J224" s="447">
        <v>143.5</v>
      </c>
      <c r="K224" s="447">
        <v>152</v>
      </c>
      <c r="L224" s="470"/>
      <c r="M224" s="447"/>
      <c r="N224" s="447">
        <v>4704.5</v>
      </c>
      <c r="O224" s="448">
        <v>40269</v>
      </c>
    </row>
    <row r="225" spans="1:15">
      <c r="A225" s="418">
        <f t="shared" si="18"/>
        <v>11</v>
      </c>
      <c r="B225" s="428" t="s">
        <v>625</v>
      </c>
      <c r="C225" s="428" t="s">
        <v>626</v>
      </c>
      <c r="D225" s="429" t="s">
        <v>627</v>
      </c>
      <c r="E225" s="445">
        <v>200011101479656</v>
      </c>
      <c r="F225" s="428" t="s">
        <v>37</v>
      </c>
      <c r="G225" s="450" t="s">
        <v>702</v>
      </c>
      <c r="H225" s="428" t="s">
        <v>628</v>
      </c>
      <c r="I225" s="447">
        <v>5000</v>
      </c>
      <c r="J225" s="447">
        <v>143.5</v>
      </c>
      <c r="K225" s="447">
        <v>152</v>
      </c>
      <c r="L225" s="470"/>
      <c r="M225" s="480">
        <v>1512.45</v>
      </c>
      <c r="N225" s="447">
        <f>I225-J225-K225-M225</f>
        <v>3192.05</v>
      </c>
      <c r="O225" s="448">
        <v>41091</v>
      </c>
    </row>
    <row r="226" spans="1:15">
      <c r="A226" s="418">
        <f t="shared" si="18"/>
        <v>12</v>
      </c>
      <c r="B226" s="428" t="s">
        <v>629</v>
      </c>
      <c r="C226" s="428" t="s">
        <v>630</v>
      </c>
      <c r="D226" s="429" t="s">
        <v>631</v>
      </c>
      <c r="E226" s="445">
        <v>200011101479481</v>
      </c>
      <c r="F226" s="428" t="s">
        <v>37</v>
      </c>
      <c r="G226" s="450" t="s">
        <v>702</v>
      </c>
      <c r="H226" s="428" t="s">
        <v>632</v>
      </c>
      <c r="I226" s="447">
        <v>5000</v>
      </c>
      <c r="J226" s="447">
        <v>143.5</v>
      </c>
      <c r="K226" s="447">
        <v>152</v>
      </c>
      <c r="L226" s="470"/>
      <c r="M226" s="447"/>
      <c r="N226" s="447">
        <v>4704.5</v>
      </c>
      <c r="O226" s="448">
        <v>41122</v>
      </c>
    </row>
    <row r="227" spans="1:15">
      <c r="A227" s="418">
        <f t="shared" si="18"/>
        <v>13</v>
      </c>
      <c r="B227" s="428" t="s">
        <v>633</v>
      </c>
      <c r="C227" s="428" t="s">
        <v>634</v>
      </c>
      <c r="D227" s="429" t="s">
        <v>635</v>
      </c>
      <c r="E227" s="445">
        <v>200011101561205</v>
      </c>
      <c r="F227" s="428" t="s">
        <v>636</v>
      </c>
      <c r="G227" s="450" t="s">
        <v>702</v>
      </c>
      <c r="H227" s="428" t="s">
        <v>637</v>
      </c>
      <c r="I227" s="451">
        <v>20400</v>
      </c>
      <c r="J227" s="435">
        <f>I227*2.87%</f>
        <v>585.48</v>
      </c>
      <c r="K227" s="435">
        <f>I227*3.04%</f>
        <v>620.16</v>
      </c>
      <c r="L227" s="684"/>
      <c r="M227" s="695">
        <v>0</v>
      </c>
      <c r="N227" s="435">
        <f>I227-J227-K227-M227</f>
        <v>19194.36</v>
      </c>
      <c r="O227" s="448">
        <v>41699</v>
      </c>
    </row>
    <row r="228" spans="1:15">
      <c r="A228" s="418">
        <f t="shared" si="18"/>
        <v>14</v>
      </c>
      <c r="B228" s="428" t="s">
        <v>638</v>
      </c>
      <c r="C228" s="428" t="s">
        <v>639</v>
      </c>
      <c r="D228" s="429" t="s">
        <v>640</v>
      </c>
      <c r="E228" s="445">
        <v>200011101561218</v>
      </c>
      <c r="F228" s="428" t="s">
        <v>37</v>
      </c>
      <c r="G228" s="450" t="s">
        <v>702</v>
      </c>
      <c r="H228" s="428" t="s">
        <v>616</v>
      </c>
      <c r="I228" s="447">
        <v>5000</v>
      </c>
      <c r="J228" s="447">
        <v>143.5</v>
      </c>
      <c r="K228" s="447">
        <v>152</v>
      </c>
      <c r="L228" s="470"/>
      <c r="M228" s="447"/>
      <c r="N228" s="447">
        <v>4704.5</v>
      </c>
      <c r="O228" s="448">
        <v>41699</v>
      </c>
    </row>
    <row r="229" spans="1:15">
      <c r="A229" s="418">
        <f t="shared" si="18"/>
        <v>15</v>
      </c>
      <c r="B229" s="428" t="s">
        <v>641</v>
      </c>
      <c r="C229" s="428" t="s">
        <v>642</v>
      </c>
      <c r="D229" s="429" t="s">
        <v>643</v>
      </c>
      <c r="E229" s="445">
        <v>200011101630699</v>
      </c>
      <c r="F229" s="428" t="s">
        <v>644</v>
      </c>
      <c r="G229" s="450" t="s">
        <v>702</v>
      </c>
      <c r="H229" s="431" t="s">
        <v>645</v>
      </c>
      <c r="I229" s="447">
        <v>7750</v>
      </c>
      <c r="J229" s="447">
        <v>222.42500000000001</v>
      </c>
      <c r="K229" s="447">
        <v>235.6</v>
      </c>
      <c r="L229" s="470"/>
      <c r="M229" s="447"/>
      <c r="N229" s="447">
        <v>7291.9749999999995</v>
      </c>
      <c r="O229" s="448">
        <v>41913</v>
      </c>
    </row>
    <row r="230" spans="1:15">
      <c r="A230" s="418">
        <f t="shared" si="18"/>
        <v>16</v>
      </c>
      <c r="B230" s="431" t="s">
        <v>646</v>
      </c>
      <c r="C230" s="431" t="s">
        <v>647</v>
      </c>
      <c r="D230" s="429" t="s">
        <v>648</v>
      </c>
      <c r="E230" s="445" t="s">
        <v>649</v>
      </c>
      <c r="F230" s="428" t="s">
        <v>150</v>
      </c>
      <c r="G230" s="450" t="s">
        <v>702</v>
      </c>
      <c r="H230" s="428" t="s">
        <v>650</v>
      </c>
      <c r="I230" s="447">
        <v>5000</v>
      </c>
      <c r="J230" s="447">
        <v>143.5</v>
      </c>
      <c r="K230" s="447">
        <v>152</v>
      </c>
      <c r="L230" s="470"/>
      <c r="M230" s="447"/>
      <c r="N230" s="447">
        <v>4704.5</v>
      </c>
      <c r="O230" s="458">
        <v>42644</v>
      </c>
    </row>
    <row r="231" spans="1:15">
      <c r="A231" s="418">
        <f t="shared" si="18"/>
        <v>17</v>
      </c>
      <c r="B231" s="431" t="s">
        <v>651</v>
      </c>
      <c r="C231" s="431" t="s">
        <v>652</v>
      </c>
      <c r="D231" s="429" t="s">
        <v>653</v>
      </c>
      <c r="E231" s="445" t="s">
        <v>654</v>
      </c>
      <c r="F231" s="428" t="s">
        <v>655</v>
      </c>
      <c r="G231" s="450" t="s">
        <v>702</v>
      </c>
      <c r="H231" s="428" t="s">
        <v>656</v>
      </c>
      <c r="I231" s="447">
        <v>5000</v>
      </c>
      <c r="J231" s="447">
        <v>143.5</v>
      </c>
      <c r="K231" s="447">
        <v>152</v>
      </c>
      <c r="L231" s="470"/>
      <c r="M231" s="447"/>
      <c r="N231" s="447">
        <v>4704.5</v>
      </c>
      <c r="O231" s="458">
        <v>42705</v>
      </c>
    </row>
    <row r="232" spans="1:15">
      <c r="A232" s="418">
        <f t="shared" si="18"/>
        <v>18</v>
      </c>
      <c r="B232" s="431" t="s">
        <v>657</v>
      </c>
      <c r="C232" s="431" t="s">
        <v>658</v>
      </c>
      <c r="D232" s="429" t="s">
        <v>659</v>
      </c>
      <c r="E232" s="445" t="s">
        <v>660</v>
      </c>
      <c r="F232" s="428" t="s">
        <v>37</v>
      </c>
      <c r="G232" s="450" t="s">
        <v>702</v>
      </c>
      <c r="H232" s="428" t="s">
        <v>661</v>
      </c>
      <c r="I232" s="447">
        <v>5000</v>
      </c>
      <c r="J232" s="447">
        <v>143.5</v>
      </c>
      <c r="K232" s="447">
        <v>152</v>
      </c>
      <c r="L232" s="470"/>
      <c r="M232" s="447"/>
      <c r="N232" s="447">
        <v>4704.5</v>
      </c>
      <c r="O232" s="458">
        <v>42309</v>
      </c>
    </row>
    <row r="233" spans="1:15">
      <c r="A233" s="418">
        <f t="shared" si="18"/>
        <v>19</v>
      </c>
      <c r="B233" s="446" t="s">
        <v>662</v>
      </c>
      <c r="C233" s="446" t="s">
        <v>663</v>
      </c>
      <c r="D233" s="463" t="s">
        <v>664</v>
      </c>
      <c r="E233" s="463" t="s">
        <v>665</v>
      </c>
      <c r="F233" s="450" t="s">
        <v>27</v>
      </c>
      <c r="G233" s="450" t="s">
        <v>702</v>
      </c>
      <c r="H233" s="450" t="s">
        <v>666</v>
      </c>
      <c r="I233" s="451">
        <v>5000</v>
      </c>
      <c r="J233" s="435">
        <f t="shared" ref="J233:J253" si="19">I233*2.87%</f>
        <v>143.5</v>
      </c>
      <c r="K233" s="435">
        <f t="shared" ref="K233:K253" si="20">I233*3.04%</f>
        <v>152</v>
      </c>
      <c r="L233" s="684"/>
      <c r="M233" s="695"/>
      <c r="N233" s="435">
        <f t="shared" ref="N233:N239" si="21">I233-J233-K233</f>
        <v>4704.5</v>
      </c>
      <c r="O233" s="463">
        <v>42948</v>
      </c>
    </row>
    <row r="234" spans="1:15">
      <c r="A234" s="418">
        <f t="shared" si="18"/>
        <v>20</v>
      </c>
      <c r="B234" s="446" t="s">
        <v>667</v>
      </c>
      <c r="C234" s="446" t="s">
        <v>668</v>
      </c>
      <c r="D234" s="463" t="s">
        <v>669</v>
      </c>
      <c r="E234" s="463" t="s">
        <v>670</v>
      </c>
      <c r="F234" s="464" t="s">
        <v>470</v>
      </c>
      <c r="G234" s="450" t="s">
        <v>702</v>
      </c>
      <c r="H234" s="431" t="s">
        <v>637</v>
      </c>
      <c r="I234" s="451">
        <v>5000</v>
      </c>
      <c r="J234" s="435">
        <f t="shared" si="19"/>
        <v>143.5</v>
      </c>
      <c r="K234" s="435">
        <f t="shared" si="20"/>
        <v>152</v>
      </c>
      <c r="L234" s="684"/>
      <c r="M234" s="695"/>
      <c r="N234" s="435">
        <f t="shared" si="21"/>
        <v>4704.5</v>
      </c>
      <c r="O234" s="463">
        <v>43040</v>
      </c>
    </row>
    <row r="235" spans="1:15">
      <c r="A235" s="418">
        <f t="shared" si="18"/>
        <v>21</v>
      </c>
      <c r="B235" s="446" t="s">
        <v>671</v>
      </c>
      <c r="C235" s="446" t="s">
        <v>672</v>
      </c>
      <c r="D235" s="463" t="s">
        <v>673</v>
      </c>
      <c r="E235" s="463" t="s">
        <v>674</v>
      </c>
      <c r="F235" s="464" t="s">
        <v>27</v>
      </c>
      <c r="G235" s="450" t="s">
        <v>702</v>
      </c>
      <c r="H235" s="431" t="s">
        <v>637</v>
      </c>
      <c r="I235" s="451">
        <v>5000</v>
      </c>
      <c r="J235" s="435">
        <f t="shared" si="19"/>
        <v>143.5</v>
      </c>
      <c r="K235" s="435">
        <f t="shared" si="20"/>
        <v>152</v>
      </c>
      <c r="L235" s="684"/>
      <c r="M235" s="695"/>
      <c r="N235" s="435">
        <f t="shared" si="21"/>
        <v>4704.5</v>
      </c>
      <c r="O235" s="463">
        <v>43040</v>
      </c>
    </row>
    <row r="236" spans="1:15">
      <c r="A236" s="418">
        <f t="shared" si="18"/>
        <v>22</v>
      </c>
      <c r="B236" s="446" t="s">
        <v>678</v>
      </c>
      <c r="C236" s="446" t="s">
        <v>679</v>
      </c>
      <c r="D236" s="463" t="s">
        <v>680</v>
      </c>
      <c r="E236" s="463" t="s">
        <v>681</v>
      </c>
      <c r="F236" s="464" t="s">
        <v>188</v>
      </c>
      <c r="G236" s="450" t="s">
        <v>702</v>
      </c>
      <c r="H236" s="464" t="s">
        <v>682</v>
      </c>
      <c r="I236" s="451">
        <v>7000</v>
      </c>
      <c r="J236" s="435">
        <f t="shared" si="19"/>
        <v>200.9</v>
      </c>
      <c r="K236" s="435">
        <f t="shared" si="20"/>
        <v>212.8</v>
      </c>
      <c r="L236" s="684"/>
      <c r="M236" s="695"/>
      <c r="N236" s="435">
        <f>I236-J236-K236</f>
        <v>6586.3</v>
      </c>
      <c r="O236" s="463">
        <v>43160</v>
      </c>
    </row>
    <row r="237" spans="1:15">
      <c r="A237" s="418">
        <f t="shared" si="18"/>
        <v>23</v>
      </c>
      <c r="B237" s="696" t="s">
        <v>683</v>
      </c>
      <c r="C237" s="696" t="s">
        <v>684</v>
      </c>
      <c r="D237" s="488" t="s">
        <v>685</v>
      </c>
      <c r="E237" s="488" t="s">
        <v>686</v>
      </c>
      <c r="F237" s="696" t="s">
        <v>63</v>
      </c>
      <c r="G237" s="450" t="s">
        <v>702</v>
      </c>
      <c r="H237" s="696" t="s">
        <v>687</v>
      </c>
      <c r="I237" s="451">
        <v>5000</v>
      </c>
      <c r="J237" s="435">
        <f t="shared" si="19"/>
        <v>143.5</v>
      </c>
      <c r="K237" s="435">
        <f t="shared" si="20"/>
        <v>152</v>
      </c>
      <c r="L237" s="684"/>
      <c r="M237" s="695"/>
      <c r="N237" s="435">
        <f t="shared" si="21"/>
        <v>4704.5</v>
      </c>
      <c r="O237" s="436">
        <v>43770</v>
      </c>
    </row>
    <row r="238" spans="1:15">
      <c r="A238" s="418">
        <f t="shared" si="18"/>
        <v>24</v>
      </c>
      <c r="B238" s="697" t="s">
        <v>688</v>
      </c>
      <c r="C238" s="468" t="s">
        <v>689</v>
      </c>
      <c r="D238" s="469" t="s">
        <v>690</v>
      </c>
      <c r="E238" s="469" t="s">
        <v>691</v>
      </c>
      <c r="F238" s="468" t="s">
        <v>150</v>
      </c>
      <c r="G238" s="450" t="s">
        <v>702</v>
      </c>
      <c r="H238" s="468" t="s">
        <v>687</v>
      </c>
      <c r="I238" s="451">
        <v>5000</v>
      </c>
      <c r="J238" s="435">
        <f t="shared" si="19"/>
        <v>143.5</v>
      </c>
      <c r="K238" s="435">
        <f t="shared" si="20"/>
        <v>152</v>
      </c>
      <c r="L238" s="684"/>
      <c r="M238" s="695"/>
      <c r="N238" s="435">
        <f t="shared" si="21"/>
        <v>4704.5</v>
      </c>
      <c r="O238" s="436">
        <v>43466</v>
      </c>
    </row>
    <row r="239" spans="1:15">
      <c r="A239" s="418">
        <f t="shared" si="18"/>
        <v>25</v>
      </c>
      <c r="B239" s="468" t="s">
        <v>692</v>
      </c>
      <c r="C239" s="468" t="s">
        <v>693</v>
      </c>
      <c r="D239" s="469" t="s">
        <v>694</v>
      </c>
      <c r="E239" s="469" t="s">
        <v>695</v>
      </c>
      <c r="F239" s="468" t="s">
        <v>264</v>
      </c>
      <c r="G239" s="450" t="s">
        <v>702</v>
      </c>
      <c r="H239" s="468" t="s">
        <v>696</v>
      </c>
      <c r="I239" s="451">
        <v>11000</v>
      </c>
      <c r="J239" s="435">
        <f t="shared" si="19"/>
        <v>315.7</v>
      </c>
      <c r="K239" s="435">
        <f t="shared" si="20"/>
        <v>334.4</v>
      </c>
      <c r="L239" s="684"/>
      <c r="M239" s="695"/>
      <c r="N239" s="435">
        <f t="shared" si="21"/>
        <v>10349.9</v>
      </c>
      <c r="O239" s="436">
        <v>43497</v>
      </c>
    </row>
    <row r="240" spans="1:15">
      <c r="A240" s="418">
        <f t="shared" si="18"/>
        <v>26</v>
      </c>
      <c r="B240" s="450" t="s">
        <v>697</v>
      </c>
      <c r="C240" s="450" t="s">
        <v>698</v>
      </c>
      <c r="D240" s="463" t="s">
        <v>699</v>
      </c>
      <c r="E240" s="469" t="s">
        <v>700</v>
      </c>
      <c r="F240" s="450" t="s">
        <v>701</v>
      </c>
      <c r="G240" s="450" t="s">
        <v>702</v>
      </c>
      <c r="H240" s="450" t="s">
        <v>703</v>
      </c>
      <c r="I240" s="480">
        <v>5000</v>
      </c>
      <c r="J240" s="480">
        <f t="shared" si="19"/>
        <v>143.5</v>
      </c>
      <c r="K240" s="480">
        <f t="shared" si="20"/>
        <v>152</v>
      </c>
      <c r="L240" s="480"/>
      <c r="M240" s="480"/>
      <c r="N240" s="480">
        <f t="shared" ref="N240:N253" si="22">SUM(I240-J240-K240)</f>
        <v>4704.5</v>
      </c>
      <c r="O240" s="443">
        <v>43647</v>
      </c>
    </row>
    <row r="241" spans="1:15">
      <c r="A241" s="418">
        <f t="shared" si="18"/>
        <v>27</v>
      </c>
      <c r="B241" s="453" t="s">
        <v>704</v>
      </c>
      <c r="C241" s="453" t="s">
        <v>705</v>
      </c>
      <c r="D241" s="698" t="s">
        <v>706</v>
      </c>
      <c r="E241" s="469" t="s">
        <v>707</v>
      </c>
      <c r="F241" s="465" t="s">
        <v>37</v>
      </c>
      <c r="G241" s="450" t="s">
        <v>702</v>
      </c>
      <c r="H241" s="465" t="s">
        <v>708</v>
      </c>
      <c r="I241" s="480">
        <v>10000</v>
      </c>
      <c r="J241" s="480">
        <f t="shared" si="19"/>
        <v>287</v>
      </c>
      <c r="K241" s="480">
        <f t="shared" si="20"/>
        <v>304</v>
      </c>
      <c r="L241" s="480"/>
      <c r="M241" s="480"/>
      <c r="N241" s="480">
        <f t="shared" si="22"/>
        <v>9409</v>
      </c>
      <c r="O241" s="458">
        <v>43739</v>
      </c>
    </row>
    <row r="242" spans="1:15">
      <c r="A242" s="418">
        <f t="shared" si="18"/>
        <v>28</v>
      </c>
      <c r="B242" s="453" t="s">
        <v>709</v>
      </c>
      <c r="C242" s="453" t="s">
        <v>710</v>
      </c>
      <c r="D242" s="698" t="s">
        <v>711</v>
      </c>
      <c r="E242" s="469" t="s">
        <v>712</v>
      </c>
      <c r="F242" s="465" t="s">
        <v>37</v>
      </c>
      <c r="G242" s="450" t="s">
        <v>702</v>
      </c>
      <c r="H242" s="465" t="s">
        <v>713</v>
      </c>
      <c r="I242" s="480">
        <v>10000</v>
      </c>
      <c r="J242" s="480">
        <f t="shared" si="19"/>
        <v>287</v>
      </c>
      <c r="K242" s="480">
        <f t="shared" si="20"/>
        <v>304</v>
      </c>
      <c r="L242" s="480"/>
      <c r="M242" s="480"/>
      <c r="N242" s="480">
        <f t="shared" si="22"/>
        <v>9409</v>
      </c>
      <c r="O242" s="458">
        <v>43739</v>
      </c>
    </row>
    <row r="243" spans="1:15">
      <c r="A243" s="418">
        <f t="shared" si="18"/>
        <v>29</v>
      </c>
      <c r="B243" s="453" t="s">
        <v>714</v>
      </c>
      <c r="C243" s="453" t="s">
        <v>715</v>
      </c>
      <c r="D243" s="698" t="s">
        <v>716</v>
      </c>
      <c r="E243" s="469" t="s">
        <v>717</v>
      </c>
      <c r="F243" s="465" t="s">
        <v>188</v>
      </c>
      <c r="G243" s="450" t="s">
        <v>702</v>
      </c>
      <c r="H243" s="465" t="s">
        <v>718</v>
      </c>
      <c r="I243" s="480">
        <v>17936</v>
      </c>
      <c r="J243" s="480">
        <f t="shared" si="19"/>
        <v>514.76319999999998</v>
      </c>
      <c r="K243" s="480">
        <f t="shared" si="20"/>
        <v>545.25440000000003</v>
      </c>
      <c r="L243" s="480"/>
      <c r="M243" s="480"/>
      <c r="N243" s="480">
        <f t="shared" si="22"/>
        <v>16875.982399999997</v>
      </c>
      <c r="O243" s="458">
        <v>43739</v>
      </c>
    </row>
    <row r="244" spans="1:15">
      <c r="A244" s="418">
        <f t="shared" si="18"/>
        <v>30</v>
      </c>
      <c r="B244" s="699" t="s">
        <v>719</v>
      </c>
      <c r="C244" s="450" t="s">
        <v>720</v>
      </c>
      <c r="D244" s="700" t="s">
        <v>721</v>
      </c>
      <c r="E244" s="478" t="s">
        <v>722</v>
      </c>
      <c r="F244" s="699" t="s">
        <v>63</v>
      </c>
      <c r="G244" s="450" t="s">
        <v>702</v>
      </c>
      <c r="H244" s="450" t="s">
        <v>723</v>
      </c>
      <c r="I244" s="701">
        <v>5000</v>
      </c>
      <c r="J244" s="701">
        <f t="shared" si="19"/>
        <v>143.5</v>
      </c>
      <c r="K244" s="701">
        <f t="shared" si="20"/>
        <v>152</v>
      </c>
      <c r="L244" s="701"/>
      <c r="M244" s="701"/>
      <c r="N244" s="701">
        <f t="shared" si="22"/>
        <v>4704.5</v>
      </c>
      <c r="O244" s="702">
        <v>44228</v>
      </c>
    </row>
    <row r="245" spans="1:15">
      <c r="A245" s="418">
        <f t="shared" si="18"/>
        <v>31</v>
      </c>
      <c r="B245" s="467" t="s">
        <v>724</v>
      </c>
      <c r="C245" s="467" t="s">
        <v>725</v>
      </c>
      <c r="D245" s="466" t="s">
        <v>726</v>
      </c>
      <c r="E245" s="687" t="s">
        <v>727</v>
      </c>
      <c r="F245" s="699" t="s">
        <v>63</v>
      </c>
      <c r="G245" s="450" t="s">
        <v>702</v>
      </c>
      <c r="H245" s="468" t="s">
        <v>728</v>
      </c>
      <c r="I245" s="701">
        <v>10000</v>
      </c>
      <c r="J245" s="701">
        <f t="shared" si="19"/>
        <v>287</v>
      </c>
      <c r="K245" s="701">
        <f t="shared" si="20"/>
        <v>304</v>
      </c>
      <c r="L245" s="701"/>
      <c r="M245" s="701"/>
      <c r="N245" s="701">
        <f>SUM(I245-J245-K245)</f>
        <v>9409</v>
      </c>
      <c r="O245" s="463">
        <v>44200</v>
      </c>
    </row>
    <row r="246" spans="1:15">
      <c r="A246" s="418">
        <f t="shared" si="18"/>
        <v>32</v>
      </c>
      <c r="B246" s="467" t="s">
        <v>730</v>
      </c>
      <c r="C246" s="467" t="s">
        <v>652</v>
      </c>
      <c r="D246" s="466" t="s">
        <v>731</v>
      </c>
      <c r="E246" s="687" t="s">
        <v>732</v>
      </c>
      <c r="F246" s="699" t="s">
        <v>150</v>
      </c>
      <c r="G246" s="450" t="s">
        <v>702</v>
      </c>
      <c r="H246" s="468" t="s">
        <v>733</v>
      </c>
      <c r="I246" s="701">
        <v>5000</v>
      </c>
      <c r="J246" s="701">
        <f t="shared" si="19"/>
        <v>143.5</v>
      </c>
      <c r="K246" s="701">
        <f t="shared" si="20"/>
        <v>152</v>
      </c>
      <c r="L246" s="701"/>
      <c r="M246" s="701"/>
      <c r="N246" s="701">
        <f t="shared" si="22"/>
        <v>4704.5</v>
      </c>
      <c r="O246" s="463">
        <v>44202</v>
      </c>
    </row>
    <row r="247" spans="1:15">
      <c r="A247" s="418">
        <f t="shared" si="18"/>
        <v>33</v>
      </c>
      <c r="B247" s="467" t="s">
        <v>734</v>
      </c>
      <c r="C247" s="467" t="s">
        <v>735</v>
      </c>
      <c r="D247" s="466" t="s">
        <v>736</v>
      </c>
      <c r="E247" s="687" t="s">
        <v>848</v>
      </c>
      <c r="F247" s="699" t="s">
        <v>737</v>
      </c>
      <c r="G247" s="450" t="s">
        <v>702</v>
      </c>
      <c r="H247" s="468" t="s">
        <v>600</v>
      </c>
      <c r="I247" s="701">
        <v>5000</v>
      </c>
      <c r="J247" s="701">
        <f t="shared" si="19"/>
        <v>143.5</v>
      </c>
      <c r="K247" s="701">
        <f t="shared" si="20"/>
        <v>152</v>
      </c>
      <c r="L247" s="701"/>
      <c r="M247" s="701"/>
      <c r="N247" s="701">
        <f t="shared" si="22"/>
        <v>4704.5</v>
      </c>
      <c r="O247" s="463">
        <v>44501</v>
      </c>
    </row>
    <row r="248" spans="1:15">
      <c r="A248" s="418">
        <f t="shared" si="18"/>
        <v>34</v>
      </c>
      <c r="B248" s="467" t="s">
        <v>865</v>
      </c>
      <c r="C248" s="467" t="s">
        <v>866</v>
      </c>
      <c r="D248" s="466" t="s">
        <v>867</v>
      </c>
      <c r="E248" s="687" t="s">
        <v>893</v>
      </c>
      <c r="F248" s="699" t="s">
        <v>63</v>
      </c>
      <c r="G248" s="450" t="s">
        <v>702</v>
      </c>
      <c r="H248" s="468" t="s">
        <v>868</v>
      </c>
      <c r="I248" s="701">
        <v>5000</v>
      </c>
      <c r="J248" s="701">
        <f t="shared" si="19"/>
        <v>143.5</v>
      </c>
      <c r="K248" s="701">
        <f t="shared" si="20"/>
        <v>152</v>
      </c>
      <c r="L248" s="701"/>
      <c r="M248" s="701"/>
      <c r="N248" s="701">
        <f t="shared" si="22"/>
        <v>4704.5</v>
      </c>
      <c r="O248" s="463">
        <v>44835</v>
      </c>
    </row>
    <row r="249" spans="1:15">
      <c r="A249" s="418">
        <f t="shared" si="18"/>
        <v>35</v>
      </c>
      <c r="B249" s="467" t="s">
        <v>869</v>
      </c>
      <c r="C249" s="467" t="s">
        <v>517</v>
      </c>
      <c r="D249" s="466" t="s">
        <v>870</v>
      </c>
      <c r="E249" s="687" t="s">
        <v>894</v>
      </c>
      <c r="F249" s="699" t="s">
        <v>871</v>
      </c>
      <c r="G249" s="450" t="s">
        <v>702</v>
      </c>
      <c r="H249" s="696" t="s">
        <v>728</v>
      </c>
      <c r="I249" s="701">
        <v>10000</v>
      </c>
      <c r="J249" s="701">
        <f t="shared" si="19"/>
        <v>287</v>
      </c>
      <c r="K249" s="701">
        <f t="shared" si="20"/>
        <v>304</v>
      </c>
      <c r="L249" s="701"/>
      <c r="M249" s="701"/>
      <c r="N249" s="701">
        <f t="shared" si="22"/>
        <v>9409</v>
      </c>
      <c r="O249" s="463">
        <v>44835</v>
      </c>
    </row>
    <row r="250" spans="1:15">
      <c r="A250" s="418">
        <f t="shared" si="18"/>
        <v>36</v>
      </c>
      <c r="B250" s="467" t="s">
        <v>934</v>
      </c>
      <c r="C250" s="467" t="s">
        <v>935</v>
      </c>
      <c r="D250" s="466" t="s">
        <v>936</v>
      </c>
      <c r="E250" s="687" t="s">
        <v>939</v>
      </c>
      <c r="F250" s="699" t="s">
        <v>150</v>
      </c>
      <c r="G250" s="450" t="s">
        <v>702</v>
      </c>
      <c r="H250" s="696" t="s">
        <v>937</v>
      </c>
      <c r="I250" s="701">
        <v>5000</v>
      </c>
      <c r="J250" s="701">
        <f t="shared" si="19"/>
        <v>143.5</v>
      </c>
      <c r="K250" s="701">
        <f t="shared" si="20"/>
        <v>152</v>
      </c>
      <c r="L250" s="701"/>
      <c r="M250" s="701"/>
      <c r="N250" s="701">
        <f>SUM(I250-J250-K250)</f>
        <v>4704.5</v>
      </c>
      <c r="O250" s="463">
        <v>44958</v>
      </c>
    </row>
    <row r="251" spans="1:15">
      <c r="A251" s="418">
        <f t="shared" si="18"/>
        <v>37</v>
      </c>
      <c r="B251" s="467" t="s">
        <v>931</v>
      </c>
      <c r="C251" s="467" t="s">
        <v>932</v>
      </c>
      <c r="D251" s="466" t="s">
        <v>933</v>
      </c>
      <c r="E251" s="687" t="s">
        <v>940</v>
      </c>
      <c r="F251" s="699" t="s">
        <v>557</v>
      </c>
      <c r="G251" s="450" t="s">
        <v>702</v>
      </c>
      <c r="H251" s="431" t="s">
        <v>637</v>
      </c>
      <c r="I251" s="701">
        <v>8000</v>
      </c>
      <c r="J251" s="701">
        <f t="shared" si="19"/>
        <v>229.6</v>
      </c>
      <c r="K251" s="701">
        <f t="shared" si="20"/>
        <v>243.2</v>
      </c>
      <c r="L251" s="701"/>
      <c r="M251" s="701"/>
      <c r="N251" s="701">
        <f t="shared" si="22"/>
        <v>7527.2</v>
      </c>
      <c r="O251" s="463">
        <v>44958</v>
      </c>
    </row>
    <row r="252" spans="1:15">
      <c r="A252" s="418">
        <f t="shared" si="18"/>
        <v>38</v>
      </c>
      <c r="B252" s="467" t="s">
        <v>985</v>
      </c>
      <c r="C252" s="467" t="s">
        <v>215</v>
      </c>
      <c r="D252" s="466" t="s">
        <v>986</v>
      </c>
      <c r="E252" s="687" t="s">
        <v>987</v>
      </c>
      <c r="F252" s="699" t="s">
        <v>737</v>
      </c>
      <c r="G252" s="450" t="s">
        <v>702</v>
      </c>
      <c r="H252" s="431" t="s">
        <v>151</v>
      </c>
      <c r="I252" s="701">
        <v>10000</v>
      </c>
      <c r="J252" s="701">
        <f t="shared" si="19"/>
        <v>287</v>
      </c>
      <c r="K252" s="701">
        <f t="shared" si="20"/>
        <v>304</v>
      </c>
      <c r="L252" s="701"/>
      <c r="M252" s="701"/>
      <c r="N252" s="701">
        <f t="shared" si="22"/>
        <v>9409</v>
      </c>
      <c r="O252" s="463">
        <v>45200</v>
      </c>
    </row>
    <row r="253" spans="1:15">
      <c r="A253" s="418">
        <f t="shared" si="18"/>
        <v>39</v>
      </c>
      <c r="B253" s="467" t="s">
        <v>982</v>
      </c>
      <c r="C253" s="467" t="s">
        <v>983</v>
      </c>
      <c r="D253" s="466" t="s">
        <v>984</v>
      </c>
      <c r="E253" s="687" t="s">
        <v>988</v>
      </c>
      <c r="F253" s="699" t="s">
        <v>737</v>
      </c>
      <c r="G253" s="450" t="s">
        <v>702</v>
      </c>
      <c r="H253" s="431" t="s">
        <v>151</v>
      </c>
      <c r="I253" s="701">
        <v>10000</v>
      </c>
      <c r="J253" s="701">
        <f t="shared" si="19"/>
        <v>287</v>
      </c>
      <c r="K253" s="701">
        <f t="shared" si="20"/>
        <v>304</v>
      </c>
      <c r="L253" s="701"/>
      <c r="M253" s="701"/>
      <c r="N253" s="701">
        <f t="shared" si="22"/>
        <v>9409</v>
      </c>
      <c r="O253" s="463">
        <v>45200</v>
      </c>
    </row>
    <row r="254" spans="1:15">
      <c r="B254" s="668" t="s">
        <v>738</v>
      </c>
      <c r="C254" s="467"/>
      <c r="D254" s="429"/>
      <c r="E254" s="445"/>
      <c r="F254" s="428"/>
      <c r="G254" s="428"/>
      <c r="H254" s="428"/>
      <c r="I254" s="671">
        <f>SUM(I215:I253)</f>
        <v>272086</v>
      </c>
      <c r="J254" s="671">
        <f>SUM(J215:J253)</f>
        <v>7808.8682000000008</v>
      </c>
      <c r="K254" s="671">
        <f>SUM(K215:K253)</f>
        <v>8271.4143999999978</v>
      </c>
      <c r="L254" s="672"/>
      <c r="M254" s="671">
        <f>SUM(M215:M244)</f>
        <v>1512.45</v>
      </c>
      <c r="N254" s="671">
        <f>SUM(N215:N253)</f>
        <v>254493.26740000001</v>
      </c>
      <c r="O254" s="428"/>
    </row>
    <row r="255" spans="1:15">
      <c r="B255" s="673"/>
      <c r="C255" s="599"/>
      <c r="D255" s="651"/>
      <c r="E255" s="678"/>
      <c r="F255" s="649"/>
      <c r="G255" s="649"/>
      <c r="H255" s="649"/>
      <c r="I255" s="676"/>
      <c r="J255" s="676"/>
      <c r="K255" s="676"/>
      <c r="L255" s="677"/>
      <c r="M255" s="676"/>
      <c r="N255" s="676"/>
      <c r="O255" s="649"/>
    </row>
    <row r="256" spans="1:15">
      <c r="B256" s="673"/>
      <c r="C256" s="599"/>
      <c r="D256" s="651"/>
      <c r="E256" s="678"/>
      <c r="F256" s="649"/>
      <c r="G256" s="649"/>
      <c r="H256" s="649"/>
      <c r="I256" s="676"/>
      <c r="J256" s="676"/>
      <c r="K256" s="676"/>
      <c r="L256" s="677"/>
      <c r="M256" s="676"/>
      <c r="N256" s="676"/>
      <c r="O256" s="649"/>
    </row>
    <row r="257" spans="1:15">
      <c r="B257" s="716"/>
      <c r="C257" s="716"/>
      <c r="D257" s="716"/>
      <c r="E257" s="716"/>
      <c r="F257" s="716"/>
      <c r="G257" s="716"/>
      <c r="H257" s="716"/>
      <c r="I257" s="716"/>
      <c r="J257" s="716"/>
      <c r="K257" s="716"/>
      <c r="L257" s="716"/>
      <c r="M257" s="716"/>
      <c r="N257" s="716"/>
      <c r="O257" s="650"/>
    </row>
    <row r="258" spans="1:15" ht="15.75" thickBot="1">
      <c r="B258" s="651"/>
      <c r="C258" s="652" t="s">
        <v>398</v>
      </c>
      <c r="D258" s="653"/>
      <c r="E258" s="79"/>
      <c r="F258" s="79"/>
      <c r="G258" s="715"/>
      <c r="H258" s="654" t="s">
        <v>841</v>
      </c>
      <c r="I258" s="679"/>
      <c r="J258" s="516"/>
      <c r="K258" s="716"/>
      <c r="L258" s="716"/>
      <c r="M258" s="716"/>
      <c r="N258" s="716"/>
      <c r="O258" s="650"/>
    </row>
    <row r="259" spans="1:15">
      <c r="B259" s="831" t="s">
        <v>1039</v>
      </c>
      <c r="C259" s="831"/>
      <c r="D259" s="79"/>
      <c r="E259" s="79"/>
      <c r="F259" s="79"/>
      <c r="G259" s="715"/>
      <c r="H259" s="715" t="s">
        <v>1020</v>
      </c>
      <c r="I259" s="715"/>
      <c r="J259" s="516"/>
      <c r="K259" s="716"/>
      <c r="L259" s="716"/>
      <c r="M259" s="716"/>
      <c r="N259" s="716"/>
      <c r="O259" s="650"/>
    </row>
    <row r="260" spans="1:15">
      <c r="B260" s="715"/>
      <c r="C260" s="715"/>
      <c r="D260" s="79"/>
      <c r="E260" s="79"/>
      <c r="F260" s="79"/>
      <c r="G260" s="715"/>
      <c r="H260" s="715"/>
      <c r="I260" s="715"/>
      <c r="J260" s="516"/>
      <c r="K260" s="716"/>
      <c r="L260" s="716"/>
      <c r="M260" s="716"/>
      <c r="N260" s="716"/>
      <c r="O260" s="650"/>
    </row>
    <row r="261" spans="1:15">
      <c r="B261" s="715"/>
      <c r="C261" s="715"/>
      <c r="D261" s="79"/>
      <c r="E261" s="79"/>
      <c r="F261" s="79"/>
      <c r="G261" s="715"/>
      <c r="H261" s="715"/>
      <c r="I261" s="715"/>
      <c r="J261" s="516"/>
      <c r="K261" s="716"/>
      <c r="L261" s="716"/>
      <c r="M261" s="716"/>
      <c r="N261" s="716"/>
      <c r="O261" s="650"/>
    </row>
    <row r="262" spans="1:15">
      <c r="B262" s="715"/>
      <c r="C262" s="715"/>
      <c r="D262" s="79"/>
      <c r="E262" s="79"/>
      <c r="F262" s="79"/>
      <c r="G262" s="715"/>
      <c r="H262" s="715"/>
      <c r="I262" s="715"/>
      <c r="J262" s="516"/>
      <c r="K262" s="716"/>
      <c r="L262" s="716"/>
      <c r="M262" s="716"/>
      <c r="N262" s="716"/>
      <c r="O262" s="650"/>
    </row>
    <row r="263" spans="1:15">
      <c r="B263" s="679"/>
      <c r="C263" s="679"/>
      <c r="D263" s="651"/>
      <c r="E263" s="651"/>
      <c r="F263" s="680"/>
      <c r="H263" s="716" t="s">
        <v>0</v>
      </c>
      <c r="I263" s="679"/>
      <c r="J263" s="649"/>
      <c r="K263" s="649"/>
      <c r="L263" s="649"/>
      <c r="M263" s="649"/>
      <c r="N263" s="650"/>
      <c r="O263" s="650"/>
    </row>
    <row r="264" spans="1:15">
      <c r="B264" s="716"/>
      <c r="C264" s="679"/>
      <c r="D264" s="651"/>
      <c r="E264" s="651"/>
      <c r="F264" s="680"/>
      <c r="H264" s="716" t="s">
        <v>1</v>
      </c>
      <c r="I264" s="716"/>
      <c r="J264" s="649"/>
      <c r="K264" s="649"/>
      <c r="L264" s="649"/>
      <c r="M264" s="649"/>
      <c r="N264" s="650"/>
      <c r="O264" s="650"/>
    </row>
    <row r="265" spans="1:15">
      <c r="B265" s="716"/>
      <c r="C265" s="716"/>
      <c r="D265" s="716"/>
      <c r="E265" s="716"/>
      <c r="F265" s="716"/>
      <c r="H265" s="716" t="s">
        <v>2</v>
      </c>
      <c r="I265" s="716"/>
      <c r="J265" s="716"/>
      <c r="K265" s="716"/>
      <c r="L265" s="716"/>
      <c r="M265" s="716"/>
      <c r="N265" s="716"/>
      <c r="O265" s="650"/>
    </row>
    <row r="266" spans="1:15">
      <c r="B266" s="716"/>
      <c r="C266" s="716"/>
      <c r="D266" s="716"/>
      <c r="E266" s="716"/>
      <c r="F266" s="716"/>
      <c r="H266" s="716" t="s">
        <v>401</v>
      </c>
      <c r="I266" s="716"/>
      <c r="J266" s="716"/>
      <c r="K266" s="716"/>
      <c r="L266" s="716"/>
      <c r="M266" s="716"/>
      <c r="N266" s="716"/>
      <c r="O266" s="650"/>
    </row>
    <row r="267" spans="1:15">
      <c r="B267" s="624" t="s">
        <v>1045</v>
      </c>
      <c r="C267" s="624"/>
      <c r="D267" s="624"/>
      <c r="E267" s="624"/>
      <c r="F267" s="624"/>
      <c r="G267" s="624"/>
      <c r="H267" s="624"/>
      <c r="I267" s="624"/>
      <c r="J267" s="624"/>
      <c r="K267" s="624"/>
      <c r="L267" s="624"/>
      <c r="M267" s="624"/>
      <c r="N267" s="624"/>
      <c r="O267" s="624"/>
    </row>
    <row r="268" spans="1:15">
      <c r="B268" s="624" t="s">
        <v>740</v>
      </c>
      <c r="C268" s="624"/>
      <c r="D268" s="682"/>
      <c r="E268" s="658"/>
      <c r="F268" s="660"/>
      <c r="G268" s="660"/>
      <c r="H268" s="660"/>
      <c r="I268" s="662"/>
      <c r="J268" s="662" t="s">
        <v>741</v>
      </c>
      <c r="K268" s="662" t="s">
        <v>15</v>
      </c>
      <c r="L268" s="662" t="s">
        <v>16</v>
      </c>
      <c r="M268" s="627" t="s">
        <v>941</v>
      </c>
      <c r="N268" s="662"/>
      <c r="O268" s="626"/>
    </row>
    <row r="269" spans="1:15">
      <c r="B269" s="627" t="s">
        <v>6</v>
      </c>
      <c r="C269" s="627" t="s">
        <v>7</v>
      </c>
      <c r="D269" s="627" t="s">
        <v>8</v>
      </c>
      <c r="E269" s="627" t="s">
        <v>9</v>
      </c>
      <c r="F269" s="627" t="s">
        <v>10</v>
      </c>
      <c r="G269" s="627" t="s">
        <v>11</v>
      </c>
      <c r="H269" s="624" t="s">
        <v>12</v>
      </c>
      <c r="I269" s="703" t="s">
        <v>13</v>
      </c>
      <c r="J269" s="703" t="s">
        <v>495</v>
      </c>
      <c r="K269" s="627"/>
      <c r="L269" s="627"/>
      <c r="M269" s="627"/>
      <c r="N269" s="704" t="s">
        <v>17</v>
      </c>
      <c r="O269" s="630" t="s">
        <v>18</v>
      </c>
    </row>
    <row r="270" spans="1:15">
      <c r="A270" s="418">
        <v>1</v>
      </c>
      <c r="B270" s="428" t="s">
        <v>742</v>
      </c>
      <c r="C270" s="428" t="s">
        <v>98</v>
      </c>
      <c r="D270" s="429" t="s">
        <v>743</v>
      </c>
      <c r="E270" s="445">
        <v>200012700173872</v>
      </c>
      <c r="F270" s="428" t="s">
        <v>27</v>
      </c>
      <c r="G270" s="705" t="s">
        <v>797</v>
      </c>
      <c r="H270" s="428" t="s">
        <v>744</v>
      </c>
      <c r="I270" s="706">
        <v>5000</v>
      </c>
      <c r="J270" s="706">
        <v>143.5</v>
      </c>
      <c r="K270" s="706">
        <v>152</v>
      </c>
      <c r="L270" s="470"/>
      <c r="M270" s="447"/>
      <c r="N270" s="447">
        <v>4704.5</v>
      </c>
      <c r="O270" s="448">
        <v>39234</v>
      </c>
    </row>
    <row r="271" spans="1:15">
      <c r="A271" s="418">
        <f>A270+1</f>
        <v>2</v>
      </c>
      <c r="B271" s="428" t="s">
        <v>745</v>
      </c>
      <c r="C271" s="428" t="s">
        <v>746</v>
      </c>
      <c r="D271" s="429" t="s">
        <v>747</v>
      </c>
      <c r="E271" s="445">
        <v>200012700174004</v>
      </c>
      <c r="F271" s="428" t="s">
        <v>748</v>
      </c>
      <c r="G271" s="705" t="s">
        <v>797</v>
      </c>
      <c r="H271" s="428" t="s">
        <v>749</v>
      </c>
      <c r="I271" s="706">
        <v>5000</v>
      </c>
      <c r="J271" s="706">
        <v>143.5</v>
      </c>
      <c r="K271" s="706">
        <v>152</v>
      </c>
      <c r="L271" s="470"/>
      <c r="M271" s="447"/>
      <c r="N271" s="447">
        <v>4704.5</v>
      </c>
      <c r="O271" s="448">
        <v>39265</v>
      </c>
    </row>
    <row r="272" spans="1:15">
      <c r="A272" s="418">
        <f t="shared" ref="A272:A290" si="23">A271+1</f>
        <v>3</v>
      </c>
      <c r="B272" s="428" t="s">
        <v>750</v>
      </c>
      <c r="C272" s="428" t="s">
        <v>751</v>
      </c>
      <c r="D272" s="429" t="s">
        <v>752</v>
      </c>
      <c r="E272" s="445">
        <v>200012700173982</v>
      </c>
      <c r="F272" s="428" t="s">
        <v>150</v>
      </c>
      <c r="G272" s="705" t="s">
        <v>797</v>
      </c>
      <c r="H272" s="428" t="s">
        <v>753</v>
      </c>
      <c r="I272" s="706">
        <v>5000</v>
      </c>
      <c r="J272" s="706">
        <v>143.5</v>
      </c>
      <c r="K272" s="706">
        <v>152</v>
      </c>
      <c r="L272" s="470"/>
      <c r="M272" s="447"/>
      <c r="N272" s="447">
        <v>4704.5</v>
      </c>
      <c r="O272" s="448">
        <v>39279</v>
      </c>
    </row>
    <row r="273" spans="1:15">
      <c r="A273" s="418">
        <f t="shared" si="23"/>
        <v>4</v>
      </c>
      <c r="B273" s="428" t="s">
        <v>221</v>
      </c>
      <c r="C273" s="428" t="s">
        <v>754</v>
      </c>
      <c r="D273" s="429" t="s">
        <v>755</v>
      </c>
      <c r="E273" s="445">
        <v>200012700173924</v>
      </c>
      <c r="F273" s="428" t="s">
        <v>27</v>
      </c>
      <c r="G273" s="705" t="s">
        <v>797</v>
      </c>
      <c r="H273" s="428" t="s">
        <v>756</v>
      </c>
      <c r="I273" s="706">
        <v>5000</v>
      </c>
      <c r="J273" s="706">
        <v>143.5</v>
      </c>
      <c r="K273" s="706">
        <v>152</v>
      </c>
      <c r="L273" s="470"/>
      <c r="M273" s="447"/>
      <c r="N273" s="447">
        <v>4704.5</v>
      </c>
      <c r="O273" s="448">
        <v>39295</v>
      </c>
    </row>
    <row r="274" spans="1:15">
      <c r="A274" s="418">
        <f t="shared" si="23"/>
        <v>5</v>
      </c>
      <c r="B274" s="428" t="s">
        <v>757</v>
      </c>
      <c r="C274" s="428" t="s">
        <v>758</v>
      </c>
      <c r="D274" s="429" t="s">
        <v>759</v>
      </c>
      <c r="E274" s="445">
        <v>200011101326563</v>
      </c>
      <c r="F274" s="428" t="s">
        <v>219</v>
      </c>
      <c r="G274" s="705" t="s">
        <v>797</v>
      </c>
      <c r="H274" s="428" t="s">
        <v>760</v>
      </c>
      <c r="I274" s="706">
        <v>12000</v>
      </c>
      <c r="J274" s="706">
        <v>344.4</v>
      </c>
      <c r="K274" s="706">
        <v>364.8</v>
      </c>
      <c r="L274" s="470"/>
      <c r="M274" s="447"/>
      <c r="N274" s="447">
        <v>11290.8</v>
      </c>
      <c r="O274" s="448">
        <v>40210</v>
      </c>
    </row>
    <row r="275" spans="1:15">
      <c r="A275" s="418">
        <f t="shared" si="23"/>
        <v>6</v>
      </c>
      <c r="B275" s="428" t="s">
        <v>761</v>
      </c>
      <c r="C275" s="428" t="s">
        <v>762</v>
      </c>
      <c r="D275" s="429" t="s">
        <v>763</v>
      </c>
      <c r="E275" s="445">
        <v>200011101420003</v>
      </c>
      <c r="F275" s="428" t="s">
        <v>27</v>
      </c>
      <c r="G275" s="705" t="s">
        <v>797</v>
      </c>
      <c r="H275" s="428" t="s">
        <v>764</v>
      </c>
      <c r="I275" s="706">
        <v>5000</v>
      </c>
      <c r="J275" s="706">
        <v>143.5</v>
      </c>
      <c r="K275" s="706">
        <v>152</v>
      </c>
      <c r="L275" s="470"/>
      <c r="M275" s="447">
        <v>2000</v>
      </c>
      <c r="N275" s="447">
        <f>I275-J275-K275-M275</f>
        <v>2704.5</v>
      </c>
      <c r="O275" s="448">
        <v>40483</v>
      </c>
    </row>
    <row r="276" spans="1:15">
      <c r="A276" s="418">
        <f t="shared" si="23"/>
        <v>7</v>
      </c>
      <c r="B276" s="428" t="s">
        <v>769</v>
      </c>
      <c r="C276" s="428" t="s">
        <v>770</v>
      </c>
      <c r="D276" s="429" t="s">
        <v>771</v>
      </c>
      <c r="E276" s="445">
        <v>200011101479614</v>
      </c>
      <c r="F276" s="428" t="s">
        <v>27</v>
      </c>
      <c r="G276" s="705" t="s">
        <v>797</v>
      </c>
      <c r="H276" s="428" t="s">
        <v>772</v>
      </c>
      <c r="I276" s="706">
        <v>5000</v>
      </c>
      <c r="J276" s="706">
        <v>143.5</v>
      </c>
      <c r="K276" s="706">
        <v>152</v>
      </c>
      <c r="L276" s="470"/>
      <c r="M276" s="447"/>
      <c r="N276" s="447">
        <v>4704.5</v>
      </c>
      <c r="O276" s="448">
        <v>41122</v>
      </c>
    </row>
    <row r="277" spans="1:15">
      <c r="A277" s="418">
        <f t="shared" si="23"/>
        <v>8</v>
      </c>
      <c r="B277" s="428" t="s">
        <v>773</v>
      </c>
      <c r="C277" s="428" t="s">
        <v>774</v>
      </c>
      <c r="D277" s="429" t="s">
        <v>775</v>
      </c>
      <c r="E277" s="445">
        <v>200011101479591</v>
      </c>
      <c r="F277" s="428" t="s">
        <v>37</v>
      </c>
      <c r="G277" s="705" t="s">
        <v>797</v>
      </c>
      <c r="H277" s="428" t="s">
        <v>772</v>
      </c>
      <c r="I277" s="706">
        <v>5000</v>
      </c>
      <c r="J277" s="706">
        <v>143.5</v>
      </c>
      <c r="K277" s="706">
        <v>152</v>
      </c>
      <c r="L277" s="470"/>
      <c r="M277" s="447"/>
      <c r="N277" s="447">
        <v>4704.5</v>
      </c>
      <c r="O277" s="448">
        <v>41122</v>
      </c>
    </row>
    <row r="278" spans="1:15">
      <c r="A278" s="418">
        <f t="shared" si="23"/>
        <v>9</v>
      </c>
      <c r="B278" s="428" t="s">
        <v>776</v>
      </c>
      <c r="C278" s="428" t="s">
        <v>777</v>
      </c>
      <c r="D278" s="429" t="s">
        <v>778</v>
      </c>
      <c r="E278" s="445">
        <v>200011101561276</v>
      </c>
      <c r="F278" s="428" t="s">
        <v>779</v>
      </c>
      <c r="G278" s="705" t="s">
        <v>797</v>
      </c>
      <c r="H278" s="428" t="s">
        <v>498</v>
      </c>
      <c r="I278" s="706">
        <v>6000</v>
      </c>
      <c r="J278" s="706">
        <v>172.2</v>
      </c>
      <c r="K278" s="706">
        <v>182.4</v>
      </c>
      <c r="L278" s="470"/>
      <c r="M278" s="447"/>
      <c r="N278" s="447">
        <v>5645.4000000000005</v>
      </c>
      <c r="O278" s="448">
        <v>40909</v>
      </c>
    </row>
    <row r="279" spans="1:15">
      <c r="A279" s="418">
        <f t="shared" si="23"/>
        <v>10</v>
      </c>
      <c r="B279" s="428" t="s">
        <v>780</v>
      </c>
      <c r="C279" s="428" t="s">
        <v>781</v>
      </c>
      <c r="D279" s="429" t="s">
        <v>782</v>
      </c>
      <c r="E279" s="445">
        <v>200011101619571</v>
      </c>
      <c r="F279" s="428" t="s">
        <v>783</v>
      </c>
      <c r="G279" s="705" t="s">
        <v>797</v>
      </c>
      <c r="H279" s="428" t="s">
        <v>498</v>
      </c>
      <c r="I279" s="706">
        <v>18000</v>
      </c>
      <c r="J279" s="706">
        <v>516.6</v>
      </c>
      <c r="K279" s="706">
        <v>547.20000000000005</v>
      </c>
      <c r="L279" s="470"/>
      <c r="M279" s="447"/>
      <c r="N279" s="447">
        <v>16936.2</v>
      </c>
      <c r="O279" s="448">
        <v>41760</v>
      </c>
    </row>
    <row r="280" spans="1:15">
      <c r="A280" s="418">
        <f t="shared" si="23"/>
        <v>11</v>
      </c>
      <c r="B280" s="446" t="s">
        <v>784</v>
      </c>
      <c r="C280" s="446" t="s">
        <v>278</v>
      </c>
      <c r="D280" s="463" t="s">
        <v>785</v>
      </c>
      <c r="E280" s="463" t="s">
        <v>786</v>
      </c>
      <c r="F280" s="450" t="s">
        <v>27</v>
      </c>
      <c r="G280" s="705" t="s">
        <v>797</v>
      </c>
      <c r="H280" s="450" t="s">
        <v>787</v>
      </c>
      <c r="I280" s="707">
        <v>5000</v>
      </c>
      <c r="J280" s="708">
        <f>I280*2.87%</f>
        <v>143.5</v>
      </c>
      <c r="K280" s="708">
        <f>I280*3.04%</f>
        <v>152</v>
      </c>
      <c r="L280" s="684"/>
      <c r="M280" s="695"/>
      <c r="N280" s="435">
        <f>I280-J280-K280</f>
        <v>4704.5</v>
      </c>
      <c r="O280" s="463">
        <v>42856</v>
      </c>
    </row>
    <row r="281" spans="1:15">
      <c r="A281" s="418">
        <f t="shared" si="23"/>
        <v>12</v>
      </c>
      <c r="B281" s="446" t="s">
        <v>788</v>
      </c>
      <c r="C281" s="446" t="s">
        <v>789</v>
      </c>
      <c r="D281" s="463" t="s">
        <v>790</v>
      </c>
      <c r="E281" s="463" t="s">
        <v>791</v>
      </c>
      <c r="F281" s="450" t="s">
        <v>792</v>
      </c>
      <c r="G281" s="705" t="s">
        <v>797</v>
      </c>
      <c r="H281" s="450" t="s">
        <v>793</v>
      </c>
      <c r="I281" s="707">
        <v>5000</v>
      </c>
      <c r="J281" s="708">
        <f>I281*2.87%</f>
        <v>143.5</v>
      </c>
      <c r="K281" s="708">
        <f>I281*3.04%</f>
        <v>152</v>
      </c>
      <c r="L281" s="684"/>
      <c r="M281" s="695"/>
      <c r="N281" s="435">
        <f>I281-J281-K281</f>
        <v>4704.5</v>
      </c>
      <c r="O281" s="463">
        <v>43191</v>
      </c>
    </row>
    <row r="282" spans="1:15">
      <c r="A282" s="418">
        <f t="shared" si="23"/>
        <v>13</v>
      </c>
      <c r="B282" s="705" t="s">
        <v>688</v>
      </c>
      <c r="C282" s="705" t="s">
        <v>794</v>
      </c>
      <c r="D282" s="709" t="s">
        <v>795</v>
      </c>
      <c r="E282" s="709" t="s">
        <v>796</v>
      </c>
      <c r="F282" s="705" t="s">
        <v>150</v>
      </c>
      <c r="G282" s="705" t="s">
        <v>797</v>
      </c>
      <c r="H282" s="705" t="s">
        <v>798</v>
      </c>
      <c r="I282" s="707">
        <v>5000</v>
      </c>
      <c r="J282" s="708">
        <f t="shared" ref="J282:J292" si="24">I282*2.87%</f>
        <v>143.5</v>
      </c>
      <c r="K282" s="708">
        <f t="shared" ref="K282:K292" si="25">I282*3.04%</f>
        <v>152</v>
      </c>
      <c r="L282" s="684"/>
      <c r="M282" s="695"/>
      <c r="N282" s="435">
        <f>I282-J282-K282</f>
        <v>4704.5</v>
      </c>
      <c r="O282" s="436">
        <v>43497</v>
      </c>
    </row>
    <row r="283" spans="1:15">
      <c r="A283" s="418">
        <f t="shared" si="23"/>
        <v>14</v>
      </c>
      <c r="B283" s="446" t="s">
        <v>288</v>
      </c>
      <c r="C283" s="446" t="s">
        <v>799</v>
      </c>
      <c r="D283" s="463" t="s">
        <v>800</v>
      </c>
      <c r="E283" s="469" t="s">
        <v>801</v>
      </c>
      <c r="F283" s="450" t="s">
        <v>701</v>
      </c>
      <c r="G283" s="450" t="s">
        <v>802</v>
      </c>
      <c r="H283" s="450" t="s">
        <v>803</v>
      </c>
      <c r="I283" s="480">
        <v>5000</v>
      </c>
      <c r="J283" s="480">
        <f t="shared" si="24"/>
        <v>143.5</v>
      </c>
      <c r="K283" s="480">
        <f t="shared" si="25"/>
        <v>152</v>
      </c>
      <c r="L283" s="480"/>
      <c r="M283" s="480"/>
      <c r="N283" s="480">
        <f t="shared" ref="N283:N292" si="26">SUM(I283-J283-K283)</f>
        <v>4704.5</v>
      </c>
      <c r="O283" s="667">
        <v>43221</v>
      </c>
    </row>
    <row r="284" spans="1:15">
      <c r="A284" s="418">
        <f t="shared" si="23"/>
        <v>15</v>
      </c>
      <c r="B284" s="446" t="s">
        <v>804</v>
      </c>
      <c r="C284" s="446" t="s">
        <v>805</v>
      </c>
      <c r="D284" s="463" t="s">
        <v>806</v>
      </c>
      <c r="E284" s="469" t="s">
        <v>807</v>
      </c>
      <c r="F284" s="450" t="s">
        <v>27</v>
      </c>
      <c r="G284" s="450" t="s">
        <v>802</v>
      </c>
      <c r="H284" s="450" t="s">
        <v>808</v>
      </c>
      <c r="I284" s="480">
        <v>5000</v>
      </c>
      <c r="J284" s="480">
        <f t="shared" si="24"/>
        <v>143.5</v>
      </c>
      <c r="K284" s="480">
        <f t="shared" si="25"/>
        <v>152</v>
      </c>
      <c r="L284" s="480"/>
      <c r="M284" s="480"/>
      <c r="N284" s="480">
        <f t="shared" si="26"/>
        <v>4704.5</v>
      </c>
      <c r="O284" s="667">
        <v>43221</v>
      </c>
    </row>
    <row r="285" spans="1:15">
      <c r="A285" s="418">
        <f t="shared" si="23"/>
        <v>16</v>
      </c>
      <c r="B285" s="446" t="s">
        <v>809</v>
      </c>
      <c r="C285" s="446" t="s">
        <v>810</v>
      </c>
      <c r="D285" s="463" t="s">
        <v>811</v>
      </c>
      <c r="E285" s="469" t="s">
        <v>812</v>
      </c>
      <c r="F285" s="450" t="s">
        <v>219</v>
      </c>
      <c r="G285" s="450" t="s">
        <v>802</v>
      </c>
      <c r="H285" s="450" t="s">
        <v>813</v>
      </c>
      <c r="I285" s="480">
        <v>14000</v>
      </c>
      <c r="J285" s="480">
        <f t="shared" si="24"/>
        <v>401.8</v>
      </c>
      <c r="K285" s="480">
        <f t="shared" si="25"/>
        <v>425.6</v>
      </c>
      <c r="L285" s="480"/>
      <c r="M285" s="480"/>
      <c r="N285" s="480">
        <f t="shared" si="26"/>
        <v>13172.6</v>
      </c>
      <c r="O285" s="463">
        <v>43836</v>
      </c>
    </row>
    <row r="286" spans="1:15">
      <c r="A286" s="418">
        <f t="shared" si="23"/>
        <v>17</v>
      </c>
      <c r="B286" s="450" t="s">
        <v>814</v>
      </c>
      <c r="C286" s="450" t="s">
        <v>815</v>
      </c>
      <c r="D286" s="463" t="s">
        <v>816</v>
      </c>
      <c r="E286" s="469" t="s">
        <v>817</v>
      </c>
      <c r="F286" s="450" t="s">
        <v>27</v>
      </c>
      <c r="G286" s="450" t="s">
        <v>802</v>
      </c>
      <c r="H286" s="428" t="s">
        <v>818</v>
      </c>
      <c r="I286" s="480">
        <v>5000</v>
      </c>
      <c r="J286" s="480">
        <f t="shared" si="24"/>
        <v>143.5</v>
      </c>
      <c r="K286" s="480">
        <f t="shared" si="25"/>
        <v>152</v>
      </c>
      <c r="L286" s="480"/>
      <c r="M286" s="480"/>
      <c r="N286" s="480">
        <f t="shared" si="26"/>
        <v>4704.5</v>
      </c>
      <c r="O286" s="463">
        <v>44203</v>
      </c>
    </row>
    <row r="287" spans="1:15">
      <c r="A287" s="418">
        <f t="shared" si="23"/>
        <v>18</v>
      </c>
      <c r="B287" s="450" t="s">
        <v>852</v>
      </c>
      <c r="C287" s="450" t="s">
        <v>853</v>
      </c>
      <c r="D287" s="463" t="s">
        <v>855</v>
      </c>
      <c r="E287" s="469" t="s">
        <v>856</v>
      </c>
      <c r="F287" s="450" t="s">
        <v>150</v>
      </c>
      <c r="G287" s="450" t="s">
        <v>802</v>
      </c>
      <c r="H287" s="450" t="s">
        <v>854</v>
      </c>
      <c r="I287" s="480">
        <v>5000</v>
      </c>
      <c r="J287" s="480">
        <f t="shared" si="24"/>
        <v>143.5</v>
      </c>
      <c r="K287" s="480">
        <f t="shared" si="25"/>
        <v>152</v>
      </c>
      <c r="L287" s="480"/>
      <c r="M287" s="480"/>
      <c r="N287" s="480">
        <f t="shared" si="26"/>
        <v>4704.5</v>
      </c>
      <c r="O287" s="463">
        <v>44805</v>
      </c>
    </row>
    <row r="288" spans="1:15">
      <c r="A288" s="418">
        <f t="shared" si="23"/>
        <v>19</v>
      </c>
      <c r="B288" s="450" t="s">
        <v>906</v>
      </c>
      <c r="C288" s="450" t="s">
        <v>907</v>
      </c>
      <c r="D288" s="463" t="s">
        <v>908</v>
      </c>
      <c r="E288" s="469" t="s">
        <v>913</v>
      </c>
      <c r="F288" s="450" t="s">
        <v>737</v>
      </c>
      <c r="G288" s="450" t="s">
        <v>802</v>
      </c>
      <c r="H288" s="450" t="s">
        <v>909</v>
      </c>
      <c r="I288" s="480">
        <v>5000</v>
      </c>
      <c r="J288" s="480">
        <f t="shared" si="24"/>
        <v>143.5</v>
      </c>
      <c r="K288" s="480">
        <f t="shared" si="25"/>
        <v>152</v>
      </c>
      <c r="L288" s="480"/>
      <c r="M288" s="480"/>
      <c r="N288" s="480">
        <f t="shared" si="26"/>
        <v>4704.5</v>
      </c>
      <c r="O288" s="463">
        <v>44866</v>
      </c>
    </row>
    <row r="289" spans="1:15">
      <c r="A289" s="418">
        <f t="shared" si="23"/>
        <v>20</v>
      </c>
      <c r="B289" s="450" t="s">
        <v>922</v>
      </c>
      <c r="C289" s="450" t="s">
        <v>923</v>
      </c>
      <c r="D289" s="463" t="s">
        <v>924</v>
      </c>
      <c r="E289" s="469" t="s">
        <v>929</v>
      </c>
      <c r="F289" s="450" t="s">
        <v>737</v>
      </c>
      <c r="G289" s="450" t="s">
        <v>802</v>
      </c>
      <c r="H289" s="450" t="s">
        <v>925</v>
      </c>
      <c r="I289" s="480">
        <v>5000</v>
      </c>
      <c r="J289" s="480">
        <f t="shared" si="24"/>
        <v>143.5</v>
      </c>
      <c r="K289" s="480">
        <f t="shared" si="25"/>
        <v>152</v>
      </c>
      <c r="L289" s="480"/>
      <c r="M289" s="480"/>
      <c r="N289" s="480">
        <f t="shared" si="26"/>
        <v>4704.5</v>
      </c>
      <c r="O289" s="463">
        <v>44928</v>
      </c>
    </row>
    <row r="290" spans="1:15">
      <c r="A290" s="418">
        <f t="shared" si="23"/>
        <v>21</v>
      </c>
      <c r="B290" s="450" t="s">
        <v>926</v>
      </c>
      <c r="C290" s="450" t="s">
        <v>210</v>
      </c>
      <c r="D290" s="463" t="s">
        <v>927</v>
      </c>
      <c r="E290" s="469" t="s">
        <v>930</v>
      </c>
      <c r="F290" s="450" t="s">
        <v>150</v>
      </c>
      <c r="G290" s="450" t="s">
        <v>802</v>
      </c>
      <c r="H290" s="450" t="s">
        <v>798</v>
      </c>
      <c r="I290" s="480">
        <v>5000</v>
      </c>
      <c r="J290" s="480">
        <f t="shared" si="24"/>
        <v>143.5</v>
      </c>
      <c r="K290" s="480">
        <f t="shared" si="25"/>
        <v>152</v>
      </c>
      <c r="L290" s="480"/>
      <c r="M290" s="480"/>
      <c r="N290" s="480">
        <f t="shared" si="26"/>
        <v>4704.5</v>
      </c>
      <c r="O290" s="463" t="s">
        <v>928</v>
      </c>
    </row>
    <row r="291" spans="1:15">
      <c r="A291" s="418">
        <f>A290+1</f>
        <v>22</v>
      </c>
      <c r="B291" s="686" t="s">
        <v>969</v>
      </c>
      <c r="C291" s="686" t="s">
        <v>970</v>
      </c>
      <c r="D291" s="687" t="s">
        <v>971</v>
      </c>
      <c r="E291" s="488" t="s">
        <v>973</v>
      </c>
      <c r="F291" s="450" t="s">
        <v>27</v>
      </c>
      <c r="G291" s="450" t="s">
        <v>802</v>
      </c>
      <c r="H291" s="450" t="s">
        <v>972</v>
      </c>
      <c r="I291" s="480">
        <v>5000</v>
      </c>
      <c r="J291" s="480">
        <f t="shared" si="24"/>
        <v>143.5</v>
      </c>
      <c r="K291" s="480">
        <f t="shared" si="25"/>
        <v>152</v>
      </c>
      <c r="L291" s="480"/>
      <c r="M291" s="480"/>
      <c r="N291" s="480">
        <f t="shared" si="26"/>
        <v>4704.5</v>
      </c>
      <c r="O291" s="463">
        <v>45047</v>
      </c>
    </row>
    <row r="292" spans="1:15">
      <c r="A292" s="418">
        <f>A291+1</f>
        <v>23</v>
      </c>
      <c r="B292" s="686" t="s">
        <v>1015</v>
      </c>
      <c r="C292" s="686" t="s">
        <v>1013</v>
      </c>
      <c r="D292" s="687" t="s">
        <v>1014</v>
      </c>
      <c r="E292" s="488" t="s">
        <v>1016</v>
      </c>
      <c r="F292" s="450" t="s">
        <v>150</v>
      </c>
      <c r="G292" s="450" t="s">
        <v>802</v>
      </c>
      <c r="H292" s="450" t="s">
        <v>1017</v>
      </c>
      <c r="I292" s="480">
        <v>5000</v>
      </c>
      <c r="J292" s="480">
        <f t="shared" si="24"/>
        <v>143.5</v>
      </c>
      <c r="K292" s="480">
        <f t="shared" si="25"/>
        <v>152</v>
      </c>
      <c r="L292" s="480"/>
      <c r="M292" s="480"/>
      <c r="N292" s="480">
        <f t="shared" si="26"/>
        <v>4704.5</v>
      </c>
      <c r="O292" s="463">
        <v>45421</v>
      </c>
    </row>
    <row r="293" spans="1:15">
      <c r="B293" s="668" t="s">
        <v>819</v>
      </c>
      <c r="C293" s="668"/>
      <c r="D293" s="428"/>
      <c r="E293" s="445"/>
      <c r="F293" s="428"/>
      <c r="G293" s="428"/>
      <c r="H293" s="428"/>
      <c r="I293" s="710">
        <f>SUM(I270:I292)</f>
        <v>145000</v>
      </c>
      <c r="J293" s="710">
        <f>SUM(J270:J292)</f>
        <v>4161.5</v>
      </c>
      <c r="K293" s="710">
        <f>SUM(K270:K292)</f>
        <v>4408</v>
      </c>
      <c r="L293" s="672">
        <f>SUM(L278:L285)</f>
        <v>0</v>
      </c>
      <c r="M293" s="671">
        <f>SUM(M270:M284)</f>
        <v>2000</v>
      </c>
      <c r="N293" s="671">
        <f>SUM(N270:N292)</f>
        <v>134430.5</v>
      </c>
      <c r="O293" s="428"/>
    </row>
    <row r="294" spans="1:15">
      <c r="B294" s="673"/>
      <c r="C294" s="673"/>
      <c r="D294" s="649"/>
      <c r="E294" s="678"/>
      <c r="F294" s="649"/>
      <c r="G294" s="649"/>
      <c r="H294" s="649"/>
      <c r="I294" s="711"/>
      <c r="J294" s="711"/>
      <c r="K294" s="711"/>
      <c r="L294" s="677"/>
      <c r="M294" s="676"/>
      <c r="N294" s="676"/>
      <c r="O294" s="649"/>
    </row>
    <row r="295" spans="1:15">
      <c r="A295" s="418">
        <f>A100+A150+A195+A253+A292</f>
        <v>209</v>
      </c>
      <c r="B295" s="673"/>
      <c r="C295" s="673"/>
      <c r="D295" s="649"/>
      <c r="E295" s="678"/>
      <c r="F295" s="649"/>
      <c r="G295" s="649"/>
      <c r="H295" s="649"/>
      <c r="I295" s="711"/>
      <c r="J295" s="711"/>
      <c r="K295" s="711"/>
      <c r="L295" s="677"/>
      <c r="M295" s="676"/>
      <c r="N295" s="676"/>
      <c r="O295" s="649"/>
    </row>
    <row r="296" spans="1:15">
      <c r="B296" s="673" t="s">
        <v>820</v>
      </c>
      <c r="C296" s="673"/>
      <c r="D296" s="649"/>
      <c r="E296" s="678"/>
      <c r="F296" s="649"/>
      <c r="G296" s="649"/>
      <c r="H296" s="649"/>
      <c r="I296" s="711"/>
      <c r="J296" s="711"/>
      <c r="K296" s="711"/>
      <c r="L296" s="677"/>
      <c r="M296" s="676"/>
      <c r="N296" s="676"/>
      <c r="O296" s="649"/>
    </row>
    <row r="297" spans="1:15">
      <c r="B297" s="650"/>
      <c r="C297" s="650"/>
      <c r="D297" s="650"/>
      <c r="E297" s="712"/>
      <c r="F297" s="650"/>
      <c r="G297" s="650"/>
      <c r="H297" s="650"/>
      <c r="I297" s="713">
        <f>I101+I151+I196+I254+I293</f>
        <v>1562138.65</v>
      </c>
      <c r="J297" s="650"/>
      <c r="K297" s="714" t="s">
        <v>821</v>
      </c>
      <c r="L297" s="714"/>
      <c r="M297" s="714"/>
      <c r="N297" s="713">
        <f>N101+N151+N196+N254+N293</f>
        <v>1460904.1057850001</v>
      </c>
    </row>
    <row r="299" spans="1:15" ht="15.75" thickBot="1">
      <c r="B299" s="651"/>
      <c r="C299" s="652" t="s">
        <v>398</v>
      </c>
      <c r="D299" s="653"/>
      <c r="E299" s="79"/>
      <c r="F299" s="79"/>
      <c r="G299" s="715"/>
      <c r="H299" s="654" t="s">
        <v>1018</v>
      </c>
      <c r="I299" s="679"/>
      <c r="J299" s="516"/>
      <c r="L299" s="613"/>
    </row>
    <row r="300" spans="1:15">
      <c r="B300" s="831" t="s">
        <v>1027</v>
      </c>
      <c r="C300" s="831"/>
      <c r="D300" s="79"/>
      <c r="E300" s="79"/>
      <c r="F300" s="79"/>
      <c r="G300" s="715"/>
      <c r="H300" s="715" t="s">
        <v>400</v>
      </c>
      <c r="I300" s="715"/>
      <c r="J300" s="516"/>
    </row>
  </sheetData>
  <mergeCells count="24">
    <mergeCell ref="B114:N114"/>
    <mergeCell ref="B3:H3"/>
    <mergeCell ref="I3:N3"/>
    <mergeCell ref="B4:H4"/>
    <mergeCell ref="I4:N4"/>
    <mergeCell ref="B5:H5"/>
    <mergeCell ref="I5:N5"/>
    <mergeCell ref="B6:H6"/>
    <mergeCell ref="I6:N6"/>
    <mergeCell ref="E7:Q7"/>
    <mergeCell ref="C105:D105"/>
    <mergeCell ref="B113:N113"/>
    <mergeCell ref="B300:C300"/>
    <mergeCell ref="B115:N115"/>
    <mergeCell ref="B155:C155"/>
    <mergeCell ref="B165:N165"/>
    <mergeCell ref="B166:N166"/>
    <mergeCell ref="B167:N167"/>
    <mergeCell ref="B200:C200"/>
    <mergeCell ref="B207:N207"/>
    <mergeCell ref="B208:N208"/>
    <mergeCell ref="B209:N209"/>
    <mergeCell ref="B210:N210"/>
    <mergeCell ref="B259:C259"/>
  </mergeCells>
  <pageMargins left="0.70866141732283472" right="0.70866141732283472" top="0.74803149606299213" bottom="0.74803149606299213" header="0.31496062992125984" footer="0.31496062992125984"/>
  <pageSetup paperSize="5" scale="35" orientation="landscape" r:id="rId1"/>
  <rowBreaks count="4" manualBreakCount="4">
    <brk id="66" max="16" man="1"/>
    <brk id="106" max="16383" man="1"/>
    <brk id="205" max="16383" man="1"/>
    <brk id="260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299"/>
  <sheetViews>
    <sheetView topLeftCell="D207" zoomScaleNormal="100" workbookViewId="0">
      <selection activeCell="H107" sqref="H107"/>
    </sheetView>
  </sheetViews>
  <sheetFormatPr baseColWidth="10" defaultRowHeight="15"/>
  <cols>
    <col min="1" max="1" width="8.42578125" style="418" customWidth="1"/>
    <col min="2" max="2" width="24.7109375" style="418" customWidth="1"/>
    <col min="3" max="3" width="31.85546875" style="418" customWidth="1"/>
    <col min="4" max="4" width="23.7109375" style="418" customWidth="1"/>
    <col min="5" max="5" width="19" style="418" bestFit="1" customWidth="1"/>
    <col min="6" max="6" width="19" style="418" customWidth="1"/>
    <col min="7" max="7" width="19.140625" style="418" customWidth="1"/>
    <col min="8" max="8" width="53.5703125" style="418" customWidth="1"/>
    <col min="9" max="9" width="21.7109375" style="418" bestFit="1" customWidth="1"/>
    <col min="10" max="10" width="14.28515625" style="418" customWidth="1"/>
    <col min="11" max="11" width="17.7109375" style="418" bestFit="1" customWidth="1"/>
    <col min="12" max="12" width="11.85546875" style="418" bestFit="1" customWidth="1"/>
    <col min="13" max="13" width="11.85546875" style="418" customWidth="1"/>
    <col min="14" max="14" width="18.42578125" style="418" customWidth="1"/>
    <col min="15" max="15" width="17.140625" style="418" customWidth="1"/>
    <col min="16" max="16384" width="11.42578125" style="418"/>
  </cols>
  <sheetData>
    <row r="3" spans="1:17"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1035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1036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B6" s="838" t="s">
        <v>1037</v>
      </c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</row>
    <row r="7" spans="1:17">
      <c r="A7" s="419"/>
      <c r="B7" s="622" t="s">
        <v>4</v>
      </c>
      <c r="C7" s="622"/>
      <c r="D7" s="718"/>
      <c r="E7" s="839" t="s">
        <v>1080</v>
      </c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</row>
    <row r="8" spans="1:17">
      <c r="B8" s="624" t="s">
        <v>1083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5"/>
      <c r="O8" s="625"/>
    </row>
    <row r="9" spans="1:17">
      <c r="B9" s="624" t="s">
        <v>5</v>
      </c>
      <c r="C9" s="624"/>
      <c r="D9" s="624"/>
      <c r="E9" s="624"/>
      <c r="F9" s="625"/>
      <c r="G9" s="625"/>
      <c r="H9" s="625"/>
      <c r="I9" s="625"/>
      <c r="J9" s="624"/>
      <c r="K9" s="625"/>
      <c r="L9" s="625"/>
      <c r="M9" s="625"/>
      <c r="N9" s="626"/>
      <c r="O9" s="626"/>
    </row>
    <row r="10" spans="1:17">
      <c r="B10" s="624" t="s">
        <v>6</v>
      </c>
      <c r="C10" s="624" t="s">
        <v>7</v>
      </c>
      <c r="D10" s="624" t="s">
        <v>8</v>
      </c>
      <c r="E10" s="624"/>
      <c r="F10" s="624" t="s">
        <v>10</v>
      </c>
      <c r="G10" s="624" t="s">
        <v>11</v>
      </c>
      <c r="H10" s="627" t="s">
        <v>12</v>
      </c>
      <c r="I10" s="624" t="s">
        <v>13</v>
      </c>
      <c r="J10" s="628" t="s">
        <v>14</v>
      </c>
      <c r="K10" s="628" t="s">
        <v>15</v>
      </c>
      <c r="L10" s="628" t="s">
        <v>16</v>
      </c>
      <c r="M10" s="627" t="s">
        <v>941</v>
      </c>
      <c r="N10" s="629" t="s">
        <v>17</v>
      </c>
      <c r="O10" s="630" t="s">
        <v>18</v>
      </c>
    </row>
    <row r="11" spans="1:17">
      <c r="A11" s="418">
        <v>1</v>
      </c>
      <c r="B11" s="428" t="s">
        <v>19</v>
      </c>
      <c r="C11" s="428" t="s">
        <v>20</v>
      </c>
      <c r="D11" s="429" t="s">
        <v>21</v>
      </c>
      <c r="E11" s="430">
        <v>200011101179105</v>
      </c>
      <c r="F11" s="428" t="s">
        <v>22</v>
      </c>
      <c r="G11" s="431" t="s">
        <v>281</v>
      </c>
      <c r="H11" s="631" t="s">
        <v>23</v>
      </c>
      <c r="I11" s="447">
        <v>5000</v>
      </c>
      <c r="J11" s="632">
        <f>I11*2.87%</f>
        <v>143.5</v>
      </c>
      <c r="K11" s="435">
        <f>I11*3.04%</f>
        <v>152</v>
      </c>
      <c r="L11" s="435"/>
      <c r="M11" s="435"/>
      <c r="N11" s="435">
        <f t="shared" ref="N11:N74" si="0">I11-J11-K11-M11</f>
        <v>4704.5</v>
      </c>
      <c r="O11" s="436">
        <v>39210</v>
      </c>
    </row>
    <row r="12" spans="1:17">
      <c r="A12" s="418">
        <f>A11+1</f>
        <v>2</v>
      </c>
      <c r="B12" s="437" t="s">
        <v>24</v>
      </c>
      <c r="C12" s="437" t="s">
        <v>25</v>
      </c>
      <c r="D12" s="438" t="s">
        <v>26</v>
      </c>
      <c r="E12" s="439">
        <v>200011101178533</v>
      </c>
      <c r="F12" s="437" t="s">
        <v>27</v>
      </c>
      <c r="G12" s="431" t="s">
        <v>281</v>
      </c>
      <c r="H12" s="633" t="s">
        <v>28</v>
      </c>
      <c r="I12" s="447">
        <v>5000</v>
      </c>
      <c r="J12" s="632">
        <v>0</v>
      </c>
      <c r="K12" s="435">
        <v>0</v>
      </c>
      <c r="L12" s="442"/>
      <c r="M12" s="442">
        <v>0</v>
      </c>
      <c r="N12" s="435">
        <f t="shared" si="0"/>
        <v>5000</v>
      </c>
      <c r="O12" s="443">
        <v>39084</v>
      </c>
    </row>
    <row r="13" spans="1:17">
      <c r="A13" s="418">
        <f t="shared" ref="A13:A76" si="1">A12+1</f>
        <v>3</v>
      </c>
      <c r="B13" s="437" t="s">
        <v>29</v>
      </c>
      <c r="C13" s="437" t="s">
        <v>30</v>
      </c>
      <c r="D13" s="438" t="s">
        <v>31</v>
      </c>
      <c r="E13" s="439">
        <v>200011101179118</v>
      </c>
      <c r="F13" s="437" t="s">
        <v>32</v>
      </c>
      <c r="G13" s="431" t="s">
        <v>281</v>
      </c>
      <c r="H13" s="633" t="s">
        <v>33</v>
      </c>
      <c r="I13" s="447">
        <v>18400</v>
      </c>
      <c r="J13" s="447">
        <f>I13*2.87%</f>
        <v>528.08000000000004</v>
      </c>
      <c r="K13" s="444">
        <f>I13*3.04%</f>
        <v>559.36</v>
      </c>
      <c r="L13" s="444"/>
      <c r="M13" s="444">
        <v>0</v>
      </c>
      <c r="N13" s="435">
        <f t="shared" si="0"/>
        <v>17312.559999999998</v>
      </c>
      <c r="O13" s="443">
        <v>39142</v>
      </c>
    </row>
    <row r="14" spans="1:17">
      <c r="A14" s="418">
        <f t="shared" si="1"/>
        <v>4</v>
      </c>
      <c r="B14" s="428" t="s">
        <v>34</v>
      </c>
      <c r="C14" s="428" t="s">
        <v>35</v>
      </c>
      <c r="D14" s="429" t="s">
        <v>36</v>
      </c>
      <c r="E14" s="445">
        <v>200011101179079</v>
      </c>
      <c r="F14" s="428" t="s">
        <v>37</v>
      </c>
      <c r="G14" s="431" t="s">
        <v>281</v>
      </c>
      <c r="H14" s="446" t="s">
        <v>38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39258</v>
      </c>
    </row>
    <row r="15" spans="1:17">
      <c r="A15" s="418">
        <f t="shared" si="1"/>
        <v>5</v>
      </c>
      <c r="B15" s="428" t="s">
        <v>39</v>
      </c>
      <c r="C15" s="428" t="s">
        <v>40</v>
      </c>
      <c r="D15" s="429" t="s">
        <v>41</v>
      </c>
      <c r="E15" s="445">
        <v>200011101178630</v>
      </c>
      <c r="F15" s="428" t="s">
        <v>27</v>
      </c>
      <c r="G15" s="431" t="s">
        <v>281</v>
      </c>
      <c r="H15" s="446" t="s">
        <v>42</v>
      </c>
      <c r="I15" s="447">
        <v>5000</v>
      </c>
      <c r="J15" s="447">
        <v>143.5</v>
      </c>
      <c r="K15" s="447">
        <v>152</v>
      </c>
      <c r="L15" s="447"/>
      <c r="M15" s="447"/>
      <c r="N15" s="435">
        <f t="shared" si="0"/>
        <v>4704.5</v>
      </c>
      <c r="O15" s="448">
        <v>39234</v>
      </c>
    </row>
    <row r="16" spans="1:17">
      <c r="A16" s="418">
        <f t="shared" si="1"/>
        <v>6</v>
      </c>
      <c r="B16" s="437" t="s">
        <v>43</v>
      </c>
      <c r="C16" s="437" t="s">
        <v>44</v>
      </c>
      <c r="D16" s="438" t="s">
        <v>45</v>
      </c>
      <c r="E16" s="449">
        <v>200011101179095</v>
      </c>
      <c r="F16" s="437" t="s">
        <v>27</v>
      </c>
      <c r="G16" s="431" t="s">
        <v>281</v>
      </c>
      <c r="H16" s="450" t="s">
        <v>46</v>
      </c>
      <c r="I16" s="444">
        <v>5000</v>
      </c>
      <c r="J16" s="444">
        <f>I16*2.87%</f>
        <v>143.5</v>
      </c>
      <c r="K16" s="444">
        <f>I16*3.04%</f>
        <v>152</v>
      </c>
      <c r="L16" s="444"/>
      <c r="M16" s="444"/>
      <c r="N16" s="435">
        <f t="shared" si="0"/>
        <v>4704.5</v>
      </c>
      <c r="O16" s="436">
        <v>39265</v>
      </c>
    </row>
    <row r="17" spans="1:15">
      <c r="A17" s="418">
        <f t="shared" si="1"/>
        <v>7</v>
      </c>
      <c r="B17" s="428" t="s">
        <v>47</v>
      </c>
      <c r="C17" s="428" t="s">
        <v>48</v>
      </c>
      <c r="D17" s="429" t="s">
        <v>49</v>
      </c>
      <c r="E17" s="445">
        <v>200011101179134</v>
      </c>
      <c r="F17" s="428" t="s">
        <v>27</v>
      </c>
      <c r="G17" s="431" t="s">
        <v>281</v>
      </c>
      <c r="H17" s="446" t="s">
        <v>50</v>
      </c>
      <c r="I17" s="447">
        <v>5000</v>
      </c>
      <c r="J17" s="447">
        <v>143.5</v>
      </c>
      <c r="K17" s="447">
        <v>152</v>
      </c>
      <c r="L17" s="447"/>
      <c r="M17" s="447"/>
      <c r="N17" s="435">
        <f t="shared" si="0"/>
        <v>4704.5</v>
      </c>
      <c r="O17" s="448">
        <v>39265</v>
      </c>
    </row>
    <row r="18" spans="1:15">
      <c r="A18" s="418">
        <f t="shared" si="1"/>
        <v>8</v>
      </c>
      <c r="B18" s="428" t="s">
        <v>56</v>
      </c>
      <c r="C18" s="428" t="s">
        <v>57</v>
      </c>
      <c r="D18" s="429" t="s">
        <v>58</v>
      </c>
      <c r="E18" s="445">
        <v>200011101179150</v>
      </c>
      <c r="F18" s="428" t="s">
        <v>37</v>
      </c>
      <c r="G18" s="431" t="s">
        <v>281</v>
      </c>
      <c r="H18" s="446" t="s">
        <v>59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39265</v>
      </c>
    </row>
    <row r="19" spans="1:15">
      <c r="A19" s="418">
        <f t="shared" si="1"/>
        <v>9</v>
      </c>
      <c r="B19" s="428" t="s">
        <v>60</v>
      </c>
      <c r="C19" s="428" t="s">
        <v>61</v>
      </c>
      <c r="D19" s="429" t="s">
        <v>62</v>
      </c>
      <c r="E19" s="445">
        <v>200011101179053</v>
      </c>
      <c r="F19" s="428" t="s">
        <v>63</v>
      </c>
      <c r="G19" s="431" t="s">
        <v>281</v>
      </c>
      <c r="H19" s="446" t="s">
        <v>64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39281</v>
      </c>
    </row>
    <row r="20" spans="1:15">
      <c r="A20" s="418">
        <f t="shared" si="1"/>
        <v>10</v>
      </c>
      <c r="B20" s="428" t="s">
        <v>65</v>
      </c>
      <c r="C20" s="428" t="s">
        <v>66</v>
      </c>
      <c r="D20" s="429" t="s">
        <v>67</v>
      </c>
      <c r="E20" s="445">
        <v>200011101178591</v>
      </c>
      <c r="F20" s="428" t="s">
        <v>37</v>
      </c>
      <c r="G20" s="431" t="s">
        <v>281</v>
      </c>
      <c r="H20" s="446" t="s">
        <v>68</v>
      </c>
      <c r="I20" s="447">
        <v>5000</v>
      </c>
      <c r="J20" s="447">
        <v>143.5</v>
      </c>
      <c r="K20" s="447">
        <v>152</v>
      </c>
      <c r="L20" s="447"/>
      <c r="M20" s="447"/>
      <c r="N20" s="435">
        <f t="shared" si="0"/>
        <v>4704.5</v>
      </c>
      <c r="O20" s="448">
        <v>39286</v>
      </c>
    </row>
    <row r="21" spans="1:15">
      <c r="A21" s="418">
        <f t="shared" si="1"/>
        <v>11</v>
      </c>
      <c r="B21" s="437" t="s">
        <v>69</v>
      </c>
      <c r="C21" s="437" t="s">
        <v>70</v>
      </c>
      <c r="D21" s="438" t="s">
        <v>71</v>
      </c>
      <c r="E21" s="439">
        <v>200011101180686</v>
      </c>
      <c r="F21" s="437" t="s">
        <v>72</v>
      </c>
      <c r="G21" s="431" t="s">
        <v>281</v>
      </c>
      <c r="H21" s="450" t="s">
        <v>73</v>
      </c>
      <c r="I21" s="442">
        <v>7000</v>
      </c>
      <c r="J21" s="442">
        <v>200.9</v>
      </c>
      <c r="K21" s="442">
        <v>212.8</v>
      </c>
      <c r="L21" s="442"/>
      <c r="M21" s="442"/>
      <c r="N21" s="435">
        <f t="shared" si="0"/>
        <v>6586.3</v>
      </c>
      <c r="O21" s="443">
        <v>39295</v>
      </c>
    </row>
    <row r="22" spans="1:15">
      <c r="A22" s="418">
        <f t="shared" si="1"/>
        <v>12</v>
      </c>
      <c r="B22" s="428" t="s">
        <v>74</v>
      </c>
      <c r="C22" s="428" t="s">
        <v>75</v>
      </c>
      <c r="D22" s="429" t="s">
        <v>76</v>
      </c>
      <c r="E22" s="445">
        <v>200011101180709</v>
      </c>
      <c r="F22" s="428" t="s">
        <v>37</v>
      </c>
      <c r="G22" s="431" t="s">
        <v>281</v>
      </c>
      <c r="H22" s="446" t="s">
        <v>77</v>
      </c>
      <c r="I22" s="447">
        <v>8318.0400000000009</v>
      </c>
      <c r="J22" s="447">
        <f>I22*2.87%</f>
        <v>238.72774800000002</v>
      </c>
      <c r="K22" s="447">
        <f>I22*3.04%</f>
        <v>252.86841600000002</v>
      </c>
      <c r="L22" s="447"/>
      <c r="M22" s="447"/>
      <c r="N22" s="435">
        <f t="shared" si="0"/>
        <v>7826.4438360000004</v>
      </c>
      <c r="O22" s="448">
        <v>39338</v>
      </c>
    </row>
    <row r="23" spans="1:15">
      <c r="A23" s="418">
        <f>A22+1</f>
        <v>13</v>
      </c>
      <c r="B23" s="428" t="s">
        <v>78</v>
      </c>
      <c r="C23" s="428" t="s">
        <v>79</v>
      </c>
      <c r="D23" s="429" t="s">
        <v>80</v>
      </c>
      <c r="E23" s="445">
        <v>200011101253636</v>
      </c>
      <c r="F23" s="428" t="s">
        <v>54</v>
      </c>
      <c r="G23" s="431" t="s">
        <v>281</v>
      </c>
      <c r="H23" s="446" t="s">
        <v>81</v>
      </c>
      <c r="I23" s="451">
        <v>18312</v>
      </c>
      <c r="J23" s="435">
        <f>I23*2.87%</f>
        <v>525.55439999999999</v>
      </c>
      <c r="K23" s="435">
        <f>I23*3.04%</f>
        <v>556.6848</v>
      </c>
      <c r="L23" s="435">
        <v>0</v>
      </c>
      <c r="M23" s="435">
        <v>0</v>
      </c>
      <c r="N23" s="435">
        <f t="shared" si="0"/>
        <v>17229.7608</v>
      </c>
      <c r="O23" s="448">
        <v>39702</v>
      </c>
    </row>
    <row r="24" spans="1:15">
      <c r="A24" s="418">
        <f t="shared" si="1"/>
        <v>14</v>
      </c>
      <c r="B24" s="428" t="s">
        <v>82</v>
      </c>
      <c r="C24" s="428" t="s">
        <v>83</v>
      </c>
      <c r="D24" s="429" t="s">
        <v>84</v>
      </c>
      <c r="E24" s="445">
        <v>200012700173856</v>
      </c>
      <c r="F24" s="428" t="s">
        <v>85</v>
      </c>
      <c r="G24" s="431" t="s">
        <v>281</v>
      </c>
      <c r="H24" s="446" t="s">
        <v>86</v>
      </c>
      <c r="I24" s="451">
        <v>28657.01</v>
      </c>
      <c r="J24" s="435">
        <v>822.456187</v>
      </c>
      <c r="K24" s="435">
        <v>871.17310399999997</v>
      </c>
      <c r="L24" s="452"/>
      <c r="M24" s="452">
        <v>0</v>
      </c>
      <c r="N24" s="435">
        <f t="shared" si="0"/>
        <v>26963.380708999997</v>
      </c>
      <c r="O24" s="448">
        <v>39302</v>
      </c>
    </row>
    <row r="25" spans="1:15">
      <c r="A25" s="418">
        <f t="shared" si="1"/>
        <v>15</v>
      </c>
      <c r="B25" s="428" t="s">
        <v>89</v>
      </c>
      <c r="C25" s="428" t="s">
        <v>90</v>
      </c>
      <c r="D25" s="429" t="s">
        <v>91</v>
      </c>
      <c r="E25" s="445">
        <v>200011101209570</v>
      </c>
      <c r="F25" s="428" t="s">
        <v>37</v>
      </c>
      <c r="G25" s="431" t="s">
        <v>281</v>
      </c>
      <c r="H25" s="437" t="s">
        <v>92</v>
      </c>
      <c r="I25" s="447">
        <v>5000</v>
      </c>
      <c r="J25" s="447">
        <v>143.5</v>
      </c>
      <c r="K25" s="447">
        <v>152</v>
      </c>
      <c r="L25" s="447"/>
      <c r="M25" s="447"/>
      <c r="N25" s="435">
        <f t="shared" si="0"/>
        <v>4704.5</v>
      </c>
      <c r="O25" s="448">
        <v>39499</v>
      </c>
    </row>
    <row r="26" spans="1:15">
      <c r="A26" s="418">
        <f t="shared" si="1"/>
        <v>16</v>
      </c>
      <c r="B26" s="437" t="s">
        <v>93</v>
      </c>
      <c r="C26" s="437" t="s">
        <v>94</v>
      </c>
      <c r="D26" s="429" t="s">
        <v>95</v>
      </c>
      <c r="E26" s="445">
        <v>200011101224225</v>
      </c>
      <c r="F26" s="428" t="s">
        <v>87</v>
      </c>
      <c r="G26" s="431" t="s">
        <v>281</v>
      </c>
      <c r="H26" s="450" t="s">
        <v>96</v>
      </c>
      <c r="I26" s="447">
        <v>24000</v>
      </c>
      <c r="J26" s="447">
        <f>I26*2.87%</f>
        <v>688.8</v>
      </c>
      <c r="K26" s="447">
        <f>I26*3.04%</f>
        <v>729.6</v>
      </c>
      <c r="L26" s="447"/>
      <c r="M26" s="447">
        <v>0</v>
      </c>
      <c r="N26" s="435">
        <f t="shared" si="0"/>
        <v>22581.600000000002</v>
      </c>
      <c r="O26" s="448">
        <v>39524</v>
      </c>
    </row>
    <row r="27" spans="1:15">
      <c r="A27" s="418">
        <f t="shared" si="1"/>
        <v>17</v>
      </c>
      <c r="B27" s="437" t="s">
        <v>97</v>
      </c>
      <c r="C27" s="437" t="s">
        <v>98</v>
      </c>
      <c r="D27" s="429" t="s">
        <v>99</v>
      </c>
      <c r="E27" s="430">
        <v>200011101224209</v>
      </c>
      <c r="F27" s="446" t="s">
        <v>100</v>
      </c>
      <c r="G27" s="431" t="s">
        <v>281</v>
      </c>
      <c r="H27" s="450" t="s">
        <v>101</v>
      </c>
      <c r="I27" s="435">
        <v>11596.6</v>
      </c>
      <c r="J27" s="435">
        <f>I27*2.87%</f>
        <v>332.82242000000002</v>
      </c>
      <c r="K27" s="435">
        <f>I27*3.04%</f>
        <v>352.53664000000003</v>
      </c>
      <c r="L27" s="435"/>
      <c r="M27" s="435">
        <v>0</v>
      </c>
      <c r="N27" s="435">
        <f t="shared" si="0"/>
        <v>10911.24094</v>
      </c>
      <c r="O27" s="436">
        <v>39539</v>
      </c>
    </row>
    <row r="28" spans="1:15">
      <c r="A28" s="418">
        <f t="shared" si="1"/>
        <v>18</v>
      </c>
      <c r="B28" s="437" t="s">
        <v>102</v>
      </c>
      <c r="C28" s="437" t="s">
        <v>103</v>
      </c>
      <c r="D28" s="429" t="s">
        <v>104</v>
      </c>
      <c r="E28" s="430">
        <v>200011101231865</v>
      </c>
      <c r="F28" s="446" t="s">
        <v>105</v>
      </c>
      <c r="G28" s="431" t="s">
        <v>281</v>
      </c>
      <c r="H28" s="437" t="s">
        <v>96</v>
      </c>
      <c r="I28" s="435">
        <v>5000</v>
      </c>
      <c r="J28" s="435">
        <f>I28*2.87%</f>
        <v>143.5</v>
      </c>
      <c r="K28" s="435">
        <f>I28*3.04%</f>
        <v>152</v>
      </c>
      <c r="L28" s="435"/>
      <c r="M28" s="435"/>
      <c r="N28" s="435">
        <f t="shared" si="0"/>
        <v>4704.5</v>
      </c>
      <c r="O28" s="436">
        <v>39568</v>
      </c>
    </row>
    <row r="29" spans="1:15">
      <c r="A29" s="418">
        <f t="shared" si="1"/>
        <v>19</v>
      </c>
      <c r="B29" s="437" t="s">
        <v>106</v>
      </c>
      <c r="C29" s="437" t="s">
        <v>107</v>
      </c>
      <c r="D29" s="429" t="s">
        <v>108</v>
      </c>
      <c r="E29" s="430">
        <v>200011101245945</v>
      </c>
      <c r="F29" s="446" t="s">
        <v>109</v>
      </c>
      <c r="G29" s="431" t="s">
        <v>281</v>
      </c>
      <c r="H29" s="450" t="s">
        <v>110</v>
      </c>
      <c r="I29" s="435">
        <v>9600</v>
      </c>
      <c r="J29" s="435">
        <f>I29*2.87%</f>
        <v>275.52</v>
      </c>
      <c r="K29" s="435">
        <f>I29*3.04%</f>
        <v>291.83999999999997</v>
      </c>
      <c r="L29" s="435"/>
      <c r="M29" s="435"/>
      <c r="N29" s="435">
        <f t="shared" si="0"/>
        <v>9032.64</v>
      </c>
      <c r="O29" s="436">
        <v>39661</v>
      </c>
    </row>
    <row r="30" spans="1:15">
      <c r="A30" s="418">
        <f t="shared" si="1"/>
        <v>20</v>
      </c>
      <c r="B30" s="453" t="s">
        <v>111</v>
      </c>
      <c r="C30" s="453" t="s">
        <v>112</v>
      </c>
      <c r="D30" s="454" t="s">
        <v>113</v>
      </c>
      <c r="E30" s="455">
        <v>200011101253597</v>
      </c>
      <c r="F30" s="431" t="s">
        <v>114</v>
      </c>
      <c r="G30" s="431" t="s">
        <v>281</v>
      </c>
      <c r="H30" s="453" t="s">
        <v>115</v>
      </c>
      <c r="I30" s="456">
        <v>22000</v>
      </c>
      <c r="J30" s="457">
        <f>I30*2.87%</f>
        <v>631.4</v>
      </c>
      <c r="K30" s="457">
        <f>I30*3.04%</f>
        <v>668.8</v>
      </c>
      <c r="L30" s="457"/>
      <c r="M30" s="452">
        <v>1512.45</v>
      </c>
      <c r="N30" s="435">
        <f t="shared" si="0"/>
        <v>19187.349999999999</v>
      </c>
      <c r="O30" s="458">
        <v>39692</v>
      </c>
    </row>
    <row r="31" spans="1:15">
      <c r="A31" s="418">
        <f t="shared" si="1"/>
        <v>21</v>
      </c>
      <c r="B31" s="453" t="s">
        <v>116</v>
      </c>
      <c r="C31" s="453" t="s">
        <v>117</v>
      </c>
      <c r="D31" s="454" t="s">
        <v>118</v>
      </c>
      <c r="E31" s="455">
        <v>200011101253733</v>
      </c>
      <c r="F31" s="431" t="s">
        <v>119</v>
      </c>
      <c r="G31" s="431" t="s">
        <v>281</v>
      </c>
      <c r="H31" s="453" t="s">
        <v>120</v>
      </c>
      <c r="I31" s="456">
        <v>5000</v>
      </c>
      <c r="J31" s="457">
        <v>143.5</v>
      </c>
      <c r="K31" s="457">
        <v>152</v>
      </c>
      <c r="L31" s="457"/>
      <c r="M31" s="457"/>
      <c r="N31" s="435">
        <f t="shared" si="0"/>
        <v>4704.5</v>
      </c>
      <c r="O31" s="458">
        <v>39692</v>
      </c>
    </row>
    <row r="32" spans="1:15">
      <c r="A32" s="418">
        <f t="shared" si="1"/>
        <v>22</v>
      </c>
      <c r="B32" s="453" t="s">
        <v>121</v>
      </c>
      <c r="C32" s="453" t="s">
        <v>122</v>
      </c>
      <c r="D32" s="454" t="s">
        <v>123</v>
      </c>
      <c r="E32" s="455">
        <v>200011101253568</v>
      </c>
      <c r="F32" s="431" t="s">
        <v>124</v>
      </c>
      <c r="G32" s="431" t="s">
        <v>281</v>
      </c>
      <c r="H32" s="453" t="s">
        <v>125</v>
      </c>
      <c r="I32" s="459">
        <v>13000</v>
      </c>
      <c r="J32" s="459">
        <f>I32*2.87%</f>
        <v>373.1</v>
      </c>
      <c r="K32" s="459">
        <f>I32*3.04%</f>
        <v>395.2</v>
      </c>
      <c r="L32" s="459">
        <v>0</v>
      </c>
      <c r="M32" s="459">
        <v>0</v>
      </c>
      <c r="N32" s="435">
        <f t="shared" si="0"/>
        <v>12231.699999999999</v>
      </c>
      <c r="O32" s="458">
        <v>39729</v>
      </c>
    </row>
    <row r="33" spans="1:15">
      <c r="A33" s="418">
        <f t="shared" si="1"/>
        <v>23</v>
      </c>
      <c r="B33" s="453" t="s">
        <v>126</v>
      </c>
      <c r="C33" s="453" t="s">
        <v>127</v>
      </c>
      <c r="D33" s="454" t="s">
        <v>128</v>
      </c>
      <c r="E33" s="455">
        <v>200011101278064</v>
      </c>
      <c r="F33" s="431" t="s">
        <v>27</v>
      </c>
      <c r="G33" s="431" t="s">
        <v>129</v>
      </c>
      <c r="H33" s="450" t="s">
        <v>130</v>
      </c>
      <c r="I33" s="451">
        <v>8050</v>
      </c>
      <c r="J33" s="435">
        <f>I33*2.87%</f>
        <v>231.035</v>
      </c>
      <c r="K33" s="435">
        <f>I33*3.04%</f>
        <v>244.72</v>
      </c>
      <c r="L33" s="452">
        <v>0</v>
      </c>
      <c r="M33" s="452">
        <v>1512.45</v>
      </c>
      <c r="N33" s="435">
        <f t="shared" si="0"/>
        <v>6061.7950000000001</v>
      </c>
      <c r="O33" s="458">
        <v>39832</v>
      </c>
    </row>
    <row r="34" spans="1:15">
      <c r="A34" s="418">
        <f t="shared" si="1"/>
        <v>24</v>
      </c>
      <c r="B34" s="453" t="s">
        <v>132</v>
      </c>
      <c r="C34" s="453" t="s">
        <v>133</v>
      </c>
      <c r="D34" s="460" t="s">
        <v>134</v>
      </c>
      <c r="E34" s="461">
        <v>200011101272633</v>
      </c>
      <c r="F34" s="431" t="s">
        <v>37</v>
      </c>
      <c r="G34" s="431" t="s">
        <v>281</v>
      </c>
      <c r="H34" s="431" t="s">
        <v>131</v>
      </c>
      <c r="I34" s="451">
        <v>5000</v>
      </c>
      <c r="J34" s="435">
        <v>143.5</v>
      </c>
      <c r="K34" s="435">
        <v>152</v>
      </c>
      <c r="L34" s="452"/>
      <c r="M34" s="447"/>
      <c r="N34" s="435">
        <f t="shared" si="0"/>
        <v>4704.5</v>
      </c>
      <c r="O34" s="458">
        <v>39845</v>
      </c>
    </row>
    <row r="35" spans="1:15">
      <c r="A35" s="418">
        <f t="shared" si="1"/>
        <v>25</v>
      </c>
      <c r="B35" s="428" t="s">
        <v>135</v>
      </c>
      <c r="C35" s="428" t="s">
        <v>136</v>
      </c>
      <c r="D35" s="429" t="s">
        <v>137</v>
      </c>
      <c r="E35" s="445">
        <v>200011101272688</v>
      </c>
      <c r="F35" s="428" t="s">
        <v>109</v>
      </c>
      <c r="G35" s="431" t="s">
        <v>129</v>
      </c>
      <c r="H35" s="428" t="s">
        <v>110</v>
      </c>
      <c r="I35" s="447">
        <v>9600</v>
      </c>
      <c r="J35" s="447">
        <f>I35*2.87%</f>
        <v>275.52</v>
      </c>
      <c r="K35" s="447">
        <f>I35*3.04%</f>
        <v>291.83999999999997</v>
      </c>
      <c r="L35" s="447"/>
      <c r="M35" s="447"/>
      <c r="N35" s="435">
        <f t="shared" si="0"/>
        <v>9032.64</v>
      </c>
      <c r="O35" s="448">
        <v>39845</v>
      </c>
    </row>
    <row r="36" spans="1:15">
      <c r="A36" s="418">
        <f t="shared" si="1"/>
        <v>26</v>
      </c>
      <c r="B36" s="428" t="s">
        <v>138</v>
      </c>
      <c r="C36" s="428" t="s">
        <v>139</v>
      </c>
      <c r="D36" s="429" t="s">
        <v>140</v>
      </c>
      <c r="E36" s="445">
        <v>200011101294556</v>
      </c>
      <c r="F36" s="428" t="s">
        <v>141</v>
      </c>
      <c r="G36" s="431" t="s">
        <v>281</v>
      </c>
      <c r="H36" s="428" t="s">
        <v>142</v>
      </c>
      <c r="I36" s="451">
        <v>8000</v>
      </c>
      <c r="J36" s="435">
        <v>229.6</v>
      </c>
      <c r="K36" s="435">
        <v>243.2</v>
      </c>
      <c r="L36" s="435"/>
      <c r="M36" s="435"/>
      <c r="N36" s="435">
        <f t="shared" si="0"/>
        <v>7527.2</v>
      </c>
      <c r="O36" s="448">
        <v>40028</v>
      </c>
    </row>
    <row r="37" spans="1:15">
      <c r="A37" s="418">
        <f t="shared" si="1"/>
        <v>27</v>
      </c>
      <c r="B37" s="462" t="s">
        <v>143</v>
      </c>
      <c r="C37" s="428" t="s">
        <v>144</v>
      </c>
      <c r="D37" s="429" t="s">
        <v>145</v>
      </c>
      <c r="E37" s="445">
        <v>200011101310155</v>
      </c>
      <c r="F37" s="428" t="s">
        <v>63</v>
      </c>
      <c r="G37" s="431" t="s">
        <v>281</v>
      </c>
      <c r="H37" s="428" t="s">
        <v>146</v>
      </c>
      <c r="I37" s="447">
        <v>5000</v>
      </c>
      <c r="J37" s="447">
        <v>143.5</v>
      </c>
      <c r="K37" s="447">
        <v>152</v>
      </c>
      <c r="L37" s="447"/>
      <c r="M37" s="447"/>
      <c r="N37" s="435">
        <f t="shared" si="0"/>
        <v>4704.5</v>
      </c>
      <c r="O37" s="448">
        <v>40148</v>
      </c>
    </row>
    <row r="38" spans="1:15">
      <c r="A38" s="418">
        <f t="shared" si="1"/>
        <v>28</v>
      </c>
      <c r="B38" s="428" t="s">
        <v>147</v>
      </c>
      <c r="C38" s="428" t="s">
        <v>148</v>
      </c>
      <c r="D38" s="429" t="s">
        <v>149</v>
      </c>
      <c r="E38" s="445">
        <v>200011101318759</v>
      </c>
      <c r="F38" s="428" t="s">
        <v>150</v>
      </c>
      <c r="G38" s="431" t="s">
        <v>281</v>
      </c>
      <c r="H38" s="446" t="s">
        <v>73</v>
      </c>
      <c r="I38" s="447">
        <v>8000</v>
      </c>
      <c r="J38" s="447">
        <v>229.6</v>
      </c>
      <c r="K38" s="447">
        <v>243.2</v>
      </c>
      <c r="L38" s="447"/>
      <c r="M38" s="447"/>
      <c r="N38" s="435">
        <f t="shared" si="0"/>
        <v>7527.2</v>
      </c>
      <c r="O38" s="448">
        <v>40210</v>
      </c>
    </row>
    <row r="39" spans="1:15">
      <c r="A39" s="418">
        <f t="shared" si="1"/>
        <v>29</v>
      </c>
      <c r="B39" s="437" t="s">
        <v>156</v>
      </c>
      <c r="C39" s="437" t="s">
        <v>157</v>
      </c>
      <c r="D39" s="429" t="s">
        <v>158</v>
      </c>
      <c r="E39" s="445">
        <v>200011101358201</v>
      </c>
      <c r="F39" s="428" t="s">
        <v>159</v>
      </c>
      <c r="G39" s="431" t="s">
        <v>129</v>
      </c>
      <c r="H39" s="437" t="s">
        <v>160</v>
      </c>
      <c r="I39" s="447">
        <v>6000</v>
      </c>
      <c r="J39" s="447">
        <v>172.2</v>
      </c>
      <c r="K39" s="447">
        <v>182.4</v>
      </c>
      <c r="L39" s="447"/>
      <c r="M39" s="447">
        <v>0</v>
      </c>
      <c r="N39" s="435">
        <f t="shared" si="0"/>
        <v>5645.4000000000005</v>
      </c>
      <c r="O39" s="448">
        <v>40422</v>
      </c>
    </row>
    <row r="40" spans="1:15">
      <c r="A40" s="418">
        <f t="shared" si="1"/>
        <v>30</v>
      </c>
      <c r="B40" s="428" t="s">
        <v>161</v>
      </c>
      <c r="C40" s="428" t="s">
        <v>162</v>
      </c>
      <c r="D40" s="429" t="s">
        <v>163</v>
      </c>
      <c r="E40" s="445">
        <v>200011101393460</v>
      </c>
      <c r="F40" s="428" t="s">
        <v>63</v>
      </c>
      <c r="G40" s="431" t="s">
        <v>281</v>
      </c>
      <c r="H40" s="428" t="s">
        <v>164</v>
      </c>
      <c r="I40" s="447">
        <v>5000</v>
      </c>
      <c r="J40" s="447">
        <v>143.5</v>
      </c>
      <c r="K40" s="447">
        <v>152</v>
      </c>
      <c r="L40" s="447"/>
      <c r="M40" s="447"/>
      <c r="N40" s="435">
        <f t="shared" si="0"/>
        <v>4704.5</v>
      </c>
      <c r="O40" s="448">
        <v>40603</v>
      </c>
    </row>
    <row r="41" spans="1:15">
      <c r="A41" s="418">
        <f t="shared" si="1"/>
        <v>31</v>
      </c>
      <c r="B41" s="428" t="s">
        <v>170</v>
      </c>
      <c r="C41" s="428" t="s">
        <v>171</v>
      </c>
      <c r="D41" s="429" t="s">
        <v>172</v>
      </c>
      <c r="E41" s="445">
        <v>200011101419959</v>
      </c>
      <c r="F41" s="428" t="s">
        <v>173</v>
      </c>
      <c r="G41" s="431" t="s">
        <v>281</v>
      </c>
      <c r="H41" s="428" t="s">
        <v>174</v>
      </c>
      <c r="I41" s="447">
        <v>13312</v>
      </c>
      <c r="J41" s="447">
        <v>382.05439999999999</v>
      </c>
      <c r="K41" s="447">
        <v>404.6848</v>
      </c>
      <c r="L41" s="447"/>
      <c r="M41" s="447"/>
      <c r="N41" s="435">
        <f t="shared" si="0"/>
        <v>12525.2608</v>
      </c>
      <c r="O41" s="448">
        <v>41187</v>
      </c>
    </row>
    <row r="42" spans="1:15">
      <c r="A42" s="418">
        <f t="shared" si="1"/>
        <v>32</v>
      </c>
      <c r="B42" s="437" t="s">
        <v>175</v>
      </c>
      <c r="C42" s="437" t="s">
        <v>176</v>
      </c>
      <c r="D42" s="429" t="s">
        <v>177</v>
      </c>
      <c r="E42" s="445">
        <v>200011101479562</v>
      </c>
      <c r="F42" s="428" t="s">
        <v>27</v>
      </c>
      <c r="G42" s="431" t="s">
        <v>281</v>
      </c>
      <c r="H42" s="428" t="s">
        <v>101</v>
      </c>
      <c r="I42" s="447">
        <v>5000</v>
      </c>
      <c r="J42" s="447">
        <v>143.5</v>
      </c>
      <c r="K42" s="447">
        <v>152</v>
      </c>
      <c r="L42" s="447"/>
      <c r="M42" s="447"/>
      <c r="N42" s="435">
        <f t="shared" si="0"/>
        <v>4704.5</v>
      </c>
      <c r="O42" s="448">
        <v>41000</v>
      </c>
    </row>
    <row r="43" spans="1:15">
      <c r="A43" s="418">
        <f t="shared" si="1"/>
        <v>33</v>
      </c>
      <c r="B43" s="428" t="s">
        <v>178</v>
      </c>
      <c r="C43" s="428" t="s">
        <v>179</v>
      </c>
      <c r="D43" s="429" t="s">
        <v>180</v>
      </c>
      <c r="E43" s="445">
        <v>200011101571020</v>
      </c>
      <c r="F43" s="428" t="s">
        <v>181</v>
      </c>
      <c r="G43" s="431" t="s">
        <v>281</v>
      </c>
      <c r="H43" s="428" t="s">
        <v>151</v>
      </c>
      <c r="I43" s="447">
        <v>30000</v>
      </c>
      <c r="J43" s="447">
        <v>861</v>
      </c>
      <c r="K43" s="447">
        <v>912</v>
      </c>
      <c r="L43" s="447"/>
      <c r="M43" s="447"/>
      <c r="N43" s="435">
        <f t="shared" si="0"/>
        <v>28227</v>
      </c>
      <c r="O43" s="448">
        <v>41276</v>
      </c>
    </row>
    <row r="44" spans="1:15">
      <c r="A44" s="418">
        <f t="shared" si="1"/>
        <v>34</v>
      </c>
      <c r="B44" s="428" t="s">
        <v>185</v>
      </c>
      <c r="C44" s="428" t="s">
        <v>186</v>
      </c>
      <c r="D44" s="429" t="s">
        <v>187</v>
      </c>
      <c r="E44" s="445">
        <v>200011101632914</v>
      </c>
      <c r="F44" s="428" t="s">
        <v>188</v>
      </c>
      <c r="G44" s="431" t="s">
        <v>281</v>
      </c>
      <c r="H44" s="428" t="s">
        <v>189</v>
      </c>
      <c r="I44" s="447">
        <v>8000</v>
      </c>
      <c r="J44" s="447">
        <v>229.6</v>
      </c>
      <c r="K44" s="447">
        <v>243.2</v>
      </c>
      <c r="L44" s="447"/>
      <c r="M44" s="447"/>
      <c r="N44" s="435">
        <f t="shared" si="0"/>
        <v>7527.2</v>
      </c>
      <c r="O44" s="448">
        <v>42095</v>
      </c>
    </row>
    <row r="45" spans="1:15">
      <c r="A45" s="418">
        <f t="shared" si="1"/>
        <v>35</v>
      </c>
      <c r="B45" s="428" t="s">
        <v>190</v>
      </c>
      <c r="C45" s="428" t="s">
        <v>191</v>
      </c>
      <c r="D45" s="429" t="s">
        <v>192</v>
      </c>
      <c r="E45" s="445">
        <v>200011101711644</v>
      </c>
      <c r="F45" s="428" t="s">
        <v>37</v>
      </c>
      <c r="G45" s="431" t="s">
        <v>281</v>
      </c>
      <c r="H45" s="428" t="s">
        <v>193</v>
      </c>
      <c r="I45" s="447">
        <v>6000</v>
      </c>
      <c r="J45" s="447">
        <v>172.2</v>
      </c>
      <c r="K45" s="447">
        <v>182.4</v>
      </c>
      <c r="L45" s="447"/>
      <c r="M45" s="447"/>
      <c r="N45" s="435">
        <f t="shared" si="0"/>
        <v>5645.4000000000005</v>
      </c>
      <c r="O45" s="448">
        <v>41640</v>
      </c>
    </row>
    <row r="46" spans="1:15">
      <c r="A46" s="418">
        <f t="shared" si="1"/>
        <v>36</v>
      </c>
      <c r="B46" s="428" t="s">
        <v>194</v>
      </c>
      <c r="C46" s="428" t="s">
        <v>195</v>
      </c>
      <c r="D46" s="429" t="s">
        <v>196</v>
      </c>
      <c r="E46" s="445">
        <v>200011101711592</v>
      </c>
      <c r="F46" s="428" t="s">
        <v>27</v>
      </c>
      <c r="G46" s="431" t="s">
        <v>281</v>
      </c>
      <c r="H46" s="428" t="s">
        <v>197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41883</v>
      </c>
    </row>
    <row r="47" spans="1:15">
      <c r="A47" s="418">
        <f t="shared" si="1"/>
        <v>37</v>
      </c>
      <c r="B47" s="428" t="s">
        <v>198</v>
      </c>
      <c r="C47" s="428" t="s">
        <v>199</v>
      </c>
      <c r="D47" s="429" t="s">
        <v>200</v>
      </c>
      <c r="E47" s="445">
        <v>200011101711903</v>
      </c>
      <c r="F47" s="428" t="s">
        <v>27</v>
      </c>
      <c r="G47" s="431" t="s">
        <v>281</v>
      </c>
      <c r="H47" s="428" t="s">
        <v>201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41944</v>
      </c>
    </row>
    <row r="48" spans="1:15">
      <c r="A48" s="418">
        <f t="shared" si="1"/>
        <v>38</v>
      </c>
      <c r="B48" s="437" t="s">
        <v>202</v>
      </c>
      <c r="C48" s="437" t="s">
        <v>203</v>
      </c>
      <c r="D48" s="429" t="s">
        <v>204</v>
      </c>
      <c r="E48" s="445">
        <v>200011101711628</v>
      </c>
      <c r="F48" s="428" t="s">
        <v>27</v>
      </c>
      <c r="G48" s="431" t="s">
        <v>281</v>
      </c>
      <c r="H48" s="428" t="s">
        <v>205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42125</v>
      </c>
    </row>
    <row r="49" spans="1:15">
      <c r="A49" s="418">
        <f t="shared" si="1"/>
        <v>39</v>
      </c>
      <c r="B49" s="428" t="s">
        <v>206</v>
      </c>
      <c r="C49" s="428" t="s">
        <v>207</v>
      </c>
      <c r="D49" s="429" t="s">
        <v>208</v>
      </c>
      <c r="E49" s="445">
        <v>200011101711796</v>
      </c>
      <c r="F49" s="428" t="s">
        <v>27</v>
      </c>
      <c r="G49" s="431" t="s">
        <v>281</v>
      </c>
      <c r="H49" s="428" t="s">
        <v>209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42156</v>
      </c>
    </row>
    <row r="50" spans="1:15">
      <c r="A50" s="418">
        <f t="shared" si="1"/>
        <v>40</v>
      </c>
      <c r="B50" s="428" t="s">
        <v>212</v>
      </c>
      <c r="C50" s="428" t="s">
        <v>213</v>
      </c>
      <c r="D50" s="429" t="s">
        <v>214</v>
      </c>
      <c r="E50" s="445">
        <v>200011101711631</v>
      </c>
      <c r="F50" s="428" t="s">
        <v>37</v>
      </c>
      <c r="G50" s="431" t="s">
        <v>281</v>
      </c>
      <c r="H50" s="428" t="s">
        <v>88</v>
      </c>
      <c r="I50" s="447">
        <v>5000</v>
      </c>
      <c r="J50" s="447">
        <v>143.5</v>
      </c>
      <c r="K50" s="447">
        <v>152</v>
      </c>
      <c r="L50" s="447"/>
      <c r="M50" s="447"/>
      <c r="N50" s="435">
        <f t="shared" si="0"/>
        <v>4704.5</v>
      </c>
      <c r="O50" s="448">
        <v>42402</v>
      </c>
    </row>
    <row r="51" spans="1:15">
      <c r="A51" s="418">
        <f t="shared" si="1"/>
        <v>41</v>
      </c>
      <c r="B51" s="428" t="s">
        <v>216</v>
      </c>
      <c r="C51" s="428" t="s">
        <v>217</v>
      </c>
      <c r="D51" s="429" t="s">
        <v>218</v>
      </c>
      <c r="E51" s="445">
        <v>200011101711851</v>
      </c>
      <c r="F51" s="428" t="s">
        <v>219</v>
      </c>
      <c r="G51" s="431" t="s">
        <v>281</v>
      </c>
      <c r="H51" s="428" t="s">
        <v>220</v>
      </c>
      <c r="I51" s="447">
        <v>8000</v>
      </c>
      <c r="J51" s="447">
        <v>229.6</v>
      </c>
      <c r="K51" s="447">
        <v>243.2</v>
      </c>
      <c r="L51" s="447"/>
      <c r="M51" s="447"/>
      <c r="N51" s="435">
        <f t="shared" si="0"/>
        <v>7527.2</v>
      </c>
      <c r="O51" s="448">
        <v>42370</v>
      </c>
    </row>
    <row r="52" spans="1:15">
      <c r="A52" s="418">
        <f t="shared" si="1"/>
        <v>42</v>
      </c>
      <c r="B52" s="428" t="s">
        <v>221</v>
      </c>
      <c r="C52" s="428" t="s">
        <v>222</v>
      </c>
      <c r="D52" s="429" t="s">
        <v>938</v>
      </c>
      <c r="E52" s="445">
        <v>200011101711848</v>
      </c>
      <c r="F52" s="428" t="s">
        <v>27</v>
      </c>
      <c r="G52" s="431" t="s">
        <v>281</v>
      </c>
      <c r="H52" s="428" t="s">
        <v>223</v>
      </c>
      <c r="I52" s="447">
        <v>5000</v>
      </c>
      <c r="J52" s="447">
        <v>143.5</v>
      </c>
      <c r="K52" s="447">
        <v>152</v>
      </c>
      <c r="L52" s="447"/>
      <c r="M52" s="447"/>
      <c r="N52" s="435">
        <f t="shared" si="0"/>
        <v>4704.5</v>
      </c>
      <c r="O52" s="448">
        <v>41730</v>
      </c>
    </row>
    <row r="53" spans="1:15">
      <c r="A53" s="418">
        <f t="shared" si="1"/>
        <v>43</v>
      </c>
      <c r="B53" s="428" t="s">
        <v>224</v>
      </c>
      <c r="C53" s="428" t="s">
        <v>225</v>
      </c>
      <c r="D53" s="429" t="s">
        <v>226</v>
      </c>
      <c r="E53" s="445" t="s">
        <v>227</v>
      </c>
      <c r="F53" s="428" t="s">
        <v>27</v>
      </c>
      <c r="G53" s="431" t="s">
        <v>281</v>
      </c>
      <c r="H53" s="428" t="s">
        <v>228</v>
      </c>
      <c r="I53" s="447">
        <v>5000</v>
      </c>
      <c r="J53" s="447">
        <f t="shared" ref="J53:J59" si="2">I53*2.87%</f>
        <v>143.5</v>
      </c>
      <c r="K53" s="447">
        <f t="shared" ref="K53:K59" si="3">I53*3.04%</f>
        <v>152</v>
      </c>
      <c r="L53" s="447"/>
      <c r="M53" s="447">
        <v>0</v>
      </c>
      <c r="N53" s="435">
        <f t="shared" si="0"/>
        <v>4704.5</v>
      </c>
      <c r="O53" s="448">
        <v>41791</v>
      </c>
    </row>
    <row r="54" spans="1:15">
      <c r="A54" s="418">
        <f t="shared" si="1"/>
        <v>44</v>
      </c>
      <c r="B54" s="428" t="s">
        <v>229</v>
      </c>
      <c r="C54" s="428" t="s">
        <v>230</v>
      </c>
      <c r="D54" s="429" t="s">
        <v>231</v>
      </c>
      <c r="E54" s="445" t="s">
        <v>232</v>
      </c>
      <c r="F54" s="428" t="s">
        <v>37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45</v>
      </c>
      <c r="B55" s="428" t="s">
        <v>234</v>
      </c>
      <c r="C55" s="428" t="s">
        <v>235</v>
      </c>
      <c r="D55" s="429" t="s">
        <v>236</v>
      </c>
      <c r="E55" s="445" t="s">
        <v>237</v>
      </c>
      <c r="F55" s="428" t="s">
        <v>27</v>
      </c>
      <c r="G55" s="431" t="s">
        <v>281</v>
      </c>
      <c r="H55" s="428" t="s">
        <v>233</v>
      </c>
      <c r="I55" s="447">
        <v>5000</v>
      </c>
      <c r="J55" s="447">
        <f t="shared" si="2"/>
        <v>143.5</v>
      </c>
      <c r="K55" s="447">
        <f t="shared" si="3"/>
        <v>152</v>
      </c>
      <c r="L55" s="447"/>
      <c r="M55" s="447"/>
      <c r="N55" s="435">
        <f t="shared" si="0"/>
        <v>4704.5</v>
      </c>
      <c r="O55" s="448">
        <v>42552</v>
      </c>
    </row>
    <row r="56" spans="1:15">
      <c r="A56" s="418">
        <f t="shared" si="1"/>
        <v>46</v>
      </c>
      <c r="B56" s="428" t="s">
        <v>238</v>
      </c>
      <c r="C56" s="428" t="s">
        <v>239</v>
      </c>
      <c r="D56" s="429" t="s">
        <v>240</v>
      </c>
      <c r="E56" s="445" t="s">
        <v>241</v>
      </c>
      <c r="F56" s="428" t="s">
        <v>27</v>
      </c>
      <c r="G56" s="431" t="s">
        <v>281</v>
      </c>
      <c r="H56" s="428" t="s">
        <v>242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42736</v>
      </c>
    </row>
    <row r="57" spans="1:15">
      <c r="A57" s="418">
        <f t="shared" si="1"/>
        <v>47</v>
      </c>
      <c r="B57" s="428" t="s">
        <v>243</v>
      </c>
      <c r="C57" s="428" t="s">
        <v>244</v>
      </c>
      <c r="D57" s="429" t="s">
        <v>245</v>
      </c>
      <c r="E57" s="430" t="s">
        <v>246</v>
      </c>
      <c r="F57" s="428" t="s">
        <v>37</v>
      </c>
      <c r="G57" s="431" t="s">
        <v>281</v>
      </c>
      <c r="H57" s="428" t="s">
        <v>247</v>
      </c>
      <c r="I57" s="451">
        <v>5000</v>
      </c>
      <c r="J57" s="435">
        <f t="shared" si="2"/>
        <v>143.5</v>
      </c>
      <c r="K57" s="435">
        <f t="shared" si="3"/>
        <v>152</v>
      </c>
      <c r="L57" s="435"/>
      <c r="M57" s="435"/>
      <c r="N57" s="435">
        <f t="shared" si="0"/>
        <v>4704.5</v>
      </c>
      <c r="O57" s="448">
        <v>42917</v>
      </c>
    </row>
    <row r="58" spans="1:15">
      <c r="A58" s="418">
        <f t="shared" si="1"/>
        <v>48</v>
      </c>
      <c r="B58" s="428" t="s">
        <v>248</v>
      </c>
      <c r="C58" s="428" t="s">
        <v>249</v>
      </c>
      <c r="D58" s="429" t="s">
        <v>250</v>
      </c>
      <c r="E58" s="430" t="s">
        <v>251</v>
      </c>
      <c r="F58" s="428" t="s">
        <v>252</v>
      </c>
      <c r="G58" s="431" t="s">
        <v>281</v>
      </c>
      <c r="H58" s="428" t="s">
        <v>253</v>
      </c>
      <c r="I58" s="451">
        <v>6000</v>
      </c>
      <c r="J58" s="435">
        <f t="shared" si="2"/>
        <v>172.2</v>
      </c>
      <c r="K58" s="435">
        <f t="shared" si="3"/>
        <v>182.4</v>
      </c>
      <c r="L58" s="435"/>
      <c r="M58" s="435"/>
      <c r="N58" s="435">
        <f t="shared" si="0"/>
        <v>5645.4000000000005</v>
      </c>
      <c r="O58" s="448">
        <v>43191</v>
      </c>
    </row>
    <row r="59" spans="1:15">
      <c r="A59" s="418">
        <f t="shared" si="1"/>
        <v>49</v>
      </c>
      <c r="B59" s="428" t="s">
        <v>254</v>
      </c>
      <c r="C59" s="428" t="s">
        <v>255</v>
      </c>
      <c r="D59" s="429" t="s">
        <v>256</v>
      </c>
      <c r="E59" s="430" t="s">
        <v>257</v>
      </c>
      <c r="F59" s="428" t="s">
        <v>258</v>
      </c>
      <c r="G59" s="431" t="s">
        <v>281</v>
      </c>
      <c r="H59" s="428" t="s">
        <v>259</v>
      </c>
      <c r="I59" s="451">
        <v>5000</v>
      </c>
      <c r="J59" s="435">
        <f t="shared" si="2"/>
        <v>143.5</v>
      </c>
      <c r="K59" s="435">
        <f t="shared" si="3"/>
        <v>152</v>
      </c>
      <c r="L59" s="435"/>
      <c r="M59" s="435"/>
      <c r="N59" s="435">
        <f t="shared" si="0"/>
        <v>4704.5</v>
      </c>
      <c r="O59" s="448">
        <v>43191</v>
      </c>
    </row>
    <row r="60" spans="1:15">
      <c r="A60" s="418">
        <f t="shared" si="1"/>
        <v>50</v>
      </c>
      <c r="B60" s="465" t="s">
        <v>266</v>
      </c>
      <c r="C60" s="465" t="s">
        <v>267</v>
      </c>
      <c r="D60" s="466" t="s">
        <v>268</v>
      </c>
      <c r="E60" s="466" t="s">
        <v>269</v>
      </c>
      <c r="F60" s="467" t="s">
        <v>270</v>
      </c>
      <c r="G60" s="431" t="s">
        <v>281</v>
      </c>
      <c r="H60" s="467" t="s">
        <v>271</v>
      </c>
      <c r="I60" s="456">
        <v>30000</v>
      </c>
      <c r="J60" s="457">
        <v>861</v>
      </c>
      <c r="K60" s="457">
        <v>912</v>
      </c>
      <c r="L60" s="457"/>
      <c r="M60" s="457"/>
      <c r="N60" s="435">
        <f t="shared" si="0"/>
        <v>28227</v>
      </c>
      <c r="O60" s="466">
        <v>43239</v>
      </c>
    </row>
    <row r="61" spans="1:15">
      <c r="A61" s="418">
        <f t="shared" si="1"/>
        <v>51</v>
      </c>
      <c r="B61" s="465" t="s">
        <v>272</v>
      </c>
      <c r="C61" s="465" t="s">
        <v>273</v>
      </c>
      <c r="D61" s="466" t="s">
        <v>274</v>
      </c>
      <c r="E61" s="466" t="s">
        <v>275</v>
      </c>
      <c r="F61" s="467" t="s">
        <v>150</v>
      </c>
      <c r="G61" s="431" t="s">
        <v>281</v>
      </c>
      <c r="H61" s="467" t="s">
        <v>276</v>
      </c>
      <c r="I61" s="456">
        <v>5000</v>
      </c>
      <c r="J61" s="457">
        <f>I61*2.87%</f>
        <v>143.5</v>
      </c>
      <c r="K61" s="457">
        <f>I61*3.04%</f>
        <v>152</v>
      </c>
      <c r="L61" s="457"/>
      <c r="M61" s="457"/>
      <c r="N61" s="435">
        <f t="shared" si="0"/>
        <v>4704.5</v>
      </c>
      <c r="O61" s="466">
        <v>43282</v>
      </c>
    </row>
    <row r="62" spans="1:15">
      <c r="A62" s="418">
        <f t="shared" si="1"/>
        <v>52</v>
      </c>
      <c r="B62" s="446" t="s">
        <v>277</v>
      </c>
      <c r="C62" s="446" t="s">
        <v>278</v>
      </c>
      <c r="D62" s="463" t="s">
        <v>279</v>
      </c>
      <c r="E62" s="466" t="s">
        <v>280</v>
      </c>
      <c r="F62" s="450" t="s">
        <v>270</v>
      </c>
      <c r="G62" s="431" t="s">
        <v>281</v>
      </c>
      <c r="H62" s="450" t="s">
        <v>1008</v>
      </c>
      <c r="I62" s="456">
        <v>30000</v>
      </c>
      <c r="J62" s="457">
        <v>861</v>
      </c>
      <c r="K62" s="457">
        <v>912</v>
      </c>
      <c r="L62" s="457"/>
      <c r="M62" s="452"/>
      <c r="N62" s="435">
        <f t="shared" si="0"/>
        <v>28227</v>
      </c>
      <c r="O62" s="466">
        <v>43556</v>
      </c>
    </row>
    <row r="63" spans="1:15">
      <c r="A63" s="418">
        <f t="shared" si="1"/>
        <v>53</v>
      </c>
      <c r="B63" s="468" t="s">
        <v>288</v>
      </c>
      <c r="C63" s="468" t="s">
        <v>289</v>
      </c>
      <c r="D63" s="469" t="s">
        <v>290</v>
      </c>
      <c r="E63" s="469" t="s">
        <v>291</v>
      </c>
      <c r="F63" s="468" t="s">
        <v>292</v>
      </c>
      <c r="G63" s="431" t="s">
        <v>281</v>
      </c>
      <c r="H63" s="468" t="s">
        <v>293</v>
      </c>
      <c r="I63" s="456">
        <v>5000</v>
      </c>
      <c r="J63" s="457">
        <f>I63*2.87%</f>
        <v>143.5</v>
      </c>
      <c r="K63" s="457">
        <f>I63*3.04%</f>
        <v>152</v>
      </c>
      <c r="L63" s="471"/>
      <c r="M63" s="457"/>
      <c r="N63" s="435">
        <f t="shared" si="0"/>
        <v>4704.5</v>
      </c>
      <c r="O63" s="436">
        <v>43556</v>
      </c>
    </row>
    <row r="64" spans="1:15">
      <c r="A64" s="418">
        <f t="shared" si="1"/>
        <v>54</v>
      </c>
      <c r="B64" s="472" t="s">
        <v>294</v>
      </c>
      <c r="C64" s="450" t="s">
        <v>295</v>
      </c>
      <c r="D64" s="438" t="s">
        <v>296</v>
      </c>
      <c r="E64" s="473" t="s">
        <v>297</v>
      </c>
      <c r="F64" s="474" t="s">
        <v>37</v>
      </c>
      <c r="G64" s="475" t="s">
        <v>281</v>
      </c>
      <c r="H64" s="475" t="s">
        <v>298</v>
      </c>
      <c r="I64" s="442">
        <v>6500</v>
      </c>
      <c r="J64" s="442">
        <f>I64*2.87%</f>
        <v>186.55</v>
      </c>
      <c r="K64" s="442">
        <f>I64*3.04%</f>
        <v>197.6</v>
      </c>
      <c r="L64" s="476"/>
      <c r="M64" s="442"/>
      <c r="N64" s="444">
        <f t="shared" si="0"/>
        <v>6115.8499999999995</v>
      </c>
      <c r="O64" s="463">
        <v>43708</v>
      </c>
    </row>
    <row r="65" spans="1:15">
      <c r="A65" s="418">
        <f t="shared" si="1"/>
        <v>55</v>
      </c>
      <c r="B65" s="464" t="s">
        <v>299</v>
      </c>
      <c r="C65" s="450" t="s">
        <v>300</v>
      </c>
      <c r="D65" s="477" t="s">
        <v>301</v>
      </c>
      <c r="E65" s="478" t="s">
        <v>302</v>
      </c>
      <c r="F65" s="479" t="s">
        <v>303</v>
      </c>
      <c r="G65" s="431" t="s">
        <v>281</v>
      </c>
      <c r="H65" s="450" t="s">
        <v>304</v>
      </c>
      <c r="I65" s="480">
        <v>4000</v>
      </c>
      <c r="J65" s="480"/>
      <c r="K65" s="480"/>
      <c r="L65" s="480"/>
      <c r="M65" s="480"/>
      <c r="N65" s="435">
        <f t="shared" si="0"/>
        <v>4000</v>
      </c>
      <c r="O65" s="443">
        <v>43739</v>
      </c>
    </row>
    <row r="66" spans="1:15">
      <c r="A66" s="418">
        <f t="shared" si="1"/>
        <v>56</v>
      </c>
      <c r="B66" s="464" t="s">
        <v>305</v>
      </c>
      <c r="C66" s="450" t="s">
        <v>306</v>
      </c>
      <c r="D66" s="477" t="s">
        <v>307</v>
      </c>
      <c r="E66" s="478" t="s">
        <v>308</v>
      </c>
      <c r="F66" s="479" t="s">
        <v>27</v>
      </c>
      <c r="G66" s="431" t="s">
        <v>281</v>
      </c>
      <c r="H66" s="450" t="s">
        <v>309</v>
      </c>
      <c r="I66" s="480">
        <v>5000</v>
      </c>
      <c r="J66" s="480">
        <f t="shared" ref="J66:J99" si="4">I66*2.87%</f>
        <v>143.5</v>
      </c>
      <c r="K66" s="480">
        <f t="shared" ref="K66:K99" si="5">I66*3.04%</f>
        <v>152</v>
      </c>
      <c r="L66" s="480">
        <v>0</v>
      </c>
      <c r="M66" s="480"/>
      <c r="N66" s="435">
        <f t="shared" si="0"/>
        <v>4704.5</v>
      </c>
      <c r="O66" s="443">
        <v>43832</v>
      </c>
    </row>
    <row r="67" spans="1:15">
      <c r="A67" s="418">
        <f t="shared" si="1"/>
        <v>57</v>
      </c>
      <c r="B67" s="464" t="s">
        <v>310</v>
      </c>
      <c r="C67" s="450" t="s">
        <v>311</v>
      </c>
      <c r="D67" s="477" t="s">
        <v>312</v>
      </c>
      <c r="E67" s="478" t="s">
        <v>313</v>
      </c>
      <c r="F67" s="479" t="s">
        <v>150</v>
      </c>
      <c r="G67" s="431" t="s">
        <v>281</v>
      </c>
      <c r="H67" s="450" t="s">
        <v>314</v>
      </c>
      <c r="I67" s="480">
        <v>8000</v>
      </c>
      <c r="J67" s="480">
        <f t="shared" si="4"/>
        <v>229.6</v>
      </c>
      <c r="K67" s="480">
        <f t="shared" si="5"/>
        <v>243.2</v>
      </c>
      <c r="L67" s="480"/>
      <c r="M67" s="480"/>
      <c r="N67" s="435">
        <f t="shared" si="0"/>
        <v>7527.2</v>
      </c>
      <c r="O67" s="443">
        <v>43834</v>
      </c>
    </row>
    <row r="68" spans="1:15">
      <c r="A68" s="418">
        <f t="shared" si="1"/>
        <v>58</v>
      </c>
      <c r="B68" s="464" t="s">
        <v>316</v>
      </c>
      <c r="C68" s="450" t="s">
        <v>317</v>
      </c>
      <c r="D68" s="477" t="s">
        <v>318</v>
      </c>
      <c r="E68" s="478" t="s">
        <v>319</v>
      </c>
      <c r="F68" s="479" t="s">
        <v>63</v>
      </c>
      <c r="G68" s="431" t="s">
        <v>129</v>
      </c>
      <c r="H68" s="450" t="s">
        <v>320</v>
      </c>
      <c r="I68" s="480">
        <v>5000</v>
      </c>
      <c r="J68" s="480">
        <f t="shared" si="4"/>
        <v>143.5</v>
      </c>
      <c r="K68" s="480">
        <f t="shared" si="5"/>
        <v>152</v>
      </c>
      <c r="L68" s="480"/>
      <c r="M68" s="480"/>
      <c r="N68" s="435">
        <f t="shared" si="0"/>
        <v>4704.5</v>
      </c>
      <c r="O68" s="443" t="s">
        <v>321</v>
      </c>
    </row>
    <row r="69" spans="1:15">
      <c r="A69" s="418">
        <f t="shared" si="1"/>
        <v>59</v>
      </c>
      <c r="B69" s="481" t="s">
        <v>322</v>
      </c>
      <c r="C69" s="453" t="s">
        <v>323</v>
      </c>
      <c r="D69" s="482" t="s">
        <v>324</v>
      </c>
      <c r="E69" s="478" t="s">
        <v>325</v>
      </c>
      <c r="F69" s="483" t="s">
        <v>169</v>
      </c>
      <c r="G69" s="431" t="s">
        <v>281</v>
      </c>
      <c r="H69" s="465" t="s">
        <v>326</v>
      </c>
      <c r="I69" s="480">
        <v>12000</v>
      </c>
      <c r="J69" s="480">
        <f t="shared" si="4"/>
        <v>344.4</v>
      </c>
      <c r="K69" s="480">
        <f t="shared" si="5"/>
        <v>364.8</v>
      </c>
      <c r="L69" s="480"/>
      <c r="M69" s="480"/>
      <c r="N69" s="435">
        <f t="shared" si="0"/>
        <v>11290.800000000001</v>
      </c>
      <c r="O69" s="448">
        <v>44136</v>
      </c>
    </row>
    <row r="70" spans="1:15">
      <c r="A70" s="418">
        <f t="shared" si="1"/>
        <v>60</v>
      </c>
      <c r="B70" s="481" t="s">
        <v>327</v>
      </c>
      <c r="C70" s="453" t="s">
        <v>328</v>
      </c>
      <c r="D70" s="484" t="s">
        <v>329</v>
      </c>
      <c r="E70" s="478" t="s">
        <v>330</v>
      </c>
      <c r="F70" s="483" t="s">
        <v>150</v>
      </c>
      <c r="G70" s="431" t="s">
        <v>281</v>
      </c>
      <c r="H70" s="465" t="s">
        <v>331</v>
      </c>
      <c r="I70" s="480">
        <v>5000</v>
      </c>
      <c r="J70" s="480">
        <f t="shared" si="4"/>
        <v>143.5</v>
      </c>
      <c r="K70" s="480">
        <f t="shared" si="5"/>
        <v>152</v>
      </c>
      <c r="L70" s="480"/>
      <c r="M70" s="480"/>
      <c r="N70" s="435">
        <f t="shared" si="0"/>
        <v>4704.5</v>
      </c>
      <c r="O70" s="448" t="s">
        <v>332</v>
      </c>
    </row>
    <row r="71" spans="1:15">
      <c r="A71" s="418">
        <f t="shared" si="1"/>
        <v>61</v>
      </c>
      <c r="B71" s="467" t="s">
        <v>333</v>
      </c>
      <c r="C71" s="465" t="s">
        <v>103</v>
      </c>
      <c r="D71" s="466" t="s">
        <v>334</v>
      </c>
      <c r="E71" s="469" t="s">
        <v>335</v>
      </c>
      <c r="F71" s="485" t="s">
        <v>63</v>
      </c>
      <c r="G71" s="465" t="s">
        <v>315</v>
      </c>
      <c r="H71" s="486" t="s">
        <v>130</v>
      </c>
      <c r="I71" s="480">
        <v>10000</v>
      </c>
      <c r="J71" s="480">
        <f t="shared" si="4"/>
        <v>287</v>
      </c>
      <c r="K71" s="480">
        <f t="shared" si="5"/>
        <v>304</v>
      </c>
      <c r="L71" s="480"/>
      <c r="M71" s="480"/>
      <c r="N71" s="435">
        <f t="shared" si="0"/>
        <v>9409</v>
      </c>
      <c r="O71" s="487" t="s">
        <v>332</v>
      </c>
    </row>
    <row r="72" spans="1:15">
      <c r="A72" s="418">
        <f t="shared" si="1"/>
        <v>62</v>
      </c>
      <c r="B72" s="467" t="s">
        <v>336</v>
      </c>
      <c r="C72" s="467" t="s">
        <v>337</v>
      </c>
      <c r="D72" s="466" t="s">
        <v>338</v>
      </c>
      <c r="E72" s="469" t="s">
        <v>339</v>
      </c>
      <c r="F72" s="485" t="s">
        <v>150</v>
      </c>
      <c r="G72" s="431" t="s">
        <v>281</v>
      </c>
      <c r="H72" s="486" t="s">
        <v>340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87" t="s">
        <v>332</v>
      </c>
    </row>
    <row r="73" spans="1:15">
      <c r="A73" s="418">
        <f t="shared" si="1"/>
        <v>63</v>
      </c>
      <c r="B73" s="467" t="s">
        <v>342</v>
      </c>
      <c r="C73" s="467" t="s">
        <v>343</v>
      </c>
      <c r="D73" s="466" t="s">
        <v>344</v>
      </c>
      <c r="E73" s="469" t="s">
        <v>345</v>
      </c>
      <c r="F73" s="485" t="s">
        <v>150</v>
      </c>
      <c r="G73" s="431" t="s">
        <v>281</v>
      </c>
      <c r="H73" s="486" t="s">
        <v>68</v>
      </c>
      <c r="I73" s="480">
        <v>5000</v>
      </c>
      <c r="J73" s="480">
        <f t="shared" si="4"/>
        <v>143.5</v>
      </c>
      <c r="K73" s="480">
        <f t="shared" si="5"/>
        <v>152</v>
      </c>
      <c r="L73" s="480"/>
      <c r="M73" s="480"/>
      <c r="N73" s="435">
        <f t="shared" si="0"/>
        <v>4704.5</v>
      </c>
      <c r="O73" s="487">
        <v>44200</v>
      </c>
    </row>
    <row r="74" spans="1:15">
      <c r="A74" s="418">
        <f t="shared" si="1"/>
        <v>64</v>
      </c>
      <c r="B74" s="467" t="s">
        <v>346</v>
      </c>
      <c r="C74" s="467" t="s">
        <v>347</v>
      </c>
      <c r="D74" s="466" t="s">
        <v>348</v>
      </c>
      <c r="E74" s="469" t="s">
        <v>349</v>
      </c>
      <c r="F74" s="485" t="s">
        <v>63</v>
      </c>
      <c r="G74" s="431" t="s">
        <v>281</v>
      </c>
      <c r="H74" s="450" t="s">
        <v>101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si="0"/>
        <v>4704.5</v>
      </c>
      <c r="O74" s="487">
        <v>44200</v>
      </c>
    </row>
    <row r="75" spans="1:15">
      <c r="A75" s="418">
        <f t="shared" si="1"/>
        <v>65</v>
      </c>
      <c r="B75" s="467" t="s">
        <v>353</v>
      </c>
      <c r="C75" s="467" t="s">
        <v>354</v>
      </c>
      <c r="D75" s="466" t="s">
        <v>355</v>
      </c>
      <c r="E75" s="469" t="s">
        <v>356</v>
      </c>
      <c r="F75" s="485" t="s">
        <v>63</v>
      </c>
      <c r="G75" s="431" t="s">
        <v>281</v>
      </c>
      <c r="H75" s="450" t="s">
        <v>357</v>
      </c>
      <c r="I75" s="480">
        <v>5000</v>
      </c>
      <c r="J75" s="480">
        <f t="shared" si="4"/>
        <v>143.5</v>
      </c>
      <c r="K75" s="480">
        <f t="shared" si="5"/>
        <v>152</v>
      </c>
      <c r="L75" s="480"/>
      <c r="M75" s="480"/>
      <c r="N75" s="435">
        <f t="shared" ref="N75:N99" si="6">I75-J75-K75-M75</f>
        <v>4704.5</v>
      </c>
      <c r="O75" s="487">
        <v>44201</v>
      </c>
    </row>
    <row r="76" spans="1:15">
      <c r="A76" s="418">
        <f t="shared" si="1"/>
        <v>66</v>
      </c>
      <c r="B76" s="467" t="s">
        <v>358</v>
      </c>
      <c r="C76" s="467" t="s">
        <v>359</v>
      </c>
      <c r="D76" s="461" t="s">
        <v>360</v>
      </c>
      <c r="E76" s="469" t="s">
        <v>361</v>
      </c>
      <c r="F76" s="485" t="s">
        <v>63</v>
      </c>
      <c r="G76" s="431" t="s">
        <v>281</v>
      </c>
      <c r="H76" s="450" t="s">
        <v>362</v>
      </c>
      <c r="I76" s="480">
        <v>5000</v>
      </c>
      <c r="J76" s="480">
        <f t="shared" si="4"/>
        <v>143.5</v>
      </c>
      <c r="K76" s="480">
        <f t="shared" si="5"/>
        <v>152</v>
      </c>
      <c r="L76" s="480"/>
      <c r="M76" s="480"/>
      <c r="N76" s="435">
        <f t="shared" si="6"/>
        <v>4704.5</v>
      </c>
      <c r="O76" s="463">
        <v>44201</v>
      </c>
    </row>
    <row r="77" spans="1:15">
      <c r="A77" s="418">
        <f t="shared" ref="A77:A99" si="7">A76+1</f>
        <v>67</v>
      </c>
      <c r="B77" s="467" t="s">
        <v>363</v>
      </c>
      <c r="C77" s="467" t="s">
        <v>364</v>
      </c>
      <c r="D77" s="461" t="s">
        <v>365</v>
      </c>
      <c r="E77" s="469" t="s">
        <v>366</v>
      </c>
      <c r="F77" s="486" t="s">
        <v>367</v>
      </c>
      <c r="G77" s="431" t="s">
        <v>281</v>
      </c>
      <c r="H77" s="450" t="s">
        <v>368</v>
      </c>
      <c r="I77" s="480">
        <v>8000</v>
      </c>
      <c r="J77" s="480">
        <f t="shared" si="4"/>
        <v>229.6</v>
      </c>
      <c r="K77" s="480">
        <f t="shared" si="5"/>
        <v>243.2</v>
      </c>
      <c r="L77" s="480"/>
      <c r="M77" s="480"/>
      <c r="N77" s="435">
        <f t="shared" si="6"/>
        <v>7527.2</v>
      </c>
      <c r="O77" s="463">
        <v>44202</v>
      </c>
    </row>
    <row r="78" spans="1:15">
      <c r="A78" s="418">
        <f t="shared" si="7"/>
        <v>68</v>
      </c>
      <c r="B78" s="467" t="s">
        <v>369</v>
      </c>
      <c r="C78" s="467" t="s">
        <v>370</v>
      </c>
      <c r="D78" s="461" t="s">
        <v>371</v>
      </c>
      <c r="E78" s="469" t="s">
        <v>372</v>
      </c>
      <c r="F78" s="486" t="s">
        <v>63</v>
      </c>
      <c r="G78" s="431" t="s">
        <v>281</v>
      </c>
      <c r="H78" s="486" t="s">
        <v>341</v>
      </c>
      <c r="I78" s="480">
        <v>7000</v>
      </c>
      <c r="J78" s="480">
        <f t="shared" si="4"/>
        <v>200.9</v>
      </c>
      <c r="K78" s="480">
        <f t="shared" si="5"/>
        <v>212.8</v>
      </c>
      <c r="L78" s="480"/>
      <c r="M78" s="480"/>
      <c r="N78" s="435">
        <f t="shared" si="6"/>
        <v>6586.3</v>
      </c>
      <c r="O78" s="463">
        <v>44202</v>
      </c>
    </row>
    <row r="79" spans="1:15">
      <c r="A79" s="418">
        <f t="shared" si="7"/>
        <v>69</v>
      </c>
      <c r="B79" s="467" t="s">
        <v>378</v>
      </c>
      <c r="C79" s="467" t="s">
        <v>379</v>
      </c>
      <c r="D79" s="461" t="s">
        <v>380</v>
      </c>
      <c r="E79" s="469" t="s">
        <v>381</v>
      </c>
      <c r="F79" s="486" t="s">
        <v>252</v>
      </c>
      <c r="G79" s="431" t="s">
        <v>281</v>
      </c>
      <c r="H79" s="431" t="s">
        <v>362</v>
      </c>
      <c r="I79" s="480">
        <v>7000</v>
      </c>
      <c r="J79" s="480">
        <f t="shared" si="4"/>
        <v>200.9</v>
      </c>
      <c r="K79" s="480">
        <f t="shared" si="5"/>
        <v>212.8</v>
      </c>
      <c r="L79" s="480"/>
      <c r="M79" s="480"/>
      <c r="N79" s="435">
        <f t="shared" si="6"/>
        <v>6586.3</v>
      </c>
      <c r="O79" s="463">
        <v>44470</v>
      </c>
    </row>
    <row r="80" spans="1:15">
      <c r="A80" s="418">
        <f t="shared" si="7"/>
        <v>70</v>
      </c>
      <c r="B80" s="467" t="s">
        <v>382</v>
      </c>
      <c r="C80" s="467" t="s">
        <v>383</v>
      </c>
      <c r="D80" s="461" t="s">
        <v>384</v>
      </c>
      <c r="E80" s="469" t="s">
        <v>385</v>
      </c>
      <c r="F80" s="486" t="s">
        <v>252</v>
      </c>
      <c r="G80" s="431" t="s">
        <v>281</v>
      </c>
      <c r="H80" s="431" t="s">
        <v>165</v>
      </c>
      <c r="I80" s="480">
        <v>5000</v>
      </c>
      <c r="J80" s="480">
        <f t="shared" si="4"/>
        <v>143.5</v>
      </c>
      <c r="K80" s="480">
        <f t="shared" si="5"/>
        <v>152</v>
      </c>
      <c r="L80" s="480"/>
      <c r="M80" s="480"/>
      <c r="N80" s="435">
        <f t="shared" si="6"/>
        <v>4704.5</v>
      </c>
      <c r="O80" s="463">
        <v>44440</v>
      </c>
    </row>
    <row r="81" spans="1:15">
      <c r="A81" s="418">
        <f t="shared" si="7"/>
        <v>71</v>
      </c>
      <c r="B81" s="467" t="s">
        <v>373</v>
      </c>
      <c r="C81" s="467" t="s">
        <v>40</v>
      </c>
      <c r="D81" s="461" t="s">
        <v>374</v>
      </c>
      <c r="E81" s="469" t="s">
        <v>375</v>
      </c>
      <c r="F81" s="486" t="s">
        <v>376</v>
      </c>
      <c r="G81" s="431" t="s">
        <v>315</v>
      </c>
      <c r="H81" s="431" t="s">
        <v>377</v>
      </c>
      <c r="I81" s="480">
        <v>18000</v>
      </c>
      <c r="J81" s="480">
        <f t="shared" si="4"/>
        <v>516.6</v>
      </c>
      <c r="K81" s="480">
        <f t="shared" si="5"/>
        <v>547.20000000000005</v>
      </c>
      <c r="L81" s="480"/>
      <c r="M81" s="480"/>
      <c r="N81" s="435">
        <f t="shared" si="6"/>
        <v>16936.2</v>
      </c>
      <c r="O81" s="463">
        <v>44470</v>
      </c>
    </row>
    <row r="82" spans="1:15">
      <c r="A82" s="418">
        <f t="shared" si="7"/>
        <v>72</v>
      </c>
      <c r="B82" s="467" t="s">
        <v>386</v>
      </c>
      <c r="C82" s="467" t="s">
        <v>387</v>
      </c>
      <c r="D82" s="461" t="s">
        <v>388</v>
      </c>
      <c r="E82" s="469" t="s">
        <v>822</v>
      </c>
      <c r="F82" s="486" t="s">
        <v>252</v>
      </c>
      <c r="G82" s="431" t="s">
        <v>281</v>
      </c>
      <c r="H82" s="431" t="s">
        <v>389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44531</v>
      </c>
    </row>
    <row r="83" spans="1:15">
      <c r="A83" s="418">
        <f t="shared" si="7"/>
        <v>73</v>
      </c>
      <c r="B83" s="467" t="s">
        <v>390</v>
      </c>
      <c r="C83" s="467" t="s">
        <v>391</v>
      </c>
      <c r="D83" s="461" t="s">
        <v>392</v>
      </c>
      <c r="E83" s="469" t="s">
        <v>823</v>
      </c>
      <c r="F83" s="486" t="s">
        <v>252</v>
      </c>
      <c r="G83" s="431" t="s">
        <v>315</v>
      </c>
      <c r="H83" s="431" t="s">
        <v>130</v>
      </c>
      <c r="I83" s="480">
        <v>7000</v>
      </c>
      <c r="J83" s="480">
        <f t="shared" si="4"/>
        <v>200.9</v>
      </c>
      <c r="K83" s="480">
        <f t="shared" si="5"/>
        <v>212.8</v>
      </c>
      <c r="L83" s="480"/>
      <c r="M83" s="480"/>
      <c r="N83" s="435">
        <f t="shared" si="6"/>
        <v>6586.3</v>
      </c>
      <c r="O83" s="463">
        <v>44531</v>
      </c>
    </row>
    <row r="84" spans="1:15">
      <c r="A84" s="418">
        <f t="shared" si="7"/>
        <v>74</v>
      </c>
      <c r="B84" s="467" t="s">
        <v>829</v>
      </c>
      <c r="C84" s="467" t="s">
        <v>830</v>
      </c>
      <c r="D84" s="461" t="s">
        <v>831</v>
      </c>
      <c r="E84" s="469" t="s">
        <v>832</v>
      </c>
      <c r="F84" s="486" t="s">
        <v>252</v>
      </c>
      <c r="G84" s="431" t="s">
        <v>281</v>
      </c>
      <c r="H84" s="450" t="s">
        <v>165</v>
      </c>
      <c r="I84" s="480">
        <v>5000</v>
      </c>
      <c r="J84" s="480">
        <f t="shared" si="4"/>
        <v>143.5</v>
      </c>
      <c r="K84" s="480">
        <f t="shared" si="5"/>
        <v>152</v>
      </c>
      <c r="L84" s="480"/>
      <c r="M84" s="480"/>
      <c r="N84" s="435">
        <f t="shared" si="6"/>
        <v>4704.5</v>
      </c>
      <c r="O84" s="463">
        <v>44600</v>
      </c>
    </row>
    <row r="85" spans="1:15">
      <c r="A85" s="418">
        <f t="shared" si="7"/>
        <v>75</v>
      </c>
      <c r="B85" s="467" t="s">
        <v>858</v>
      </c>
      <c r="C85" s="467" t="s">
        <v>859</v>
      </c>
      <c r="D85" s="461" t="s">
        <v>860</v>
      </c>
      <c r="E85" s="469" t="s">
        <v>861</v>
      </c>
      <c r="F85" s="486" t="s">
        <v>252</v>
      </c>
      <c r="G85" s="431" t="s">
        <v>281</v>
      </c>
      <c r="H85" s="450" t="s">
        <v>211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44805</v>
      </c>
    </row>
    <row r="86" spans="1:15" s="719" customFormat="1">
      <c r="A86" s="719">
        <f t="shared" si="7"/>
        <v>76</v>
      </c>
      <c r="B86" s="720" t="s">
        <v>862</v>
      </c>
      <c r="C86" s="720" t="s">
        <v>863</v>
      </c>
      <c r="D86" s="721" t="s">
        <v>864</v>
      </c>
      <c r="E86" s="722" t="s">
        <v>892</v>
      </c>
      <c r="F86" s="723" t="s">
        <v>150</v>
      </c>
      <c r="G86" s="724" t="s">
        <v>281</v>
      </c>
      <c r="H86" s="725" t="s">
        <v>895</v>
      </c>
      <c r="I86" s="726">
        <v>5000</v>
      </c>
      <c r="J86" s="726">
        <f t="shared" si="4"/>
        <v>143.5</v>
      </c>
      <c r="K86" s="726">
        <f t="shared" si="5"/>
        <v>152</v>
      </c>
      <c r="L86" s="726"/>
      <c r="M86" s="726"/>
      <c r="N86" s="727">
        <f t="shared" si="6"/>
        <v>4704.5</v>
      </c>
      <c r="O86" s="728">
        <v>44835</v>
      </c>
    </row>
    <row r="87" spans="1:15">
      <c r="A87" s="418">
        <f t="shared" si="7"/>
        <v>77</v>
      </c>
      <c r="B87" s="467" t="s">
        <v>901</v>
      </c>
      <c r="C87" s="467" t="s">
        <v>902</v>
      </c>
      <c r="D87" s="461" t="s">
        <v>903</v>
      </c>
      <c r="E87" s="488" t="s">
        <v>905</v>
      </c>
      <c r="F87" s="486" t="s">
        <v>252</v>
      </c>
      <c r="G87" s="453" t="s">
        <v>315</v>
      </c>
      <c r="H87" s="450" t="s">
        <v>130</v>
      </c>
      <c r="I87" s="480">
        <v>7000</v>
      </c>
      <c r="J87" s="480">
        <f t="shared" si="4"/>
        <v>200.9</v>
      </c>
      <c r="K87" s="480">
        <f t="shared" si="5"/>
        <v>212.8</v>
      </c>
      <c r="L87" s="480"/>
      <c r="M87" s="480"/>
      <c r="N87" s="444">
        <f t="shared" si="6"/>
        <v>6586.3</v>
      </c>
      <c r="O87" s="489">
        <v>44866</v>
      </c>
    </row>
    <row r="88" spans="1:15">
      <c r="A88" s="418">
        <f t="shared" si="7"/>
        <v>78</v>
      </c>
      <c r="B88" s="467" t="s">
        <v>916</v>
      </c>
      <c r="C88" s="467" t="s">
        <v>915</v>
      </c>
      <c r="D88" s="461" t="s">
        <v>914</v>
      </c>
      <c r="E88" s="488" t="s">
        <v>951</v>
      </c>
      <c r="F88" s="486" t="s">
        <v>150</v>
      </c>
      <c r="G88" s="453" t="s">
        <v>281</v>
      </c>
      <c r="H88" s="453" t="s">
        <v>917</v>
      </c>
      <c r="I88" s="480">
        <v>5000</v>
      </c>
      <c r="J88" s="480">
        <f t="shared" si="4"/>
        <v>143.5</v>
      </c>
      <c r="K88" s="480">
        <f t="shared" si="5"/>
        <v>152</v>
      </c>
      <c r="L88" s="480"/>
      <c r="M88" s="480"/>
      <c r="N88" s="435">
        <f t="shared" si="6"/>
        <v>4704.5</v>
      </c>
      <c r="O88" s="463">
        <v>44896</v>
      </c>
    </row>
    <row r="89" spans="1:15">
      <c r="A89" s="418">
        <f t="shared" si="7"/>
        <v>79</v>
      </c>
      <c r="B89" s="467" t="s">
        <v>948</v>
      </c>
      <c r="C89" s="467" t="s">
        <v>947</v>
      </c>
      <c r="D89" s="461" t="s">
        <v>949</v>
      </c>
      <c r="E89" s="488" t="s">
        <v>953</v>
      </c>
      <c r="F89" s="486" t="s">
        <v>150</v>
      </c>
      <c r="G89" s="431" t="s">
        <v>281</v>
      </c>
      <c r="H89" s="437" t="s">
        <v>952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>
        <v>44986</v>
      </c>
    </row>
    <row r="90" spans="1:15">
      <c r="A90" s="418">
        <f t="shared" si="7"/>
        <v>80</v>
      </c>
      <c r="B90" s="467" t="s">
        <v>954</v>
      </c>
      <c r="C90" s="467" t="s">
        <v>955</v>
      </c>
      <c r="D90" s="461" t="s">
        <v>956</v>
      </c>
      <c r="E90" s="488">
        <v>9605815583</v>
      </c>
      <c r="F90" s="486" t="s">
        <v>150</v>
      </c>
      <c r="G90" s="431" t="s">
        <v>281</v>
      </c>
      <c r="H90" s="437" t="s">
        <v>957</v>
      </c>
      <c r="I90" s="480">
        <v>5000</v>
      </c>
      <c r="J90" s="480">
        <f t="shared" si="4"/>
        <v>143.5</v>
      </c>
      <c r="K90" s="480">
        <f t="shared" si="5"/>
        <v>152</v>
      </c>
      <c r="L90" s="480"/>
      <c r="M90" s="480"/>
      <c r="N90" s="435">
        <f t="shared" si="6"/>
        <v>4704.5</v>
      </c>
      <c r="O90" s="463">
        <v>45017</v>
      </c>
    </row>
    <row r="91" spans="1:15">
      <c r="A91" s="418">
        <f t="shared" si="7"/>
        <v>81</v>
      </c>
      <c r="B91" s="467" t="s">
        <v>965</v>
      </c>
      <c r="C91" s="467" t="s">
        <v>966</v>
      </c>
      <c r="D91" s="461" t="s">
        <v>967</v>
      </c>
      <c r="E91" s="488">
        <v>9606189132</v>
      </c>
      <c r="F91" s="486" t="s">
        <v>63</v>
      </c>
      <c r="G91" s="431" t="s">
        <v>281</v>
      </c>
      <c r="H91" s="450" t="s">
        <v>968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45047</v>
      </c>
    </row>
    <row r="92" spans="1:15">
      <c r="A92" s="418">
        <f t="shared" si="7"/>
        <v>82</v>
      </c>
      <c r="B92" s="467" t="s">
        <v>978</v>
      </c>
      <c r="C92" s="467" t="s">
        <v>943</v>
      </c>
      <c r="D92" s="460" t="s">
        <v>979</v>
      </c>
      <c r="E92" s="488">
        <v>9606377959</v>
      </c>
      <c r="F92" s="486" t="s">
        <v>150</v>
      </c>
      <c r="G92" s="453" t="s">
        <v>281</v>
      </c>
      <c r="H92" s="450" t="s">
        <v>980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 t="s">
        <v>981</v>
      </c>
    </row>
    <row r="93" spans="1:15">
      <c r="A93" s="418">
        <f t="shared" si="7"/>
        <v>83</v>
      </c>
      <c r="B93" s="467" t="s">
        <v>1023</v>
      </c>
      <c r="C93" s="467" t="s">
        <v>1024</v>
      </c>
      <c r="D93" s="461" t="s">
        <v>1003</v>
      </c>
      <c r="E93" s="488"/>
      <c r="F93" s="486" t="s">
        <v>150</v>
      </c>
      <c r="G93" s="453" t="s">
        <v>281</v>
      </c>
      <c r="H93" s="450" t="s">
        <v>1004</v>
      </c>
      <c r="I93" s="480">
        <v>6000</v>
      </c>
      <c r="J93" s="480">
        <f t="shared" si="4"/>
        <v>172.2</v>
      </c>
      <c r="K93" s="480">
        <f t="shared" si="5"/>
        <v>182.4</v>
      </c>
      <c r="L93" s="480"/>
      <c r="M93" s="480"/>
      <c r="N93" s="435">
        <f t="shared" si="6"/>
        <v>5645.4000000000005</v>
      </c>
      <c r="O93" s="463">
        <v>45004</v>
      </c>
    </row>
    <row r="94" spans="1:15">
      <c r="A94" s="418">
        <f t="shared" si="7"/>
        <v>84</v>
      </c>
      <c r="B94" s="467" t="s">
        <v>1063</v>
      </c>
      <c r="C94" s="467" t="s">
        <v>1064</v>
      </c>
      <c r="D94" s="461" t="s">
        <v>1065</v>
      </c>
      <c r="E94" s="488">
        <v>9607302138</v>
      </c>
      <c r="F94" s="486" t="s">
        <v>1049</v>
      </c>
      <c r="G94" s="453" t="s">
        <v>281</v>
      </c>
      <c r="H94" s="450" t="s">
        <v>1066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6"/>
        <v>4704.5</v>
      </c>
      <c r="O94" s="463">
        <v>45483</v>
      </c>
    </row>
    <row r="95" spans="1:15">
      <c r="A95" s="418">
        <f t="shared" si="7"/>
        <v>85</v>
      </c>
      <c r="B95" s="467" t="s">
        <v>1067</v>
      </c>
      <c r="C95" s="467" t="s">
        <v>1068</v>
      </c>
      <c r="D95" s="461" t="s">
        <v>1069</v>
      </c>
      <c r="E95" s="488">
        <v>9607302140</v>
      </c>
      <c r="F95" s="486" t="s">
        <v>1049</v>
      </c>
      <c r="G95" s="453" t="s">
        <v>281</v>
      </c>
      <c r="H95" s="450" t="s">
        <v>1066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6"/>
        <v>4704.5</v>
      </c>
      <c r="O95" s="463">
        <v>45483</v>
      </c>
    </row>
    <row r="96" spans="1:15">
      <c r="A96" s="418">
        <f t="shared" si="7"/>
        <v>86</v>
      </c>
      <c r="B96" s="467" t="s">
        <v>1070</v>
      </c>
      <c r="C96" s="467" t="s">
        <v>1071</v>
      </c>
      <c r="D96" s="461" t="s">
        <v>1048</v>
      </c>
      <c r="E96" s="488">
        <v>9607302139</v>
      </c>
      <c r="F96" s="486" t="s">
        <v>1049</v>
      </c>
      <c r="G96" s="453" t="s">
        <v>281</v>
      </c>
      <c r="H96" s="450" t="s">
        <v>1072</v>
      </c>
      <c r="I96" s="480">
        <v>5000</v>
      </c>
      <c r="J96" s="480">
        <f t="shared" si="4"/>
        <v>143.5</v>
      </c>
      <c r="K96" s="480">
        <f t="shared" si="5"/>
        <v>152</v>
      </c>
      <c r="L96" s="480"/>
      <c r="M96" s="480"/>
      <c r="N96" s="435">
        <f t="shared" si="6"/>
        <v>4704.5</v>
      </c>
      <c r="O96" s="463">
        <v>45484</v>
      </c>
    </row>
    <row r="97" spans="1:15">
      <c r="A97" s="418">
        <f t="shared" si="7"/>
        <v>87</v>
      </c>
      <c r="B97" s="467" t="s">
        <v>1073</v>
      </c>
      <c r="C97" s="467" t="s">
        <v>1052</v>
      </c>
      <c r="D97" s="461" t="s">
        <v>1053</v>
      </c>
      <c r="E97" s="488">
        <v>9607302135</v>
      </c>
      <c r="F97" s="486" t="s">
        <v>1049</v>
      </c>
      <c r="G97" s="453" t="s">
        <v>281</v>
      </c>
      <c r="H97" s="450" t="s">
        <v>1074</v>
      </c>
      <c r="I97" s="480">
        <v>5000</v>
      </c>
      <c r="J97" s="480">
        <f t="shared" si="4"/>
        <v>143.5</v>
      </c>
      <c r="K97" s="480">
        <f t="shared" si="5"/>
        <v>152</v>
      </c>
      <c r="L97" s="480"/>
      <c r="M97" s="480"/>
      <c r="N97" s="435">
        <f t="shared" si="6"/>
        <v>4704.5</v>
      </c>
      <c r="O97" s="463">
        <v>45484</v>
      </c>
    </row>
    <row r="98" spans="1:15">
      <c r="A98" s="418">
        <f t="shared" si="7"/>
        <v>88</v>
      </c>
      <c r="B98" s="467" t="s">
        <v>350</v>
      </c>
      <c r="C98" s="467" t="s">
        <v>1059</v>
      </c>
      <c r="D98" s="461" t="s">
        <v>1060</v>
      </c>
      <c r="E98" s="488">
        <v>9607302137</v>
      </c>
      <c r="F98" s="486" t="s">
        <v>1049</v>
      </c>
      <c r="G98" s="453" t="s">
        <v>281</v>
      </c>
      <c r="H98" s="450" t="s">
        <v>165</v>
      </c>
      <c r="I98" s="480">
        <v>5000</v>
      </c>
      <c r="J98" s="480">
        <f t="shared" si="4"/>
        <v>143.5</v>
      </c>
      <c r="K98" s="480">
        <f t="shared" si="5"/>
        <v>152</v>
      </c>
      <c r="L98" s="480"/>
      <c r="M98" s="480"/>
      <c r="N98" s="435">
        <f t="shared" si="6"/>
        <v>4704.5</v>
      </c>
      <c r="O98" s="463">
        <v>45484</v>
      </c>
    </row>
    <row r="99" spans="1:15">
      <c r="A99" s="418">
        <f t="shared" si="7"/>
        <v>89</v>
      </c>
      <c r="B99" s="467" t="s">
        <v>1078</v>
      </c>
      <c r="C99" s="467" t="s">
        <v>1076</v>
      </c>
      <c r="D99" s="461" t="s">
        <v>1077</v>
      </c>
      <c r="E99" s="488">
        <v>9607302134</v>
      </c>
      <c r="F99" s="486" t="s">
        <v>871</v>
      </c>
      <c r="G99" s="453" t="s">
        <v>281</v>
      </c>
      <c r="H99" s="450" t="s">
        <v>1079</v>
      </c>
      <c r="I99" s="480">
        <v>5000</v>
      </c>
      <c r="J99" s="480">
        <f t="shared" si="4"/>
        <v>143.5</v>
      </c>
      <c r="K99" s="480">
        <f t="shared" si="5"/>
        <v>152</v>
      </c>
      <c r="L99" s="480"/>
      <c r="M99" s="480"/>
      <c r="N99" s="435">
        <f t="shared" si="6"/>
        <v>4704.5</v>
      </c>
      <c r="O99" s="463">
        <v>45485</v>
      </c>
    </row>
    <row r="100" spans="1:15">
      <c r="B100" s="634" t="s">
        <v>4</v>
      </c>
      <c r="C100" s="634"/>
      <c r="D100" s="635"/>
      <c r="E100" s="636"/>
      <c r="F100" s="637" t="s">
        <v>397</v>
      </c>
      <c r="G100" s="638"/>
      <c r="H100" s="639"/>
      <c r="I100" s="640">
        <f>SUM(I11:I99)</f>
        <v>702345.65</v>
      </c>
      <c r="J100" s="640">
        <f>SUM(J11:J99)</f>
        <v>19899.020155000006</v>
      </c>
      <c r="K100" s="640">
        <f>SUM(K11:K99)</f>
        <v>21077.707759999998</v>
      </c>
      <c r="L100" s="640">
        <f>SUM(L11:L89)</f>
        <v>0</v>
      </c>
      <c r="M100" s="640">
        <f>SUM(M11:M89)</f>
        <v>3024.9</v>
      </c>
      <c r="N100" s="452">
        <f>SUM(N11:N99)</f>
        <v>658344.02208500018</v>
      </c>
      <c r="O100" s="463"/>
    </row>
    <row r="101" spans="1:15">
      <c r="B101" s="641"/>
      <c r="C101" s="641"/>
      <c r="D101" s="642"/>
      <c r="E101" s="643"/>
      <c r="F101" s="641"/>
      <c r="G101" s="644"/>
      <c r="H101" s="645"/>
      <c r="I101" s="646"/>
      <c r="J101" s="646"/>
      <c r="K101" s="646"/>
      <c r="L101" s="646"/>
      <c r="M101" s="646"/>
      <c r="N101" s="647"/>
      <c r="O101" s="648"/>
    </row>
    <row r="102" spans="1:15" s="731" customFormat="1">
      <c r="C102" s="732" t="s">
        <v>1086</v>
      </c>
      <c r="D102" s="732"/>
      <c r="E102" s="733"/>
      <c r="F102" s="733"/>
      <c r="G102" s="732"/>
      <c r="H102" s="732"/>
      <c r="I102" s="732"/>
      <c r="J102" s="734"/>
      <c r="K102" s="735"/>
      <c r="L102" s="735"/>
      <c r="M102" s="735"/>
      <c r="N102" s="735"/>
    </row>
    <row r="103" spans="1:15" ht="15.75" thickBot="1">
      <c r="B103" s="717"/>
      <c r="C103" s="651"/>
      <c r="D103" s="652" t="s">
        <v>1062</v>
      </c>
      <c r="E103" s="653"/>
      <c r="F103" s="79"/>
      <c r="G103" s="79"/>
      <c r="H103" s="717"/>
      <c r="I103" s="654" t="s">
        <v>841</v>
      </c>
      <c r="J103" s="654"/>
      <c r="K103" s="649"/>
      <c r="L103" s="649"/>
      <c r="M103" s="649"/>
      <c r="N103" s="649"/>
      <c r="O103" s="650"/>
    </row>
    <row r="104" spans="1:15">
      <c r="B104" s="717"/>
      <c r="C104" s="832" t="s">
        <v>739</v>
      </c>
      <c r="D104" s="832"/>
      <c r="E104" s="79"/>
      <c r="F104" s="79"/>
      <c r="G104" s="79"/>
      <c r="H104" s="717"/>
      <c r="I104" s="717" t="s">
        <v>400</v>
      </c>
      <c r="J104" s="717"/>
      <c r="K104" s="649"/>
      <c r="L104" s="649"/>
      <c r="M104" s="649"/>
      <c r="N104" s="649"/>
      <c r="O104" s="650"/>
    </row>
    <row r="105" spans="1:15">
      <c r="B105" s="717"/>
      <c r="C105" s="717"/>
      <c r="D105" s="717"/>
      <c r="E105" s="79"/>
      <c r="F105" s="79"/>
      <c r="G105" s="79"/>
      <c r="H105" s="717"/>
      <c r="I105" s="717"/>
      <c r="J105" s="717"/>
      <c r="K105" s="649"/>
      <c r="L105" s="649"/>
      <c r="M105" s="649"/>
      <c r="N105" s="649"/>
      <c r="O105" s="650"/>
    </row>
    <row r="106" spans="1:15">
      <c r="B106" s="717"/>
      <c r="C106" s="717"/>
      <c r="D106" s="717"/>
      <c r="E106" s="79"/>
      <c r="F106" s="79"/>
      <c r="G106" s="79"/>
      <c r="H106" s="717"/>
      <c r="I106" s="717"/>
      <c r="J106" s="717"/>
      <c r="K106" s="649"/>
      <c r="L106" s="649"/>
      <c r="M106" s="649"/>
      <c r="N106" s="649"/>
      <c r="O106" s="650"/>
    </row>
    <row r="107" spans="1:15">
      <c r="B107" s="717"/>
      <c r="C107" s="717"/>
      <c r="D107" s="717"/>
      <c r="E107" s="79"/>
      <c r="F107" s="79"/>
      <c r="G107" s="79"/>
      <c r="H107" s="717"/>
      <c r="I107" s="717"/>
      <c r="J107" s="717"/>
      <c r="K107" s="649"/>
      <c r="L107" s="649"/>
      <c r="M107" s="649"/>
      <c r="N107" s="649"/>
      <c r="O107" s="650"/>
    </row>
    <row r="108" spans="1:15">
      <c r="B108" s="717"/>
      <c r="C108" s="717"/>
      <c r="D108" s="717"/>
      <c r="E108" s="79"/>
      <c r="F108" s="79"/>
      <c r="G108" s="79"/>
      <c r="H108" s="717"/>
      <c r="I108" s="717"/>
      <c r="J108" s="717"/>
      <c r="K108" s="649"/>
      <c r="L108" s="649"/>
      <c r="M108" s="649"/>
      <c r="N108" s="649"/>
      <c r="O108" s="650"/>
    </row>
    <row r="109" spans="1:15">
      <c r="B109" s="717"/>
      <c r="C109" s="717"/>
      <c r="D109" s="717"/>
      <c r="E109" s="79"/>
      <c r="F109" s="79"/>
      <c r="G109" s="79"/>
      <c r="H109" s="717"/>
      <c r="I109" s="717"/>
      <c r="J109" s="717"/>
      <c r="K109" s="649"/>
      <c r="L109" s="649"/>
      <c r="M109" s="649"/>
      <c r="N109" s="649"/>
      <c r="O109" s="650"/>
    </row>
    <row r="110" spans="1:15">
      <c r="B110" s="717"/>
      <c r="C110" s="717"/>
      <c r="D110" s="717"/>
      <c r="E110" s="79"/>
      <c r="F110" s="79"/>
      <c r="G110" s="79"/>
      <c r="H110" s="717"/>
      <c r="I110" s="717"/>
      <c r="J110" s="717"/>
      <c r="K110" s="649"/>
      <c r="L110" s="649"/>
      <c r="M110" s="649"/>
      <c r="N110" s="649"/>
      <c r="O110" s="650"/>
    </row>
    <row r="111" spans="1:15">
      <c r="B111" s="717"/>
      <c r="C111" s="717"/>
      <c r="D111" s="79"/>
      <c r="E111" s="79"/>
      <c r="F111" s="79"/>
      <c r="G111" s="717"/>
      <c r="H111" s="717"/>
      <c r="I111" s="717"/>
      <c r="J111" s="516"/>
      <c r="K111" s="649"/>
      <c r="L111" s="649"/>
      <c r="M111" s="649"/>
      <c r="N111" s="649"/>
      <c r="O111" s="650"/>
    </row>
    <row r="112" spans="1:15">
      <c r="B112" s="838" t="s">
        <v>1</v>
      </c>
      <c r="C112" s="838"/>
      <c r="D112" s="838"/>
      <c r="E112" s="838"/>
      <c r="F112" s="838"/>
      <c r="G112" s="838"/>
      <c r="H112" s="838"/>
      <c r="I112" s="838"/>
      <c r="J112" s="838"/>
      <c r="K112" s="838"/>
      <c r="L112" s="838"/>
      <c r="M112" s="838"/>
      <c r="N112" s="838"/>
      <c r="O112" s="650"/>
    </row>
    <row r="113" spans="1:15">
      <c r="B113" s="838" t="s">
        <v>2</v>
      </c>
      <c r="C113" s="838"/>
      <c r="D113" s="838"/>
      <c r="E113" s="838"/>
      <c r="F113" s="838"/>
      <c r="G113" s="838"/>
      <c r="H113" s="838"/>
      <c r="I113" s="838"/>
      <c r="J113" s="838"/>
      <c r="K113" s="838"/>
      <c r="L113" s="838"/>
      <c r="M113" s="838"/>
      <c r="N113" s="838"/>
      <c r="O113" s="650"/>
    </row>
    <row r="114" spans="1:15">
      <c r="B114" s="838" t="s">
        <v>401</v>
      </c>
      <c r="C114" s="838"/>
      <c r="D114" s="838"/>
      <c r="E114" s="838"/>
      <c r="F114" s="838"/>
      <c r="G114" s="838"/>
      <c r="H114" s="838"/>
      <c r="I114" s="838"/>
      <c r="J114" s="838"/>
      <c r="K114" s="838"/>
      <c r="L114" s="838"/>
      <c r="M114" s="838"/>
      <c r="N114" s="838"/>
      <c r="O114" s="650"/>
    </row>
    <row r="115" spans="1:15">
      <c r="B115" s="624" t="s">
        <v>1084</v>
      </c>
      <c r="C115" s="624"/>
      <c r="D115" s="624"/>
      <c r="E115" s="624"/>
      <c r="F115" s="624"/>
      <c r="G115" s="624"/>
      <c r="H115" s="624"/>
      <c r="I115" s="624"/>
      <c r="J115" s="624"/>
      <c r="K115" s="624"/>
      <c r="L115" s="624"/>
      <c r="M115" s="624"/>
      <c r="N115" s="624"/>
      <c r="O115" s="624"/>
    </row>
    <row r="116" spans="1:15">
      <c r="B116" s="655" t="s">
        <v>1043</v>
      </c>
      <c r="C116" s="656"/>
      <c r="D116" s="657"/>
      <c r="E116" s="658"/>
      <c r="F116" s="659"/>
      <c r="G116" s="660"/>
      <c r="H116" s="660"/>
      <c r="I116" s="661"/>
      <c r="J116" s="662"/>
      <c r="K116" s="661"/>
      <c r="L116" s="662"/>
      <c r="M116" s="661"/>
      <c r="N116" s="662"/>
      <c r="O116" s="626"/>
    </row>
    <row r="117" spans="1:15">
      <c r="B117" s="624" t="s">
        <v>6</v>
      </c>
      <c r="C117" s="624" t="s">
        <v>7</v>
      </c>
      <c r="D117" s="624" t="s">
        <v>8</v>
      </c>
      <c r="E117" s="624" t="s">
        <v>9</v>
      </c>
      <c r="F117" s="624" t="s">
        <v>10</v>
      </c>
      <c r="G117" s="624" t="s">
        <v>11</v>
      </c>
      <c r="H117" s="624" t="s">
        <v>12</v>
      </c>
      <c r="I117" s="624" t="s">
        <v>13</v>
      </c>
      <c r="J117" s="662" t="s">
        <v>14</v>
      </c>
      <c r="K117" s="662" t="s">
        <v>15</v>
      </c>
      <c r="L117" s="662" t="s">
        <v>16</v>
      </c>
      <c r="M117" s="627" t="s">
        <v>941</v>
      </c>
      <c r="N117" s="663" t="s">
        <v>17</v>
      </c>
      <c r="O117" s="630" t="s">
        <v>18</v>
      </c>
    </row>
    <row r="118" spans="1:15">
      <c r="A118" s="418">
        <v>1</v>
      </c>
      <c r="B118" s="428" t="s">
        <v>403</v>
      </c>
      <c r="C118" s="428" t="s">
        <v>404</v>
      </c>
      <c r="D118" s="429" t="s">
        <v>405</v>
      </c>
      <c r="E118" s="445">
        <v>200011120165796</v>
      </c>
      <c r="F118" s="428" t="s">
        <v>406</v>
      </c>
      <c r="G118" s="450" t="s">
        <v>484</v>
      </c>
      <c r="H118" s="428" t="s">
        <v>407</v>
      </c>
      <c r="I118" s="456">
        <v>11786</v>
      </c>
      <c r="J118" s="457">
        <f>I118*2.87%</f>
        <v>338.25819999999999</v>
      </c>
      <c r="K118" s="457">
        <f>I118*3.04%</f>
        <v>358.2944</v>
      </c>
      <c r="L118" s="471"/>
      <c r="M118" s="457">
        <v>0</v>
      </c>
      <c r="N118" s="457">
        <f>I118-J118-K118-M118</f>
        <v>11089.447399999999</v>
      </c>
      <c r="O118" s="448">
        <v>38971</v>
      </c>
    </row>
    <row r="119" spans="1:15">
      <c r="A119" s="418">
        <f>A118+1</f>
        <v>2</v>
      </c>
      <c r="B119" s="428" t="s">
        <v>408</v>
      </c>
      <c r="C119" s="428" t="s">
        <v>409</v>
      </c>
      <c r="D119" s="445" t="s">
        <v>410</v>
      </c>
      <c r="E119" s="445">
        <v>200011120165880</v>
      </c>
      <c r="F119" s="428" t="s">
        <v>27</v>
      </c>
      <c r="G119" s="450" t="s">
        <v>484</v>
      </c>
      <c r="H119" s="428" t="s">
        <v>411</v>
      </c>
      <c r="I119" s="447">
        <v>5000</v>
      </c>
      <c r="J119" s="447">
        <v>143.5</v>
      </c>
      <c r="K119" s="447">
        <v>152</v>
      </c>
      <c r="L119" s="470"/>
      <c r="M119" s="447"/>
      <c r="N119" s="447">
        <v>4704.5</v>
      </c>
      <c r="O119" s="448">
        <v>39084</v>
      </c>
    </row>
    <row r="120" spans="1:15">
      <c r="A120" s="418">
        <f t="shared" ref="A120:A148" si="8">A119+1</f>
        <v>3</v>
      </c>
      <c r="B120" s="428" t="s">
        <v>412</v>
      </c>
      <c r="C120" s="428" t="s">
        <v>413</v>
      </c>
      <c r="D120" s="445" t="s">
        <v>414</v>
      </c>
      <c r="E120" s="445">
        <v>200011120165864</v>
      </c>
      <c r="F120" s="428" t="s">
        <v>415</v>
      </c>
      <c r="G120" s="450" t="s">
        <v>484</v>
      </c>
      <c r="H120" s="428" t="s">
        <v>411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39174</v>
      </c>
    </row>
    <row r="121" spans="1:15">
      <c r="A121" s="418">
        <f t="shared" si="8"/>
        <v>4</v>
      </c>
      <c r="B121" s="428" t="s">
        <v>221</v>
      </c>
      <c r="C121" s="428" t="s">
        <v>416</v>
      </c>
      <c r="D121" s="445" t="s">
        <v>417</v>
      </c>
      <c r="E121" s="445">
        <v>200011120166148</v>
      </c>
      <c r="F121" s="428" t="s">
        <v>150</v>
      </c>
      <c r="G121" s="450" t="s">
        <v>484</v>
      </c>
      <c r="H121" s="446" t="s">
        <v>418</v>
      </c>
      <c r="I121" s="447">
        <v>7000</v>
      </c>
      <c r="J121" s="447">
        <v>143.5</v>
      </c>
      <c r="K121" s="447">
        <v>152</v>
      </c>
      <c r="L121" s="470"/>
      <c r="M121" s="447"/>
      <c r="N121" s="447">
        <v>6704.5</v>
      </c>
      <c r="O121" s="448">
        <v>39114</v>
      </c>
    </row>
    <row r="122" spans="1:15">
      <c r="A122" s="418">
        <f t="shared" si="8"/>
        <v>5</v>
      </c>
      <c r="B122" s="428" t="s">
        <v>419</v>
      </c>
      <c r="C122" s="428" t="s">
        <v>420</v>
      </c>
      <c r="D122" s="445" t="s">
        <v>421</v>
      </c>
      <c r="E122" s="445">
        <v>200011120165848</v>
      </c>
      <c r="F122" s="428" t="s">
        <v>422</v>
      </c>
      <c r="G122" s="450" t="s">
        <v>484</v>
      </c>
      <c r="H122" s="428" t="s">
        <v>423</v>
      </c>
      <c r="I122" s="456">
        <v>11786</v>
      </c>
      <c r="J122" s="457">
        <f>I122*2.87%</f>
        <v>338.25819999999999</v>
      </c>
      <c r="K122" s="457">
        <f>I122*3.04%</f>
        <v>358.2944</v>
      </c>
      <c r="L122" s="471"/>
      <c r="M122" s="457">
        <v>0</v>
      </c>
      <c r="N122" s="457">
        <f>I122-J122-K122-M122</f>
        <v>11089.447399999999</v>
      </c>
      <c r="O122" s="448">
        <v>39295</v>
      </c>
    </row>
    <row r="123" spans="1:15">
      <c r="A123" s="418">
        <f t="shared" si="8"/>
        <v>6</v>
      </c>
      <c r="B123" s="428" t="s">
        <v>424</v>
      </c>
      <c r="C123" s="428" t="s">
        <v>425</v>
      </c>
      <c r="D123" s="429" t="s">
        <v>426</v>
      </c>
      <c r="E123" s="445">
        <v>200011120165738</v>
      </c>
      <c r="F123" s="428" t="s">
        <v>27</v>
      </c>
      <c r="G123" s="450" t="s">
        <v>484</v>
      </c>
      <c r="H123" s="428" t="s">
        <v>427</v>
      </c>
      <c r="I123" s="447">
        <v>5000</v>
      </c>
      <c r="J123" s="447">
        <v>143.5</v>
      </c>
      <c r="K123" s="447">
        <v>152</v>
      </c>
      <c r="L123" s="470"/>
      <c r="M123" s="447"/>
      <c r="N123" s="447">
        <v>4704.5</v>
      </c>
      <c r="O123" s="448">
        <v>39302</v>
      </c>
    </row>
    <row r="124" spans="1:15">
      <c r="A124" s="418">
        <f t="shared" si="8"/>
        <v>7</v>
      </c>
      <c r="B124" s="428" t="s">
        <v>428</v>
      </c>
      <c r="C124" s="428" t="s">
        <v>429</v>
      </c>
      <c r="D124" s="429" t="s">
        <v>430</v>
      </c>
      <c r="E124" s="445">
        <v>200011120143844</v>
      </c>
      <c r="F124" s="428" t="s">
        <v>376</v>
      </c>
      <c r="G124" s="450" t="s">
        <v>484</v>
      </c>
      <c r="H124" s="664" t="s">
        <v>431</v>
      </c>
      <c r="I124" s="447">
        <v>8000</v>
      </c>
      <c r="J124" s="447">
        <v>229.6</v>
      </c>
      <c r="K124" s="447">
        <v>243.2</v>
      </c>
      <c r="L124" s="470"/>
      <c r="M124" s="447"/>
      <c r="N124" s="447">
        <v>7527.2</v>
      </c>
      <c r="O124" s="448">
        <v>40210</v>
      </c>
    </row>
    <row r="125" spans="1:15">
      <c r="A125" s="418">
        <f t="shared" si="8"/>
        <v>8</v>
      </c>
      <c r="B125" s="437" t="s">
        <v>342</v>
      </c>
      <c r="C125" s="437" t="s">
        <v>432</v>
      </c>
      <c r="D125" s="438" t="s">
        <v>433</v>
      </c>
      <c r="E125" s="439">
        <v>200011101333637</v>
      </c>
      <c r="F125" s="437" t="s">
        <v>27</v>
      </c>
      <c r="G125" s="450" t="s">
        <v>484</v>
      </c>
      <c r="H125" s="437" t="s">
        <v>434</v>
      </c>
      <c r="I125" s="447">
        <v>5000</v>
      </c>
      <c r="J125" s="447">
        <v>143.5</v>
      </c>
      <c r="K125" s="447">
        <v>152</v>
      </c>
      <c r="L125" s="470"/>
      <c r="M125" s="447"/>
      <c r="N125" s="447">
        <v>4704.5</v>
      </c>
      <c r="O125" s="448">
        <v>40330</v>
      </c>
    </row>
    <row r="126" spans="1:15">
      <c r="A126" s="418">
        <f t="shared" si="8"/>
        <v>9</v>
      </c>
      <c r="B126" s="428" t="s">
        <v>435</v>
      </c>
      <c r="C126" s="428" t="s">
        <v>436</v>
      </c>
      <c r="D126" s="429" t="s">
        <v>437</v>
      </c>
      <c r="E126" s="445">
        <v>200011101393509</v>
      </c>
      <c r="F126" s="428" t="s">
        <v>37</v>
      </c>
      <c r="G126" s="450" t="s">
        <v>484</v>
      </c>
      <c r="H126" s="428" t="s">
        <v>438</v>
      </c>
      <c r="I126" s="665">
        <v>5000</v>
      </c>
      <c r="J126" s="632">
        <f>I126*2.87%</f>
        <v>143.5</v>
      </c>
      <c r="K126" s="632">
        <f>I126*3.04%</f>
        <v>152</v>
      </c>
      <c r="L126" s="666"/>
      <c r="M126" s="632"/>
      <c r="N126" s="632">
        <f>I126-J126-K126</f>
        <v>4704.5</v>
      </c>
      <c r="O126" s="448">
        <v>40603</v>
      </c>
    </row>
    <row r="127" spans="1:15">
      <c r="A127" s="418">
        <f t="shared" si="8"/>
        <v>10</v>
      </c>
      <c r="B127" s="428" t="s">
        <v>439</v>
      </c>
      <c r="C127" s="428" t="s">
        <v>103</v>
      </c>
      <c r="D127" s="429" t="s">
        <v>440</v>
      </c>
      <c r="E127" s="445">
        <v>200011101479559</v>
      </c>
      <c r="F127" s="428" t="s">
        <v>27</v>
      </c>
      <c r="G127" s="450" t="s">
        <v>484</v>
      </c>
      <c r="H127" s="428" t="s">
        <v>441</v>
      </c>
      <c r="I127" s="447">
        <v>5000</v>
      </c>
      <c r="J127" s="447">
        <v>143.5</v>
      </c>
      <c r="K127" s="447">
        <v>152</v>
      </c>
      <c r="L127" s="470"/>
      <c r="M127" s="447"/>
      <c r="N127" s="447">
        <v>4704.5</v>
      </c>
      <c r="O127" s="448">
        <v>41061</v>
      </c>
    </row>
    <row r="128" spans="1:15">
      <c r="A128" s="418">
        <f t="shared" si="8"/>
        <v>11</v>
      </c>
      <c r="B128" s="428" t="s">
        <v>442</v>
      </c>
      <c r="C128" s="428" t="s">
        <v>443</v>
      </c>
      <c r="D128" s="429" t="s">
        <v>444</v>
      </c>
      <c r="E128" s="445">
        <v>200011101479546</v>
      </c>
      <c r="F128" s="428" t="s">
        <v>27</v>
      </c>
      <c r="G128" s="450" t="s">
        <v>484</v>
      </c>
      <c r="H128" s="428" t="s">
        <v>445</v>
      </c>
      <c r="I128" s="447">
        <v>5000</v>
      </c>
      <c r="J128" s="447">
        <v>143.5</v>
      </c>
      <c r="K128" s="447">
        <v>152</v>
      </c>
      <c r="L128" s="470"/>
      <c r="M128" s="447"/>
      <c r="N128" s="447">
        <v>4704.5</v>
      </c>
      <c r="O128" s="448">
        <v>41214</v>
      </c>
    </row>
    <row r="129" spans="1:15">
      <c r="A129" s="418">
        <f t="shared" si="8"/>
        <v>12</v>
      </c>
      <c r="B129" s="428" t="s">
        <v>447</v>
      </c>
      <c r="C129" s="428" t="s">
        <v>448</v>
      </c>
      <c r="D129" s="429" t="s">
        <v>449</v>
      </c>
      <c r="E129" s="445">
        <v>200011120292627</v>
      </c>
      <c r="F129" s="428" t="s">
        <v>27</v>
      </c>
      <c r="G129" s="450" t="s">
        <v>484</v>
      </c>
      <c r="H129" s="428" t="s">
        <v>450</v>
      </c>
      <c r="I129" s="447">
        <v>5000</v>
      </c>
      <c r="J129" s="447">
        <v>143.5</v>
      </c>
      <c r="K129" s="447">
        <v>152</v>
      </c>
      <c r="L129" s="470"/>
      <c r="M129" s="447"/>
      <c r="N129" s="447">
        <v>4704.5</v>
      </c>
      <c r="O129" s="448">
        <v>41821</v>
      </c>
    </row>
    <row r="130" spans="1:15">
      <c r="A130" s="418">
        <f t="shared" si="8"/>
        <v>13</v>
      </c>
      <c r="B130" s="428" t="s">
        <v>451</v>
      </c>
      <c r="C130" s="428" t="s">
        <v>452</v>
      </c>
      <c r="D130" s="429" t="s">
        <v>453</v>
      </c>
      <c r="E130" s="445">
        <v>200011120292588</v>
      </c>
      <c r="F130" s="428" t="s">
        <v>150</v>
      </c>
      <c r="G130" s="450" t="s">
        <v>484</v>
      </c>
      <c r="H130" s="428" t="s">
        <v>454</v>
      </c>
      <c r="I130" s="447">
        <v>5000</v>
      </c>
      <c r="J130" s="447">
        <v>143.5</v>
      </c>
      <c r="K130" s="447">
        <v>152</v>
      </c>
      <c r="L130" s="470"/>
      <c r="M130" s="447"/>
      <c r="N130" s="447">
        <v>4704.5</v>
      </c>
      <c r="O130" s="448">
        <v>41913</v>
      </c>
    </row>
    <row r="131" spans="1:15">
      <c r="A131" s="418">
        <f t="shared" si="8"/>
        <v>14</v>
      </c>
      <c r="B131" s="428" t="s">
        <v>455</v>
      </c>
      <c r="C131" s="428" t="s">
        <v>456</v>
      </c>
      <c r="D131" s="429" t="s">
        <v>457</v>
      </c>
      <c r="E131" s="445">
        <v>200011120292601</v>
      </c>
      <c r="F131" s="428" t="s">
        <v>458</v>
      </c>
      <c r="G131" s="450" t="s">
        <v>484</v>
      </c>
      <c r="H131" s="428" t="s">
        <v>454</v>
      </c>
      <c r="I131" s="447">
        <v>20000</v>
      </c>
      <c r="J131" s="447">
        <v>574</v>
      </c>
      <c r="K131" s="447">
        <v>608</v>
      </c>
      <c r="L131" s="470"/>
      <c r="M131" s="447"/>
      <c r="N131" s="447">
        <v>18818</v>
      </c>
      <c r="O131" s="448">
        <v>41913</v>
      </c>
    </row>
    <row r="132" spans="1:15">
      <c r="A132" s="418">
        <f t="shared" si="8"/>
        <v>15</v>
      </c>
      <c r="B132" s="428" t="s">
        <v>459</v>
      </c>
      <c r="C132" s="428" t="s">
        <v>460</v>
      </c>
      <c r="D132" s="429" t="s">
        <v>461</v>
      </c>
      <c r="E132" s="445">
        <v>200011120292591</v>
      </c>
      <c r="F132" s="428" t="s">
        <v>188</v>
      </c>
      <c r="G132" s="450" t="s">
        <v>484</v>
      </c>
      <c r="H132" s="428" t="s">
        <v>454</v>
      </c>
      <c r="I132" s="447">
        <v>7000</v>
      </c>
      <c r="J132" s="447">
        <v>200.9</v>
      </c>
      <c r="K132" s="447">
        <v>212.8</v>
      </c>
      <c r="L132" s="470"/>
      <c r="M132" s="447"/>
      <c r="N132" s="447">
        <v>6586.3</v>
      </c>
      <c r="O132" s="448">
        <v>41913</v>
      </c>
    </row>
    <row r="133" spans="1:15">
      <c r="A133" s="418">
        <f t="shared" si="8"/>
        <v>16</v>
      </c>
      <c r="B133" s="428" t="s">
        <v>462</v>
      </c>
      <c r="C133" s="428" t="s">
        <v>463</v>
      </c>
      <c r="D133" s="429" t="s">
        <v>464</v>
      </c>
      <c r="E133" s="445">
        <v>200011101717211</v>
      </c>
      <c r="F133" s="428" t="s">
        <v>37</v>
      </c>
      <c r="G133" s="450" t="s">
        <v>484</v>
      </c>
      <c r="H133" s="428" t="s">
        <v>465</v>
      </c>
      <c r="I133" s="447">
        <v>5000</v>
      </c>
      <c r="J133" s="447">
        <v>143.5</v>
      </c>
      <c r="K133" s="447">
        <v>152</v>
      </c>
      <c r="L133" s="470"/>
      <c r="M133" s="447"/>
      <c r="N133" s="447">
        <v>4704.5</v>
      </c>
      <c r="O133" s="448">
        <v>42217</v>
      </c>
    </row>
    <row r="134" spans="1:15">
      <c r="A134" s="418">
        <f t="shared" si="8"/>
        <v>17</v>
      </c>
      <c r="B134" s="446" t="s">
        <v>466</v>
      </c>
      <c r="C134" s="428" t="s">
        <v>467</v>
      </c>
      <c r="D134" s="466" t="s">
        <v>468</v>
      </c>
      <c r="E134" s="466" t="s">
        <v>469</v>
      </c>
      <c r="F134" s="486" t="s">
        <v>470</v>
      </c>
      <c r="G134" s="450" t="s">
        <v>484</v>
      </c>
      <c r="H134" s="664" t="s">
        <v>431</v>
      </c>
      <c r="I134" s="456">
        <v>6900</v>
      </c>
      <c r="J134" s="457">
        <f t="shared" ref="J134:J149" si="9">I134*2.87%</f>
        <v>198.03</v>
      </c>
      <c r="K134" s="457">
        <f t="shared" ref="K134:K149" si="10">I134*3.04%</f>
        <v>209.76</v>
      </c>
      <c r="L134" s="471"/>
      <c r="M134" s="457">
        <v>0</v>
      </c>
      <c r="N134" s="457">
        <f>I134-J134-K134-M134</f>
        <v>6492.21</v>
      </c>
      <c r="O134" s="466">
        <v>43009</v>
      </c>
    </row>
    <row r="135" spans="1:15">
      <c r="A135" s="418">
        <f t="shared" si="8"/>
        <v>18</v>
      </c>
      <c r="B135" s="465" t="s">
        <v>471</v>
      </c>
      <c r="C135" s="428" t="s">
        <v>472</v>
      </c>
      <c r="D135" s="466" t="s">
        <v>473</v>
      </c>
      <c r="E135" s="466" t="s">
        <v>474</v>
      </c>
      <c r="F135" s="486" t="s">
        <v>406</v>
      </c>
      <c r="G135" s="450" t="s">
        <v>484</v>
      </c>
      <c r="H135" s="486"/>
      <c r="I135" s="456">
        <v>9000</v>
      </c>
      <c r="J135" s="457">
        <f t="shared" si="9"/>
        <v>258.3</v>
      </c>
      <c r="K135" s="457">
        <f t="shared" si="10"/>
        <v>273.60000000000002</v>
      </c>
      <c r="L135" s="471"/>
      <c r="M135" s="457"/>
      <c r="N135" s="457">
        <f>I135-J135-K135</f>
        <v>8468.1</v>
      </c>
      <c r="O135" s="466">
        <v>43221</v>
      </c>
    </row>
    <row r="136" spans="1:15">
      <c r="A136" s="418">
        <f t="shared" si="8"/>
        <v>19</v>
      </c>
      <c r="B136" s="465" t="s">
        <v>475</v>
      </c>
      <c r="C136" s="428" t="s">
        <v>463</v>
      </c>
      <c r="D136" s="466" t="s">
        <v>476</v>
      </c>
      <c r="E136" s="466" t="s">
        <v>477</v>
      </c>
      <c r="F136" s="486" t="s">
        <v>478</v>
      </c>
      <c r="G136" s="450" t="s">
        <v>484</v>
      </c>
      <c r="H136" s="486" t="s">
        <v>479</v>
      </c>
      <c r="I136" s="456">
        <v>18400</v>
      </c>
      <c r="J136" s="457">
        <f t="shared" si="9"/>
        <v>528.08000000000004</v>
      </c>
      <c r="K136" s="457">
        <f t="shared" si="10"/>
        <v>559.36</v>
      </c>
      <c r="L136" s="471"/>
      <c r="M136" s="457"/>
      <c r="N136" s="457">
        <f>I136-J136-K136</f>
        <v>17312.559999999998</v>
      </c>
      <c r="O136" s="466">
        <v>43282</v>
      </c>
    </row>
    <row r="137" spans="1:15">
      <c r="A137" s="418">
        <f t="shared" si="8"/>
        <v>20</v>
      </c>
      <c r="B137" s="450" t="s">
        <v>480</v>
      </c>
      <c r="C137" s="428" t="s">
        <v>481</v>
      </c>
      <c r="D137" s="463" t="s">
        <v>482</v>
      </c>
      <c r="E137" s="469" t="s">
        <v>483</v>
      </c>
      <c r="F137" s="450" t="s">
        <v>37</v>
      </c>
      <c r="G137" s="450" t="s">
        <v>484</v>
      </c>
      <c r="H137" s="450" t="s">
        <v>485</v>
      </c>
      <c r="I137" s="480">
        <v>5000</v>
      </c>
      <c r="J137" s="480">
        <f t="shared" si="9"/>
        <v>143.5</v>
      </c>
      <c r="K137" s="480">
        <f t="shared" si="10"/>
        <v>152</v>
      </c>
      <c r="L137" s="480"/>
      <c r="M137" s="480"/>
      <c r="N137" s="480">
        <f>SUM(I137-J137-K137)</f>
        <v>4704.5</v>
      </c>
      <c r="O137" s="667">
        <v>43647</v>
      </c>
    </row>
    <row r="138" spans="1:15">
      <c r="A138" s="418">
        <f t="shared" si="8"/>
        <v>21</v>
      </c>
      <c r="B138" s="450" t="s">
        <v>487</v>
      </c>
      <c r="C138" s="428" t="s">
        <v>488</v>
      </c>
      <c r="D138" s="463" t="s">
        <v>489</v>
      </c>
      <c r="E138" s="469" t="s">
        <v>490</v>
      </c>
      <c r="F138" s="450" t="s">
        <v>491</v>
      </c>
      <c r="G138" s="450" t="s">
        <v>484</v>
      </c>
      <c r="H138" s="450" t="s">
        <v>492</v>
      </c>
      <c r="I138" s="480">
        <v>5000</v>
      </c>
      <c r="J138" s="480">
        <f t="shared" si="9"/>
        <v>143.5</v>
      </c>
      <c r="K138" s="480">
        <f t="shared" si="10"/>
        <v>152</v>
      </c>
      <c r="L138" s="480"/>
      <c r="M138" s="480"/>
      <c r="N138" s="480">
        <f>SUM(I138-J138-K138)</f>
        <v>4704.5</v>
      </c>
      <c r="O138" s="667">
        <v>44470</v>
      </c>
    </row>
    <row r="139" spans="1:15">
      <c r="A139" s="418">
        <f t="shared" si="8"/>
        <v>22</v>
      </c>
      <c r="B139" s="450" t="s">
        <v>825</v>
      </c>
      <c r="C139" s="428" t="s">
        <v>1010</v>
      </c>
      <c r="D139" s="463" t="s">
        <v>904</v>
      </c>
      <c r="E139" s="469" t="s">
        <v>828</v>
      </c>
      <c r="F139" s="450" t="s">
        <v>827</v>
      </c>
      <c r="G139" s="450" t="s">
        <v>484</v>
      </c>
      <c r="H139" s="428" t="s">
        <v>485</v>
      </c>
      <c r="I139" s="480">
        <v>30000</v>
      </c>
      <c r="J139" s="480">
        <f t="shared" si="9"/>
        <v>861</v>
      </c>
      <c r="K139" s="480">
        <f t="shared" si="10"/>
        <v>912</v>
      </c>
      <c r="L139" s="480"/>
      <c r="M139" s="480">
        <v>1512.45</v>
      </c>
      <c r="N139" s="480">
        <f>SUM(I139-J139-K139-M139)</f>
        <v>26714.55</v>
      </c>
      <c r="O139" s="466">
        <v>44568</v>
      </c>
    </row>
    <row r="140" spans="1:15">
      <c r="A140" s="418">
        <f t="shared" si="8"/>
        <v>23</v>
      </c>
      <c r="B140" s="450" t="s">
        <v>837</v>
      </c>
      <c r="C140" s="428" t="s">
        <v>838</v>
      </c>
      <c r="D140" s="463" t="s">
        <v>839</v>
      </c>
      <c r="E140" s="469" t="s">
        <v>840</v>
      </c>
      <c r="F140" s="450" t="s">
        <v>729</v>
      </c>
      <c r="G140" s="450" t="s">
        <v>484</v>
      </c>
      <c r="H140" s="428" t="s">
        <v>485</v>
      </c>
      <c r="I140" s="480">
        <v>7000</v>
      </c>
      <c r="J140" s="480">
        <f t="shared" si="9"/>
        <v>200.9</v>
      </c>
      <c r="K140" s="480">
        <f t="shared" si="10"/>
        <v>212.8</v>
      </c>
      <c r="L140" s="480"/>
      <c r="M140" s="480"/>
      <c r="N140" s="480">
        <f>SUM(I140-J140-K140)</f>
        <v>6586.3</v>
      </c>
      <c r="O140" s="466">
        <v>44652</v>
      </c>
    </row>
    <row r="141" spans="1:15">
      <c r="A141" s="418">
        <f t="shared" si="8"/>
        <v>24</v>
      </c>
      <c r="B141" s="450" t="s">
        <v>872</v>
      </c>
      <c r="C141" s="428" t="s">
        <v>1011</v>
      </c>
      <c r="D141" s="463" t="s">
        <v>891</v>
      </c>
      <c r="E141" s="469" t="s">
        <v>900</v>
      </c>
      <c r="F141" s="450" t="s">
        <v>63</v>
      </c>
      <c r="G141" s="450" t="s">
        <v>484</v>
      </c>
      <c r="H141" s="428" t="s">
        <v>878</v>
      </c>
      <c r="I141" s="480">
        <v>5000</v>
      </c>
      <c r="J141" s="480">
        <f t="shared" si="9"/>
        <v>143.5</v>
      </c>
      <c r="K141" s="480">
        <f t="shared" si="10"/>
        <v>152</v>
      </c>
      <c r="L141" s="480"/>
      <c r="M141" s="480"/>
      <c r="N141" s="480">
        <f t="shared" ref="N141:N149" si="11">SUM(I141-J141-K141)</f>
        <v>4704.5</v>
      </c>
      <c r="O141" s="466">
        <v>44835</v>
      </c>
    </row>
    <row r="142" spans="1:15">
      <c r="A142" s="418">
        <f t="shared" si="8"/>
        <v>25</v>
      </c>
      <c r="B142" s="450" t="s">
        <v>874</v>
      </c>
      <c r="C142" s="428" t="s">
        <v>875</v>
      </c>
      <c r="D142" s="463" t="s">
        <v>876</v>
      </c>
      <c r="E142" s="469" t="s">
        <v>897</v>
      </c>
      <c r="F142" s="450" t="s">
        <v>150</v>
      </c>
      <c r="G142" s="450" t="s">
        <v>484</v>
      </c>
      <c r="H142" s="428" t="s">
        <v>877</v>
      </c>
      <c r="I142" s="480">
        <v>5000</v>
      </c>
      <c r="J142" s="480">
        <f t="shared" si="9"/>
        <v>143.5</v>
      </c>
      <c r="K142" s="480">
        <f t="shared" si="10"/>
        <v>152</v>
      </c>
      <c r="L142" s="480"/>
      <c r="M142" s="480"/>
      <c r="N142" s="480">
        <f t="shared" si="11"/>
        <v>4704.5</v>
      </c>
      <c r="O142" s="466">
        <v>44835</v>
      </c>
    </row>
    <row r="143" spans="1:15">
      <c r="A143" s="418">
        <f t="shared" si="8"/>
        <v>26</v>
      </c>
      <c r="B143" s="450" t="s">
        <v>879</v>
      </c>
      <c r="C143" s="428" t="s">
        <v>880</v>
      </c>
      <c r="D143" s="463" t="s">
        <v>881</v>
      </c>
      <c r="E143" s="469" t="s">
        <v>898</v>
      </c>
      <c r="F143" s="450" t="s">
        <v>150</v>
      </c>
      <c r="G143" s="450" t="s">
        <v>484</v>
      </c>
      <c r="H143" s="428" t="s">
        <v>882</v>
      </c>
      <c r="I143" s="480">
        <v>5000</v>
      </c>
      <c r="J143" s="480">
        <f t="shared" si="9"/>
        <v>143.5</v>
      </c>
      <c r="K143" s="480">
        <f t="shared" si="10"/>
        <v>152</v>
      </c>
      <c r="L143" s="480"/>
      <c r="M143" s="480"/>
      <c r="N143" s="480">
        <f t="shared" si="11"/>
        <v>4704.5</v>
      </c>
      <c r="O143" s="466">
        <v>44835</v>
      </c>
    </row>
    <row r="144" spans="1:15">
      <c r="A144" s="418">
        <f t="shared" si="8"/>
        <v>27</v>
      </c>
      <c r="B144" s="450" t="s">
        <v>883</v>
      </c>
      <c r="C144" s="428" t="s">
        <v>884</v>
      </c>
      <c r="D144" s="463" t="s">
        <v>885</v>
      </c>
      <c r="E144" s="469" t="s">
        <v>899</v>
      </c>
      <c r="F144" s="450" t="s">
        <v>150</v>
      </c>
      <c r="G144" s="450" t="s">
        <v>484</v>
      </c>
      <c r="H144" s="428" t="s">
        <v>886</v>
      </c>
      <c r="I144" s="480">
        <v>5000</v>
      </c>
      <c r="J144" s="480">
        <f t="shared" si="9"/>
        <v>143.5</v>
      </c>
      <c r="K144" s="480">
        <f t="shared" si="10"/>
        <v>152</v>
      </c>
      <c r="L144" s="480"/>
      <c r="M144" s="480"/>
      <c r="N144" s="480">
        <f t="shared" si="11"/>
        <v>4704.5</v>
      </c>
      <c r="O144" s="466">
        <v>44835</v>
      </c>
    </row>
    <row r="145" spans="1:15">
      <c r="A145" s="418">
        <f t="shared" si="8"/>
        <v>28</v>
      </c>
      <c r="B145" s="450" t="s">
        <v>887</v>
      </c>
      <c r="C145" s="428" t="s">
        <v>888</v>
      </c>
      <c r="D145" s="463" t="s">
        <v>889</v>
      </c>
      <c r="E145" s="469" t="s">
        <v>896</v>
      </c>
      <c r="F145" s="450" t="s">
        <v>150</v>
      </c>
      <c r="G145" s="450" t="s">
        <v>484</v>
      </c>
      <c r="H145" s="428" t="s">
        <v>890</v>
      </c>
      <c r="I145" s="480">
        <v>5000</v>
      </c>
      <c r="J145" s="480">
        <f t="shared" si="9"/>
        <v>143.5</v>
      </c>
      <c r="K145" s="480">
        <f t="shared" si="10"/>
        <v>152</v>
      </c>
      <c r="L145" s="480"/>
      <c r="M145" s="480"/>
      <c r="N145" s="480">
        <f t="shared" si="11"/>
        <v>4704.5</v>
      </c>
      <c r="O145" s="466">
        <v>44835</v>
      </c>
    </row>
    <row r="146" spans="1:15">
      <c r="A146" s="418">
        <f t="shared" si="8"/>
        <v>29</v>
      </c>
      <c r="B146" s="450" t="s">
        <v>462</v>
      </c>
      <c r="C146" s="428" t="s">
        <v>1012</v>
      </c>
      <c r="D146" s="463" t="s">
        <v>911</v>
      </c>
      <c r="E146" s="469" t="s">
        <v>912</v>
      </c>
      <c r="F146" s="450" t="s">
        <v>63</v>
      </c>
      <c r="G146" s="450" t="s">
        <v>484</v>
      </c>
      <c r="H146" s="428" t="s">
        <v>882</v>
      </c>
      <c r="I146" s="480">
        <v>5000</v>
      </c>
      <c r="J146" s="480">
        <f t="shared" si="9"/>
        <v>143.5</v>
      </c>
      <c r="K146" s="480">
        <f t="shared" si="10"/>
        <v>152</v>
      </c>
      <c r="L146" s="480"/>
      <c r="M146" s="480"/>
      <c r="N146" s="480">
        <f t="shared" si="11"/>
        <v>4704.5</v>
      </c>
      <c r="O146" s="466">
        <v>44866</v>
      </c>
    </row>
    <row r="147" spans="1:15">
      <c r="A147" s="418">
        <f t="shared" si="8"/>
        <v>30</v>
      </c>
      <c r="B147" s="450" t="s">
        <v>918</v>
      </c>
      <c r="C147" s="428" t="s">
        <v>919</v>
      </c>
      <c r="D147" s="463" t="s">
        <v>920</v>
      </c>
      <c r="E147" s="488">
        <v>9605408903</v>
      </c>
      <c r="F147" s="450" t="s">
        <v>63</v>
      </c>
      <c r="G147" s="450" t="s">
        <v>484</v>
      </c>
      <c r="H147" s="437" t="s">
        <v>921</v>
      </c>
      <c r="I147" s="480">
        <v>5000</v>
      </c>
      <c r="J147" s="480">
        <f t="shared" si="9"/>
        <v>143.5</v>
      </c>
      <c r="K147" s="480">
        <f t="shared" si="10"/>
        <v>152</v>
      </c>
      <c r="L147" s="480"/>
      <c r="M147" s="480"/>
      <c r="N147" s="480">
        <f t="shared" si="11"/>
        <v>4704.5</v>
      </c>
      <c r="O147" s="466">
        <v>44896</v>
      </c>
    </row>
    <row r="148" spans="1:15">
      <c r="A148" s="418">
        <f t="shared" si="8"/>
        <v>31</v>
      </c>
      <c r="B148" s="450" t="s">
        <v>210</v>
      </c>
      <c r="C148" s="428" t="s">
        <v>976</v>
      </c>
      <c r="D148" s="463" t="s">
        <v>977</v>
      </c>
      <c r="E148" s="488">
        <v>9606157607</v>
      </c>
      <c r="F148" s="450" t="s">
        <v>415</v>
      </c>
      <c r="G148" s="450" t="s">
        <v>484</v>
      </c>
      <c r="H148" s="437" t="s">
        <v>882</v>
      </c>
      <c r="I148" s="480">
        <v>5000</v>
      </c>
      <c r="J148" s="480">
        <f t="shared" si="9"/>
        <v>143.5</v>
      </c>
      <c r="K148" s="480">
        <f t="shared" si="10"/>
        <v>152</v>
      </c>
      <c r="L148" s="480"/>
      <c r="M148" s="480"/>
      <c r="N148" s="480">
        <f t="shared" si="11"/>
        <v>4704.5</v>
      </c>
      <c r="O148" s="466">
        <v>45139</v>
      </c>
    </row>
    <row r="149" spans="1:15">
      <c r="A149" s="418">
        <f>A148+1</f>
        <v>32</v>
      </c>
      <c r="B149" s="450" t="s">
        <v>990</v>
      </c>
      <c r="C149" s="428" t="s">
        <v>991</v>
      </c>
      <c r="D149" s="463" t="s">
        <v>992</v>
      </c>
      <c r="E149" s="488">
        <v>9606781220</v>
      </c>
      <c r="F149" s="450" t="s">
        <v>63</v>
      </c>
      <c r="G149" s="450" t="s">
        <v>484</v>
      </c>
      <c r="H149" s="437" t="s">
        <v>993</v>
      </c>
      <c r="I149" s="480">
        <v>5000</v>
      </c>
      <c r="J149" s="480">
        <f t="shared" si="9"/>
        <v>143.5</v>
      </c>
      <c r="K149" s="480">
        <f t="shared" si="10"/>
        <v>152</v>
      </c>
      <c r="L149" s="480"/>
      <c r="M149" s="480"/>
      <c r="N149" s="480">
        <f t="shared" si="11"/>
        <v>4704.5</v>
      </c>
      <c r="O149" s="466">
        <v>45323</v>
      </c>
    </row>
    <row r="150" spans="1:15">
      <c r="B150" s="668" t="s">
        <v>493</v>
      </c>
      <c r="C150" s="668"/>
      <c r="D150" s="669"/>
      <c r="E150" s="670"/>
      <c r="F150" s="668"/>
      <c r="G150" s="668"/>
      <c r="H150" s="668"/>
      <c r="I150" s="671">
        <f>SUM(I118:I149)</f>
        <v>241872</v>
      </c>
      <c r="J150" s="671">
        <f>SUM(J118:J149)</f>
        <v>6884.3263999999999</v>
      </c>
      <c r="K150" s="671">
        <f>SUM(K118:K149)</f>
        <v>7292.1088000000009</v>
      </c>
      <c r="L150" s="672"/>
      <c r="M150" s="671">
        <f>SUM(M118:M148)</f>
        <v>1512.45</v>
      </c>
      <c r="N150" s="671">
        <f>SUM(N118:N149)</f>
        <v>226183.11479999998</v>
      </c>
      <c r="O150" s="428"/>
    </row>
    <row r="151" spans="1:15">
      <c r="B151" s="673"/>
      <c r="C151" s="673"/>
      <c r="D151" s="674"/>
      <c r="E151" s="675"/>
      <c r="F151" s="673"/>
      <c r="G151" s="673"/>
      <c r="H151" s="673"/>
      <c r="I151" s="676"/>
      <c r="J151" s="676"/>
      <c r="K151" s="676"/>
      <c r="L151" s="677"/>
      <c r="M151" s="676"/>
      <c r="N151" s="676"/>
      <c r="O151" s="649"/>
    </row>
    <row r="152" spans="1:15">
      <c r="B152" s="673"/>
      <c r="C152" s="673"/>
      <c r="D152" s="651"/>
      <c r="E152" s="678"/>
      <c r="F152" s="649"/>
      <c r="G152" s="649"/>
      <c r="H152" s="649"/>
      <c r="I152" s="677"/>
      <c r="J152" s="677"/>
      <c r="K152" s="677"/>
      <c r="L152" s="677"/>
      <c r="M152" s="677"/>
      <c r="N152" s="677"/>
      <c r="O152" s="650"/>
    </row>
    <row r="153" spans="1:15" ht="15.75" thickBot="1">
      <c r="B153" s="651"/>
      <c r="C153" s="652" t="s">
        <v>398</v>
      </c>
      <c r="D153" s="653"/>
      <c r="E153" s="79"/>
      <c r="F153" s="79"/>
      <c r="G153" s="717"/>
      <c r="H153" s="654" t="s">
        <v>841</v>
      </c>
      <c r="I153" s="679"/>
      <c r="J153" s="516"/>
      <c r="K153" s="649"/>
      <c r="L153" s="649"/>
      <c r="M153" s="649"/>
      <c r="N153" s="650"/>
      <c r="O153" s="650"/>
    </row>
    <row r="154" spans="1:15">
      <c r="B154" s="831" t="s">
        <v>974</v>
      </c>
      <c r="C154" s="831"/>
      <c r="D154" s="79"/>
      <c r="E154" s="79"/>
      <c r="F154" s="79"/>
      <c r="G154" s="717"/>
      <c r="H154" s="618" t="s">
        <v>1034</v>
      </c>
      <c r="I154" s="717"/>
      <c r="J154" s="516"/>
      <c r="K154" s="649"/>
      <c r="L154" s="649"/>
      <c r="M154" s="649"/>
      <c r="N154" s="650"/>
      <c r="O154" s="650"/>
    </row>
    <row r="155" spans="1:15">
      <c r="B155" s="717"/>
      <c r="C155" s="717"/>
      <c r="D155" s="79"/>
      <c r="E155" s="79"/>
      <c r="F155" s="79"/>
      <c r="G155" s="717"/>
      <c r="H155" s="717"/>
      <c r="I155" s="717"/>
      <c r="J155" s="516"/>
      <c r="K155" s="649"/>
      <c r="L155" s="649"/>
      <c r="M155" s="649"/>
      <c r="N155" s="650"/>
      <c r="O155" s="650"/>
    </row>
    <row r="156" spans="1:15">
      <c r="B156" s="717"/>
      <c r="C156" s="717"/>
      <c r="D156" s="79"/>
      <c r="E156" s="79"/>
      <c r="F156" s="79"/>
      <c r="G156" s="717"/>
      <c r="H156" s="717"/>
      <c r="I156" s="717"/>
      <c r="J156" s="516"/>
      <c r="K156" s="649"/>
      <c r="L156" s="649"/>
      <c r="M156" s="649"/>
      <c r="N156" s="650"/>
      <c r="O156" s="650"/>
    </row>
    <row r="157" spans="1:15">
      <c r="B157" s="717"/>
      <c r="C157" s="717"/>
      <c r="D157" s="79"/>
      <c r="E157" s="79"/>
      <c r="F157" s="79"/>
      <c r="G157" s="717"/>
      <c r="H157" s="717"/>
      <c r="I157" s="717"/>
      <c r="J157" s="516"/>
      <c r="K157" s="649"/>
      <c r="L157" s="649"/>
      <c r="M157" s="649"/>
      <c r="N157" s="650"/>
      <c r="O157" s="650"/>
    </row>
    <row r="158" spans="1:15">
      <c r="B158" s="717"/>
      <c r="C158" s="717"/>
      <c r="D158" s="79"/>
      <c r="E158" s="79"/>
      <c r="F158" s="79"/>
      <c r="G158" s="717"/>
      <c r="H158" s="717"/>
      <c r="I158" s="717"/>
      <c r="J158" s="516"/>
      <c r="K158" s="649"/>
      <c r="L158" s="649"/>
      <c r="M158" s="649"/>
      <c r="N158" s="650"/>
      <c r="O158" s="650"/>
    </row>
    <row r="159" spans="1:15">
      <c r="B159" s="717"/>
      <c r="C159" s="717"/>
      <c r="D159" s="79"/>
      <c r="E159" s="79"/>
      <c r="F159" s="79"/>
      <c r="G159" s="717"/>
      <c r="H159" s="717"/>
      <c r="I159" s="717"/>
      <c r="J159" s="516"/>
      <c r="K159" s="649"/>
      <c r="L159" s="649"/>
      <c r="M159" s="649"/>
      <c r="N159" s="650"/>
      <c r="O159" s="650"/>
    </row>
    <row r="160" spans="1:15">
      <c r="B160" s="717"/>
      <c r="C160" s="717"/>
      <c r="D160" s="79"/>
      <c r="E160" s="79"/>
      <c r="F160" s="79"/>
      <c r="G160" s="717"/>
      <c r="H160" s="717"/>
      <c r="I160" s="717"/>
      <c r="J160" s="516"/>
      <c r="K160" s="649"/>
      <c r="L160" s="649"/>
      <c r="M160" s="649"/>
      <c r="N160" s="650"/>
      <c r="O160" s="650"/>
    </row>
    <row r="161" spans="1:15">
      <c r="B161" s="717"/>
      <c r="C161" s="717"/>
      <c r="D161" s="79"/>
      <c r="E161" s="79"/>
      <c r="F161" s="79"/>
      <c r="G161" s="717"/>
      <c r="H161" s="717"/>
      <c r="I161" s="717"/>
      <c r="J161" s="516"/>
      <c r="K161" s="649"/>
      <c r="L161" s="649"/>
      <c r="M161" s="649"/>
      <c r="N161" s="650"/>
      <c r="O161" s="650"/>
    </row>
    <row r="162" spans="1:15">
      <c r="B162" s="717"/>
      <c r="C162" s="717"/>
      <c r="D162" s="79"/>
      <c r="E162" s="79"/>
      <c r="F162" s="79"/>
      <c r="G162" s="717"/>
      <c r="H162" s="717"/>
      <c r="I162" s="717"/>
      <c r="J162" s="516"/>
      <c r="K162" s="649"/>
      <c r="L162" s="649"/>
      <c r="N162" s="650"/>
      <c r="O162" s="650"/>
    </row>
    <row r="163" spans="1:15">
      <c r="B163" s="717"/>
      <c r="C163" s="717"/>
      <c r="D163" s="79"/>
      <c r="E163" s="79"/>
      <c r="F163" s="79"/>
      <c r="G163" s="717"/>
      <c r="H163" s="717"/>
      <c r="I163" s="717"/>
      <c r="J163" s="516"/>
      <c r="K163" s="649"/>
      <c r="L163" s="649"/>
      <c r="M163" s="649"/>
      <c r="N163" s="650"/>
      <c r="O163" s="650"/>
    </row>
    <row r="164" spans="1:15">
      <c r="B164" s="838" t="s">
        <v>1</v>
      </c>
      <c r="C164" s="838"/>
      <c r="D164" s="838"/>
      <c r="E164" s="838"/>
      <c r="F164" s="838"/>
      <c r="G164" s="838"/>
      <c r="H164" s="838"/>
      <c r="I164" s="838"/>
      <c r="J164" s="838"/>
      <c r="K164" s="838"/>
      <c r="L164" s="838"/>
      <c r="M164" s="838"/>
      <c r="N164" s="838"/>
      <c r="O164" s="650"/>
    </row>
    <row r="165" spans="1:15">
      <c r="B165" s="838" t="s">
        <v>2</v>
      </c>
      <c r="C165" s="838"/>
      <c r="D165" s="838"/>
      <c r="E165" s="838"/>
      <c r="F165" s="838"/>
      <c r="G165" s="838"/>
      <c r="H165" s="838"/>
      <c r="I165" s="838"/>
      <c r="J165" s="838"/>
      <c r="K165" s="838"/>
      <c r="L165" s="838"/>
      <c r="M165" s="838"/>
      <c r="N165" s="838"/>
      <c r="O165" s="650"/>
    </row>
    <row r="166" spans="1:15">
      <c r="B166" s="838" t="s">
        <v>401</v>
      </c>
      <c r="C166" s="838"/>
      <c r="D166" s="838"/>
      <c r="E166" s="838"/>
      <c r="F166" s="838"/>
      <c r="G166" s="838"/>
      <c r="H166" s="838"/>
      <c r="I166" s="838"/>
      <c r="J166" s="838"/>
      <c r="K166" s="838"/>
      <c r="L166" s="838"/>
      <c r="M166" s="838"/>
      <c r="N166" s="838"/>
      <c r="O166" s="650"/>
    </row>
    <row r="167" spans="1:15">
      <c r="B167" s="624" t="s">
        <v>1082</v>
      </c>
      <c r="C167" s="624"/>
      <c r="D167" s="624"/>
      <c r="E167" s="624"/>
      <c r="F167" s="680"/>
      <c r="G167" s="680"/>
      <c r="H167" s="680"/>
      <c r="I167" s="681"/>
      <c r="J167" s="649"/>
      <c r="K167" s="649"/>
      <c r="L167" s="649"/>
      <c r="M167" s="649"/>
      <c r="N167" s="650"/>
      <c r="O167" s="650"/>
    </row>
    <row r="168" spans="1:15">
      <c r="B168" s="624" t="s">
        <v>494</v>
      </c>
      <c r="C168" s="624"/>
      <c r="D168" s="682"/>
      <c r="E168" s="658"/>
      <c r="F168" s="660"/>
      <c r="G168" s="660"/>
      <c r="H168" s="660"/>
      <c r="I168" s="662"/>
      <c r="J168" s="662" t="s">
        <v>14</v>
      </c>
      <c r="K168" s="662" t="s">
        <v>15</v>
      </c>
      <c r="L168" s="662" t="s">
        <v>16</v>
      </c>
      <c r="M168" s="627" t="s">
        <v>941</v>
      </c>
      <c r="N168" s="662"/>
      <c r="O168" s="626"/>
    </row>
    <row r="169" spans="1:15">
      <c r="B169" s="624" t="s">
        <v>6</v>
      </c>
      <c r="C169" s="624" t="s">
        <v>7</v>
      </c>
      <c r="D169" s="624" t="s">
        <v>8</v>
      </c>
      <c r="E169" s="624" t="s">
        <v>9</v>
      </c>
      <c r="F169" s="624" t="s">
        <v>10</v>
      </c>
      <c r="G169" s="624" t="s">
        <v>11</v>
      </c>
      <c r="H169" s="624" t="s">
        <v>12</v>
      </c>
      <c r="I169" s="624" t="s">
        <v>13</v>
      </c>
      <c r="J169" s="624" t="s">
        <v>495</v>
      </c>
      <c r="K169" s="624"/>
      <c r="L169" s="624"/>
      <c r="M169" s="624"/>
      <c r="N169" s="683" t="s">
        <v>17</v>
      </c>
      <c r="O169" s="630" t="s">
        <v>18</v>
      </c>
    </row>
    <row r="170" spans="1:15">
      <c r="A170" s="418">
        <v>1</v>
      </c>
      <c r="B170" s="428" t="s">
        <v>499</v>
      </c>
      <c r="C170" s="428" t="s">
        <v>500</v>
      </c>
      <c r="D170" s="429" t="s">
        <v>501</v>
      </c>
      <c r="E170" s="445">
        <v>200011110179067</v>
      </c>
      <c r="F170" s="428" t="s">
        <v>27</v>
      </c>
      <c r="G170" s="450" t="s">
        <v>549</v>
      </c>
      <c r="H170" s="428" t="s">
        <v>502</v>
      </c>
      <c r="I170" s="447">
        <v>5000</v>
      </c>
      <c r="J170" s="447">
        <v>143.5</v>
      </c>
      <c r="K170" s="447">
        <v>152</v>
      </c>
      <c r="L170" s="470"/>
      <c r="M170" s="470"/>
      <c r="N170" s="447">
        <v>4704.5</v>
      </c>
      <c r="O170" s="448">
        <v>39234</v>
      </c>
    </row>
    <row r="171" spans="1:15">
      <c r="A171" s="418">
        <f>A170+1</f>
        <v>2</v>
      </c>
      <c r="B171" s="428" t="s">
        <v>503</v>
      </c>
      <c r="C171" s="428" t="s">
        <v>504</v>
      </c>
      <c r="D171" s="429" t="s">
        <v>505</v>
      </c>
      <c r="E171" s="445">
        <v>200011110179135</v>
      </c>
      <c r="F171" s="428" t="s">
        <v>37</v>
      </c>
      <c r="G171" s="450" t="s">
        <v>549</v>
      </c>
      <c r="H171" s="428" t="s">
        <v>506</v>
      </c>
      <c r="I171" s="447">
        <v>5000</v>
      </c>
      <c r="J171" s="447">
        <v>143.5</v>
      </c>
      <c r="K171" s="447">
        <v>152</v>
      </c>
      <c r="L171" s="470"/>
      <c r="M171" s="470"/>
      <c r="N171" s="447">
        <v>4704.5</v>
      </c>
      <c r="O171" s="448">
        <v>39272</v>
      </c>
    </row>
    <row r="172" spans="1:15">
      <c r="A172" s="418">
        <f t="shared" ref="A172:A194" si="12">A171+1</f>
        <v>3</v>
      </c>
      <c r="B172" s="428" t="s">
        <v>508</v>
      </c>
      <c r="C172" s="428" t="s">
        <v>509</v>
      </c>
      <c r="D172" s="429" t="s">
        <v>510</v>
      </c>
      <c r="E172" s="445">
        <v>200011101180725</v>
      </c>
      <c r="F172" s="428" t="s">
        <v>37</v>
      </c>
      <c r="G172" s="450" t="s">
        <v>549</v>
      </c>
      <c r="H172" s="428" t="s">
        <v>511</v>
      </c>
      <c r="I172" s="447">
        <v>5000</v>
      </c>
      <c r="J172" s="447">
        <v>143.5</v>
      </c>
      <c r="K172" s="447">
        <v>152</v>
      </c>
      <c r="L172" s="470"/>
      <c r="M172" s="470"/>
      <c r="N172" s="447">
        <v>4704.5</v>
      </c>
      <c r="O172" s="448">
        <v>39326</v>
      </c>
    </row>
    <row r="173" spans="1:15">
      <c r="A173" s="418">
        <f t="shared" si="12"/>
        <v>4</v>
      </c>
      <c r="B173" s="428" t="s">
        <v>512</v>
      </c>
      <c r="C173" s="428" t="s">
        <v>513</v>
      </c>
      <c r="D173" s="429" t="s">
        <v>514</v>
      </c>
      <c r="E173" s="445">
        <v>200011101294569</v>
      </c>
      <c r="F173" s="428" t="s">
        <v>27</v>
      </c>
      <c r="G173" s="450" t="s">
        <v>549</v>
      </c>
      <c r="H173" s="428" t="s">
        <v>515</v>
      </c>
      <c r="I173" s="447">
        <v>5000</v>
      </c>
      <c r="J173" s="447">
        <v>143.5</v>
      </c>
      <c r="K173" s="447">
        <v>152</v>
      </c>
      <c r="L173" s="470"/>
      <c r="M173" s="470"/>
      <c r="N173" s="447">
        <v>4704.5</v>
      </c>
      <c r="O173" s="448">
        <v>40039</v>
      </c>
    </row>
    <row r="174" spans="1:15">
      <c r="A174" s="418">
        <f t="shared" si="12"/>
        <v>5</v>
      </c>
      <c r="B174" s="428" t="s">
        <v>516</v>
      </c>
      <c r="C174" s="428" t="s">
        <v>517</v>
      </c>
      <c r="D174" s="429" t="s">
        <v>518</v>
      </c>
      <c r="E174" s="445">
        <v>200011101393486</v>
      </c>
      <c r="F174" s="428" t="s">
        <v>37</v>
      </c>
      <c r="G174" s="450" t="s">
        <v>549</v>
      </c>
      <c r="H174" s="428" t="s">
        <v>519</v>
      </c>
      <c r="I174" s="447">
        <v>5000</v>
      </c>
      <c r="J174" s="447">
        <v>143.5</v>
      </c>
      <c r="K174" s="447">
        <v>152</v>
      </c>
      <c r="L174" s="470"/>
      <c r="M174" s="470">
        <v>0</v>
      </c>
      <c r="N174" s="447">
        <v>4704.5</v>
      </c>
      <c r="O174" s="448">
        <v>40544</v>
      </c>
    </row>
    <row r="175" spans="1:15">
      <c r="A175" s="418">
        <f t="shared" si="12"/>
        <v>6</v>
      </c>
      <c r="B175" s="428" t="s">
        <v>520</v>
      </c>
      <c r="C175" s="428" t="s">
        <v>521</v>
      </c>
      <c r="D175" s="429" t="s">
        <v>522</v>
      </c>
      <c r="E175" s="445">
        <v>200011101393554</v>
      </c>
      <c r="F175" s="428" t="s">
        <v>27</v>
      </c>
      <c r="G175" s="450" t="s">
        <v>549</v>
      </c>
      <c r="H175" s="428" t="s">
        <v>523</v>
      </c>
      <c r="I175" s="447">
        <v>5000</v>
      </c>
      <c r="J175" s="447">
        <v>143.5</v>
      </c>
      <c r="K175" s="447">
        <v>152</v>
      </c>
      <c r="L175" s="470"/>
      <c r="M175" s="470"/>
      <c r="N175" s="447">
        <v>4704.5</v>
      </c>
      <c r="O175" s="448">
        <v>40544</v>
      </c>
    </row>
    <row r="176" spans="1:15">
      <c r="A176" s="418">
        <f t="shared" si="12"/>
        <v>7</v>
      </c>
      <c r="B176" s="428" t="s">
        <v>525</v>
      </c>
      <c r="C176" s="428" t="s">
        <v>526</v>
      </c>
      <c r="D176" s="429" t="s">
        <v>527</v>
      </c>
      <c r="E176" s="445">
        <v>200011101711741</v>
      </c>
      <c r="F176" s="428" t="s">
        <v>27</v>
      </c>
      <c r="G176" s="450" t="s">
        <v>549</v>
      </c>
      <c r="H176" s="428" t="s">
        <v>528</v>
      </c>
      <c r="I176" s="447">
        <v>5000</v>
      </c>
      <c r="J176" s="447">
        <v>143.5</v>
      </c>
      <c r="K176" s="447">
        <v>152</v>
      </c>
      <c r="L176" s="470"/>
      <c r="M176" s="470"/>
      <c r="N176" s="447">
        <v>4704.5</v>
      </c>
      <c r="O176" s="448">
        <v>42461</v>
      </c>
    </row>
    <row r="177" spans="1:15">
      <c r="A177" s="418">
        <f t="shared" si="12"/>
        <v>8</v>
      </c>
      <c r="B177" s="431" t="s">
        <v>529</v>
      </c>
      <c r="C177" s="431" t="s">
        <v>530</v>
      </c>
      <c r="D177" s="429" t="s">
        <v>531</v>
      </c>
      <c r="E177" s="445" t="s">
        <v>532</v>
      </c>
      <c r="F177" s="428" t="s">
        <v>27</v>
      </c>
      <c r="G177" s="450" t="s">
        <v>549</v>
      </c>
      <c r="H177" s="428" t="s">
        <v>528</v>
      </c>
      <c r="I177" s="451">
        <v>5000</v>
      </c>
      <c r="J177" s="435">
        <f t="shared" ref="J177:J194" si="13">I177*2.87%</f>
        <v>143.5</v>
      </c>
      <c r="K177" s="435">
        <f t="shared" ref="K177:K194" si="14">I177*3.04%</f>
        <v>152</v>
      </c>
      <c r="L177" s="684"/>
      <c r="M177" s="684"/>
      <c r="N177" s="435">
        <f>I177-J177-K177</f>
        <v>4704.5</v>
      </c>
      <c r="O177" s="448">
        <v>42614</v>
      </c>
    </row>
    <row r="178" spans="1:15">
      <c r="A178" s="418">
        <f t="shared" si="12"/>
        <v>9</v>
      </c>
      <c r="B178" s="446" t="s">
        <v>534</v>
      </c>
      <c r="C178" s="446" t="s">
        <v>535</v>
      </c>
      <c r="D178" s="463" t="s">
        <v>536</v>
      </c>
      <c r="E178" s="463" t="s">
        <v>537</v>
      </c>
      <c r="F178" s="464" t="s">
        <v>538</v>
      </c>
      <c r="G178" s="450" t="s">
        <v>549</v>
      </c>
      <c r="H178" s="450" t="s">
        <v>533</v>
      </c>
      <c r="I178" s="451">
        <v>28000</v>
      </c>
      <c r="J178" s="435">
        <f t="shared" si="13"/>
        <v>803.6</v>
      </c>
      <c r="K178" s="435">
        <f t="shared" si="14"/>
        <v>851.2</v>
      </c>
      <c r="L178" s="684"/>
      <c r="M178" s="684"/>
      <c r="N178" s="435">
        <f>I178-J178-K178</f>
        <v>26345.200000000001</v>
      </c>
      <c r="O178" s="463">
        <v>43132</v>
      </c>
    </row>
    <row r="179" spans="1:15">
      <c r="A179" s="418">
        <f t="shared" si="12"/>
        <v>10</v>
      </c>
      <c r="B179" s="446" t="s">
        <v>539</v>
      </c>
      <c r="C179" s="446" t="s">
        <v>540</v>
      </c>
      <c r="D179" s="463" t="s">
        <v>541</v>
      </c>
      <c r="E179" s="463" t="s">
        <v>542</v>
      </c>
      <c r="F179" s="464" t="s">
        <v>543</v>
      </c>
      <c r="G179" s="450" t="s">
        <v>549</v>
      </c>
      <c r="H179" s="685" t="s">
        <v>497</v>
      </c>
      <c r="I179" s="451">
        <v>9835</v>
      </c>
      <c r="J179" s="435">
        <f t="shared" si="13"/>
        <v>282.2645</v>
      </c>
      <c r="K179" s="435">
        <f t="shared" si="14"/>
        <v>298.98399999999998</v>
      </c>
      <c r="L179" s="684"/>
      <c r="M179" s="684"/>
      <c r="N179" s="435">
        <f>I179-J179-K179</f>
        <v>9253.7515000000003</v>
      </c>
      <c r="O179" s="463">
        <v>43191</v>
      </c>
    </row>
    <row r="180" spans="1:15">
      <c r="A180" s="418">
        <f t="shared" si="12"/>
        <v>11</v>
      </c>
      <c r="B180" s="686" t="s">
        <v>544</v>
      </c>
      <c r="C180" s="686" t="s">
        <v>545</v>
      </c>
      <c r="D180" s="478" t="s">
        <v>546</v>
      </c>
      <c r="E180" s="469" t="s">
        <v>547</v>
      </c>
      <c r="F180" s="450" t="s">
        <v>548</v>
      </c>
      <c r="G180" s="450" t="s">
        <v>549</v>
      </c>
      <c r="H180" s="450" t="s">
        <v>550</v>
      </c>
      <c r="I180" s="451">
        <v>5000</v>
      </c>
      <c r="J180" s="435">
        <f t="shared" si="13"/>
        <v>143.5</v>
      </c>
      <c r="K180" s="435">
        <f t="shared" si="14"/>
        <v>152</v>
      </c>
      <c r="L180" s="684"/>
      <c r="M180" s="684"/>
      <c r="N180" s="435">
        <f t="shared" ref="N180:N194" si="15">I180-J180-K180</f>
        <v>4704.5</v>
      </c>
      <c r="O180" s="463">
        <v>43839</v>
      </c>
    </row>
    <row r="181" spans="1:15">
      <c r="A181" s="418">
        <f t="shared" si="12"/>
        <v>12</v>
      </c>
      <c r="B181" s="686" t="s">
        <v>551</v>
      </c>
      <c r="C181" s="686" t="s">
        <v>552</v>
      </c>
      <c r="D181" s="687" t="s">
        <v>553</v>
      </c>
      <c r="E181" s="469" t="s">
        <v>554</v>
      </c>
      <c r="F181" s="450" t="s">
        <v>555</v>
      </c>
      <c r="G181" s="450" t="s">
        <v>549</v>
      </c>
      <c r="H181" s="450" t="s">
        <v>485</v>
      </c>
      <c r="I181" s="451">
        <v>30000</v>
      </c>
      <c r="J181" s="435">
        <f t="shared" si="13"/>
        <v>861</v>
      </c>
      <c r="K181" s="435">
        <f t="shared" si="14"/>
        <v>912</v>
      </c>
      <c r="L181" s="684"/>
      <c r="M181" s="684"/>
      <c r="N181" s="435">
        <f t="shared" si="15"/>
        <v>28227</v>
      </c>
      <c r="O181" s="463">
        <v>43841</v>
      </c>
    </row>
    <row r="182" spans="1:15">
      <c r="A182" s="418">
        <f t="shared" si="12"/>
        <v>13</v>
      </c>
      <c r="B182" s="686" t="s">
        <v>558</v>
      </c>
      <c r="C182" s="686" t="s">
        <v>559</v>
      </c>
      <c r="D182" s="687" t="s">
        <v>560</v>
      </c>
      <c r="E182" s="469" t="s">
        <v>561</v>
      </c>
      <c r="F182" s="450" t="s">
        <v>27</v>
      </c>
      <c r="G182" s="450" t="s">
        <v>549</v>
      </c>
      <c r="H182" s="450" t="s">
        <v>562</v>
      </c>
      <c r="I182" s="451">
        <v>5000</v>
      </c>
      <c r="J182" s="435">
        <f t="shared" si="13"/>
        <v>143.5</v>
      </c>
      <c r="K182" s="435">
        <f t="shared" si="14"/>
        <v>152</v>
      </c>
      <c r="L182" s="684"/>
      <c r="M182" s="684"/>
      <c r="N182" s="435">
        <f t="shared" si="15"/>
        <v>4704.5</v>
      </c>
      <c r="O182" s="463">
        <v>44199</v>
      </c>
    </row>
    <row r="183" spans="1:15">
      <c r="A183" s="418">
        <f t="shared" si="12"/>
        <v>14</v>
      </c>
      <c r="B183" s="686" t="s">
        <v>568</v>
      </c>
      <c r="C183" s="686" t="s">
        <v>569</v>
      </c>
      <c r="D183" s="687" t="s">
        <v>570</v>
      </c>
      <c r="E183" s="469" t="s">
        <v>571</v>
      </c>
      <c r="F183" s="450" t="s">
        <v>572</v>
      </c>
      <c r="G183" s="450" t="s">
        <v>549</v>
      </c>
      <c r="H183" s="437" t="s">
        <v>573</v>
      </c>
      <c r="I183" s="451">
        <v>10000</v>
      </c>
      <c r="J183" s="435">
        <f t="shared" si="13"/>
        <v>287</v>
      </c>
      <c r="K183" s="435">
        <f t="shared" si="14"/>
        <v>304</v>
      </c>
      <c r="L183" s="684"/>
      <c r="M183" s="684"/>
      <c r="N183" s="435">
        <f t="shared" si="15"/>
        <v>9409</v>
      </c>
      <c r="O183" s="463">
        <v>44203</v>
      </c>
    </row>
    <row r="184" spans="1:15">
      <c r="A184" s="418">
        <f t="shared" si="12"/>
        <v>15</v>
      </c>
      <c r="B184" s="686" t="s">
        <v>574</v>
      </c>
      <c r="C184" s="686" t="s">
        <v>244</v>
      </c>
      <c r="D184" s="687" t="s">
        <v>575</v>
      </c>
      <c r="E184" s="469" t="s">
        <v>576</v>
      </c>
      <c r="F184" s="450" t="s">
        <v>27</v>
      </c>
      <c r="G184" s="450" t="s">
        <v>549</v>
      </c>
      <c r="H184" s="450" t="s">
        <v>556</v>
      </c>
      <c r="I184" s="451">
        <v>5000</v>
      </c>
      <c r="J184" s="435">
        <f t="shared" si="13"/>
        <v>143.5</v>
      </c>
      <c r="K184" s="435">
        <f t="shared" si="14"/>
        <v>152</v>
      </c>
      <c r="L184" s="684"/>
      <c r="M184" s="684"/>
      <c r="N184" s="435">
        <f t="shared" si="15"/>
        <v>4704.5</v>
      </c>
      <c r="O184" s="463">
        <v>44440</v>
      </c>
    </row>
    <row r="185" spans="1:15">
      <c r="A185" s="418">
        <f t="shared" si="12"/>
        <v>16</v>
      </c>
      <c r="B185" s="686" t="s">
        <v>577</v>
      </c>
      <c r="C185" s="686" t="s">
        <v>578</v>
      </c>
      <c r="D185" s="687" t="s">
        <v>579</v>
      </c>
      <c r="E185" s="469" t="s">
        <v>580</v>
      </c>
      <c r="F185" s="450" t="s">
        <v>27</v>
      </c>
      <c r="G185" s="450" t="s">
        <v>549</v>
      </c>
      <c r="H185" s="450" t="s">
        <v>506</v>
      </c>
      <c r="I185" s="451">
        <v>5000</v>
      </c>
      <c r="J185" s="435">
        <f t="shared" si="13"/>
        <v>143.5</v>
      </c>
      <c r="K185" s="435">
        <f t="shared" si="14"/>
        <v>152</v>
      </c>
      <c r="L185" s="684"/>
      <c r="M185" s="684"/>
      <c r="N185" s="435">
        <f t="shared" si="15"/>
        <v>4704.5</v>
      </c>
      <c r="O185" s="463"/>
    </row>
    <row r="186" spans="1:15">
      <c r="A186" s="418">
        <f t="shared" si="12"/>
        <v>17</v>
      </c>
      <c r="B186" s="686" t="s">
        <v>833</v>
      </c>
      <c r="C186" s="686" t="s">
        <v>834</v>
      </c>
      <c r="D186" s="687" t="s">
        <v>835</v>
      </c>
      <c r="E186" s="488" t="s">
        <v>846</v>
      </c>
      <c r="F186" s="450" t="s">
        <v>836</v>
      </c>
      <c r="G186" s="450" t="s">
        <v>549</v>
      </c>
      <c r="H186" s="450" t="s">
        <v>485</v>
      </c>
      <c r="I186" s="621">
        <v>10000</v>
      </c>
      <c r="J186" s="444">
        <f t="shared" si="13"/>
        <v>287</v>
      </c>
      <c r="K186" s="444">
        <f t="shared" si="14"/>
        <v>304</v>
      </c>
      <c r="L186" s="688"/>
      <c r="M186" s="688"/>
      <c r="N186" s="444">
        <f t="shared" si="15"/>
        <v>9409</v>
      </c>
      <c r="O186" s="463">
        <v>44621</v>
      </c>
    </row>
    <row r="187" spans="1:15">
      <c r="A187" s="418">
        <f t="shared" si="12"/>
        <v>18</v>
      </c>
      <c r="B187" s="686" t="s">
        <v>842</v>
      </c>
      <c r="C187" s="686" t="s">
        <v>843</v>
      </c>
      <c r="D187" s="687" t="s">
        <v>844</v>
      </c>
      <c r="E187" s="488" t="s">
        <v>847</v>
      </c>
      <c r="F187" s="450" t="s">
        <v>27</v>
      </c>
      <c r="G187" s="450" t="s">
        <v>549</v>
      </c>
      <c r="H187" s="450" t="s">
        <v>845</v>
      </c>
      <c r="I187" s="621">
        <v>5000</v>
      </c>
      <c r="J187" s="444">
        <f t="shared" si="13"/>
        <v>143.5</v>
      </c>
      <c r="K187" s="444">
        <f t="shared" si="14"/>
        <v>152</v>
      </c>
      <c r="L187" s="688"/>
      <c r="M187" s="688"/>
      <c r="N187" s="444">
        <f t="shared" si="15"/>
        <v>4704.5</v>
      </c>
      <c r="O187" s="463">
        <v>44682</v>
      </c>
    </row>
    <row r="188" spans="1:15">
      <c r="A188" s="418">
        <f t="shared" si="12"/>
        <v>19</v>
      </c>
      <c r="B188" s="686" t="s">
        <v>849</v>
      </c>
      <c r="C188" s="686" t="s">
        <v>850</v>
      </c>
      <c r="D188" s="687" t="s">
        <v>851</v>
      </c>
      <c r="E188" s="488" t="s">
        <v>857</v>
      </c>
      <c r="F188" s="450" t="s">
        <v>37</v>
      </c>
      <c r="G188" s="450" t="s">
        <v>549</v>
      </c>
      <c r="H188" s="450" t="s">
        <v>507</v>
      </c>
      <c r="I188" s="621">
        <v>5000</v>
      </c>
      <c r="J188" s="444">
        <f t="shared" si="13"/>
        <v>143.5</v>
      </c>
      <c r="K188" s="444">
        <f t="shared" si="14"/>
        <v>152</v>
      </c>
      <c r="L188" s="688"/>
      <c r="M188" s="688"/>
      <c r="N188" s="444">
        <f t="shared" si="15"/>
        <v>4704.5</v>
      </c>
      <c r="O188" s="463">
        <v>44743</v>
      </c>
    </row>
    <row r="189" spans="1:15">
      <c r="A189" s="418">
        <f t="shared" si="12"/>
        <v>20</v>
      </c>
      <c r="B189" s="686" t="s">
        <v>942</v>
      </c>
      <c r="C189" s="686" t="s">
        <v>943</v>
      </c>
      <c r="D189" s="687" t="s">
        <v>944</v>
      </c>
      <c r="E189" s="488" t="s">
        <v>950</v>
      </c>
      <c r="F189" s="450" t="s">
        <v>945</v>
      </c>
      <c r="G189" s="450" t="s">
        <v>549</v>
      </c>
      <c r="H189" s="450" t="s">
        <v>946</v>
      </c>
      <c r="I189" s="621">
        <v>5000</v>
      </c>
      <c r="J189" s="444">
        <f t="shared" si="13"/>
        <v>143.5</v>
      </c>
      <c r="K189" s="444">
        <f t="shared" si="14"/>
        <v>152</v>
      </c>
      <c r="L189" s="688"/>
      <c r="M189" s="688"/>
      <c r="N189" s="444">
        <f t="shared" si="15"/>
        <v>4704.5</v>
      </c>
      <c r="O189" s="463">
        <v>44986</v>
      </c>
    </row>
    <row r="190" spans="1:15">
      <c r="A190" s="418">
        <f t="shared" si="12"/>
        <v>21</v>
      </c>
      <c r="B190" s="686" t="s">
        <v>958</v>
      </c>
      <c r="C190" s="686" t="s">
        <v>328</v>
      </c>
      <c r="D190" s="687" t="s">
        <v>959</v>
      </c>
      <c r="E190" s="488" t="s">
        <v>963</v>
      </c>
      <c r="F190" s="450" t="s">
        <v>945</v>
      </c>
      <c r="G190" s="450" t="s">
        <v>549</v>
      </c>
      <c r="H190" s="450" t="s">
        <v>960</v>
      </c>
      <c r="I190" s="621">
        <v>5000</v>
      </c>
      <c r="J190" s="444">
        <f t="shared" si="13"/>
        <v>143.5</v>
      </c>
      <c r="K190" s="444">
        <f t="shared" si="14"/>
        <v>152</v>
      </c>
      <c r="L190" s="688"/>
      <c r="M190" s="688"/>
      <c r="N190" s="444">
        <f t="shared" si="15"/>
        <v>4704.5</v>
      </c>
      <c r="O190" s="463">
        <v>45017</v>
      </c>
    </row>
    <row r="191" spans="1:15">
      <c r="A191" s="418">
        <f t="shared" si="12"/>
        <v>22</v>
      </c>
      <c r="B191" s="686" t="s">
        <v>961</v>
      </c>
      <c r="C191" s="686" t="s">
        <v>962</v>
      </c>
      <c r="D191" s="687" t="s">
        <v>524</v>
      </c>
      <c r="E191" s="488" t="s">
        <v>964</v>
      </c>
      <c r="F191" s="450" t="s">
        <v>37</v>
      </c>
      <c r="G191" s="450" t="s">
        <v>549</v>
      </c>
      <c r="H191" s="450" t="s">
        <v>946</v>
      </c>
      <c r="I191" s="621">
        <v>5000</v>
      </c>
      <c r="J191" s="444">
        <f t="shared" si="13"/>
        <v>143.5</v>
      </c>
      <c r="K191" s="444">
        <f t="shared" si="14"/>
        <v>152</v>
      </c>
      <c r="L191" s="688"/>
      <c r="M191" s="688"/>
      <c r="N191" s="444">
        <f t="shared" si="15"/>
        <v>4704.5</v>
      </c>
      <c r="O191" s="463">
        <v>45017</v>
      </c>
    </row>
    <row r="192" spans="1:15">
      <c r="A192" s="418">
        <f t="shared" si="12"/>
        <v>23</v>
      </c>
      <c r="B192" s="686" t="s">
        <v>994</v>
      </c>
      <c r="C192" s="686" t="s">
        <v>567</v>
      </c>
      <c r="D192" s="687" t="s">
        <v>995</v>
      </c>
      <c r="E192" s="488">
        <v>9606781219</v>
      </c>
      <c r="F192" s="450" t="s">
        <v>376</v>
      </c>
      <c r="G192" s="450" t="s">
        <v>549</v>
      </c>
      <c r="H192" s="450" t="s">
        <v>485</v>
      </c>
      <c r="I192" s="621">
        <v>8000</v>
      </c>
      <c r="J192" s="444">
        <f t="shared" si="13"/>
        <v>229.6</v>
      </c>
      <c r="K192" s="444">
        <f t="shared" si="14"/>
        <v>243.2</v>
      </c>
      <c r="L192" s="688"/>
      <c r="M192" s="688"/>
      <c r="N192" s="444">
        <f t="shared" si="15"/>
        <v>7527.2</v>
      </c>
      <c r="O192" s="463">
        <v>45293</v>
      </c>
    </row>
    <row r="193" spans="1:15">
      <c r="A193" s="418">
        <f t="shared" si="12"/>
        <v>24</v>
      </c>
      <c r="B193" s="686" t="s">
        <v>1030</v>
      </c>
      <c r="C193" s="686" t="s">
        <v>1031</v>
      </c>
      <c r="D193" s="687" t="s">
        <v>1032</v>
      </c>
      <c r="E193" s="488"/>
      <c r="F193" s="450" t="s">
        <v>27</v>
      </c>
      <c r="G193" s="450" t="s">
        <v>549</v>
      </c>
      <c r="H193" s="450" t="s">
        <v>1033</v>
      </c>
      <c r="I193" s="621">
        <v>5000</v>
      </c>
      <c r="J193" s="444">
        <f t="shared" si="13"/>
        <v>143.5</v>
      </c>
      <c r="K193" s="444">
        <f t="shared" si="14"/>
        <v>152</v>
      </c>
      <c r="L193" s="688"/>
      <c r="M193" s="688"/>
      <c r="N193" s="444">
        <f t="shared" si="15"/>
        <v>4704.5</v>
      </c>
      <c r="O193" s="463">
        <v>45449</v>
      </c>
    </row>
    <row r="194" spans="1:15">
      <c r="A194" s="418">
        <f t="shared" si="12"/>
        <v>25</v>
      </c>
      <c r="B194" s="686" t="s">
        <v>998</v>
      </c>
      <c r="C194" s="686" t="s">
        <v>999</v>
      </c>
      <c r="D194" s="687" t="s">
        <v>1000</v>
      </c>
      <c r="E194" s="488"/>
      <c r="F194" s="450" t="s">
        <v>496</v>
      </c>
      <c r="G194" s="450" t="s">
        <v>549</v>
      </c>
      <c r="H194" s="450" t="s">
        <v>485</v>
      </c>
      <c r="I194" s="621">
        <v>10000</v>
      </c>
      <c r="J194" s="444">
        <f t="shared" si="13"/>
        <v>287</v>
      </c>
      <c r="K194" s="444">
        <f t="shared" si="14"/>
        <v>304</v>
      </c>
      <c r="L194" s="688"/>
      <c r="M194" s="688"/>
      <c r="N194" s="444">
        <f t="shared" si="15"/>
        <v>9409</v>
      </c>
      <c r="O194" s="463">
        <v>45352</v>
      </c>
    </row>
    <row r="195" spans="1:15">
      <c r="A195" s="453"/>
      <c r="B195" s="668" t="s">
        <v>585</v>
      </c>
      <c r="C195" s="668" t="s">
        <v>397</v>
      </c>
      <c r="D195" s="429"/>
      <c r="E195" s="445"/>
      <c r="F195" s="428"/>
      <c r="G195" s="428"/>
      <c r="H195" s="428"/>
      <c r="I195" s="671">
        <f t="shared" ref="I195:M195" si="16">SUM(I170:I194)</f>
        <v>195835</v>
      </c>
      <c r="J195" s="671">
        <f t="shared" si="16"/>
        <v>5620.4645</v>
      </c>
      <c r="K195" s="671">
        <f t="shared" si="16"/>
        <v>5953.3839999999991</v>
      </c>
      <c r="L195" s="671">
        <f t="shared" si="16"/>
        <v>0</v>
      </c>
      <c r="M195" s="671">
        <f t="shared" si="16"/>
        <v>0</v>
      </c>
      <c r="N195" s="671">
        <f>SUM(N170:N194)</f>
        <v>184261.15150000001</v>
      </c>
      <c r="O195" s="428"/>
    </row>
    <row r="196" spans="1:15">
      <c r="B196" s="673"/>
      <c r="C196" s="673"/>
      <c r="D196" s="651"/>
      <c r="E196" s="678"/>
      <c r="F196" s="649"/>
      <c r="G196" s="649"/>
      <c r="H196" s="649"/>
      <c r="I196" s="676"/>
      <c r="J196" s="676"/>
      <c r="K196" s="676"/>
      <c r="L196" s="677"/>
      <c r="M196" s="677"/>
      <c r="N196" s="676"/>
      <c r="O196" s="649"/>
    </row>
    <row r="197" spans="1:15">
      <c r="B197" s="679"/>
      <c r="C197" s="679"/>
      <c r="D197" s="651"/>
      <c r="E197" s="651"/>
      <c r="F197" s="680"/>
      <c r="G197" s="680"/>
      <c r="H197" s="680"/>
      <c r="I197" s="681"/>
      <c r="J197" s="649"/>
      <c r="K197" s="649"/>
      <c r="L197" s="649"/>
      <c r="M197" s="649"/>
      <c r="N197" s="650"/>
      <c r="O197" s="650"/>
    </row>
    <row r="198" spans="1:15" ht="15.75" thickBot="1">
      <c r="B198" s="651"/>
      <c r="C198" s="652" t="s">
        <v>398</v>
      </c>
      <c r="D198" s="653"/>
      <c r="E198" s="79"/>
      <c r="F198" s="79"/>
      <c r="G198" s="717"/>
      <c r="H198" s="654" t="s">
        <v>1018</v>
      </c>
      <c r="I198" s="654"/>
      <c r="J198" s="516"/>
      <c r="K198" s="649"/>
      <c r="L198" s="649"/>
      <c r="M198" s="649"/>
      <c r="N198" s="650"/>
      <c r="O198" s="650"/>
    </row>
    <row r="199" spans="1:15">
      <c r="B199" s="831" t="s">
        <v>1040</v>
      </c>
      <c r="C199" s="831"/>
      <c r="D199" s="79"/>
      <c r="E199" s="79"/>
      <c r="F199" s="79"/>
      <c r="G199" s="717"/>
      <c r="H199" s="717" t="s">
        <v>1041</v>
      </c>
      <c r="I199" s="717"/>
      <c r="J199" s="516"/>
      <c r="K199" s="649"/>
      <c r="L199" s="649"/>
      <c r="M199" s="649"/>
      <c r="N199" s="650"/>
      <c r="O199" s="650"/>
    </row>
    <row r="200" spans="1:15">
      <c r="B200" s="717"/>
      <c r="C200" s="717"/>
      <c r="D200" s="79"/>
      <c r="E200" s="79"/>
      <c r="F200" s="79"/>
      <c r="G200" s="717"/>
      <c r="H200" s="717"/>
      <c r="I200" s="717"/>
      <c r="J200" s="516"/>
      <c r="K200" s="649"/>
      <c r="L200" s="649"/>
      <c r="M200" s="649"/>
      <c r="N200" s="650"/>
      <c r="O200" s="650"/>
    </row>
    <row r="201" spans="1:15">
      <c r="B201" s="717"/>
      <c r="C201" s="717"/>
      <c r="D201" s="79"/>
      <c r="E201" s="79"/>
      <c r="F201" s="79"/>
      <c r="G201" s="717"/>
      <c r="H201" s="717"/>
      <c r="I201" s="717"/>
      <c r="J201" s="516"/>
      <c r="K201" s="649"/>
      <c r="L201" s="649"/>
      <c r="M201" s="649"/>
      <c r="N201" s="650"/>
      <c r="O201" s="650"/>
    </row>
    <row r="202" spans="1:15">
      <c r="B202" s="717"/>
      <c r="C202" s="717"/>
      <c r="D202" s="79"/>
      <c r="E202" s="79"/>
      <c r="F202" s="79"/>
      <c r="G202" s="717"/>
      <c r="H202" s="717"/>
      <c r="I202" s="717"/>
      <c r="J202" s="516"/>
      <c r="K202" s="649"/>
      <c r="L202" s="649"/>
      <c r="M202" s="649"/>
      <c r="N202" s="650"/>
      <c r="O202" s="650"/>
    </row>
    <row r="203" spans="1:15">
      <c r="B203" s="717"/>
      <c r="C203" s="717"/>
      <c r="D203" s="79"/>
      <c r="E203" s="79"/>
      <c r="F203" s="79"/>
      <c r="G203" s="717"/>
      <c r="H203" s="717"/>
      <c r="I203" s="717"/>
      <c r="J203" s="516"/>
      <c r="K203" s="649"/>
      <c r="L203" s="649"/>
      <c r="M203" s="649"/>
      <c r="N203" s="650"/>
      <c r="O203" s="650"/>
    </row>
    <row r="204" spans="1:15">
      <c r="B204" s="717"/>
      <c r="C204" s="717"/>
      <c r="D204" s="79"/>
      <c r="E204" s="79"/>
      <c r="F204" s="79"/>
      <c r="G204" s="717"/>
      <c r="H204" s="717"/>
      <c r="I204" s="717"/>
      <c r="J204" s="516"/>
      <c r="K204" s="649"/>
      <c r="L204" s="649"/>
      <c r="M204" s="649"/>
      <c r="N204" s="650"/>
      <c r="O204" s="650"/>
    </row>
    <row r="205" spans="1:15">
      <c r="B205" s="717"/>
      <c r="C205" s="717"/>
      <c r="D205" s="79"/>
      <c r="E205" s="79"/>
      <c r="F205" s="79"/>
      <c r="G205" s="717"/>
      <c r="H205" s="717"/>
      <c r="I205" s="717"/>
      <c r="J205" s="516"/>
      <c r="K205" s="649"/>
      <c r="L205" s="649"/>
      <c r="M205" s="649"/>
      <c r="N205" s="650"/>
      <c r="O205" s="650"/>
    </row>
    <row r="206" spans="1:15">
      <c r="B206" s="838" t="s">
        <v>1</v>
      </c>
      <c r="C206" s="838"/>
      <c r="D206" s="838"/>
      <c r="E206" s="838"/>
      <c r="F206" s="838"/>
      <c r="G206" s="838"/>
      <c r="H206" s="838"/>
      <c r="I206" s="838"/>
      <c r="J206" s="838"/>
      <c r="K206" s="838"/>
      <c r="L206" s="838"/>
      <c r="M206" s="838"/>
      <c r="N206" s="838"/>
      <c r="O206" s="650"/>
    </row>
    <row r="207" spans="1:15">
      <c r="B207" s="838" t="s">
        <v>586</v>
      </c>
      <c r="C207" s="838"/>
      <c r="D207" s="838"/>
      <c r="E207" s="838"/>
      <c r="F207" s="838"/>
      <c r="G207" s="838"/>
      <c r="H207" s="838"/>
      <c r="I207" s="838"/>
      <c r="J207" s="838"/>
      <c r="K207" s="838"/>
      <c r="L207" s="838"/>
      <c r="M207" s="838"/>
      <c r="N207" s="838"/>
      <c r="O207" s="650"/>
    </row>
    <row r="208" spans="1:15">
      <c r="B208" s="838" t="s">
        <v>2</v>
      </c>
      <c r="C208" s="838"/>
      <c r="D208" s="838"/>
      <c r="E208" s="838"/>
      <c r="F208" s="838"/>
      <c r="G208" s="838"/>
      <c r="H208" s="838"/>
      <c r="I208" s="838"/>
      <c r="J208" s="838"/>
      <c r="K208" s="838"/>
      <c r="L208" s="838"/>
      <c r="M208" s="838"/>
      <c r="N208" s="838"/>
      <c r="O208" s="650"/>
    </row>
    <row r="209" spans="1:15">
      <c r="B209" s="838" t="s">
        <v>401</v>
      </c>
      <c r="C209" s="838"/>
      <c r="D209" s="838"/>
      <c r="E209" s="838"/>
      <c r="F209" s="838"/>
      <c r="G209" s="838"/>
      <c r="H209" s="838"/>
      <c r="I209" s="838"/>
      <c r="J209" s="838"/>
      <c r="K209" s="838"/>
      <c r="L209" s="838"/>
      <c r="M209" s="838"/>
      <c r="N209" s="838"/>
      <c r="O209" s="650"/>
    </row>
    <row r="210" spans="1:15">
      <c r="B210" s="718"/>
      <c r="C210" s="718"/>
      <c r="D210" s="718"/>
      <c r="E210" s="718"/>
      <c r="F210" s="718"/>
      <c r="G210" s="718"/>
      <c r="H210" s="718"/>
      <c r="I210" s="718"/>
      <c r="J210" s="718"/>
      <c r="K210" s="718"/>
      <c r="L210" s="718"/>
      <c r="M210" s="718"/>
      <c r="N210" s="718"/>
      <c r="O210" s="650"/>
    </row>
    <row r="211" spans="1:15">
      <c r="B211" s="624" t="s">
        <v>1081</v>
      </c>
      <c r="C211" s="624"/>
      <c r="D211" s="624"/>
      <c r="E211" s="624"/>
      <c r="F211" s="624"/>
      <c r="G211" s="624"/>
      <c r="H211" s="624"/>
      <c r="I211" s="624"/>
      <c r="J211" s="624"/>
      <c r="K211" s="624"/>
      <c r="L211" s="624"/>
      <c r="M211" s="624"/>
      <c r="N211" s="624"/>
      <c r="O211" s="624"/>
    </row>
    <row r="212" spans="1:15">
      <c r="B212" s="624" t="s">
        <v>587</v>
      </c>
      <c r="C212" s="624"/>
      <c r="D212" s="682"/>
      <c r="E212" s="658"/>
      <c r="F212" s="660"/>
      <c r="G212" s="660"/>
      <c r="H212" s="660"/>
      <c r="I212" s="662"/>
      <c r="J212" s="662" t="s">
        <v>14</v>
      </c>
      <c r="K212" s="662" t="s">
        <v>15</v>
      </c>
      <c r="L212" s="662" t="s">
        <v>16</v>
      </c>
      <c r="M212" s="627" t="s">
        <v>941</v>
      </c>
      <c r="N212" s="662">
        <v>0</v>
      </c>
      <c r="O212" s="626"/>
    </row>
    <row r="213" spans="1:15">
      <c r="B213" s="624" t="s">
        <v>6</v>
      </c>
      <c r="C213" s="624" t="s">
        <v>7</v>
      </c>
      <c r="D213" s="624" t="s">
        <v>8</v>
      </c>
      <c r="E213" s="624" t="s">
        <v>9</v>
      </c>
      <c r="F213" s="624" t="s">
        <v>10</v>
      </c>
      <c r="G213" s="624" t="s">
        <v>11</v>
      </c>
      <c r="H213" s="624" t="s">
        <v>12</v>
      </c>
      <c r="I213" s="624" t="s">
        <v>13</v>
      </c>
      <c r="J213" s="624" t="s">
        <v>495</v>
      </c>
      <c r="K213" s="624"/>
      <c r="L213" s="624"/>
      <c r="M213" s="689"/>
      <c r="N213" s="624" t="s">
        <v>17</v>
      </c>
      <c r="O213" s="630" t="s">
        <v>18</v>
      </c>
    </row>
    <row r="214" spans="1:15">
      <c r="A214" s="418">
        <v>1</v>
      </c>
      <c r="B214" s="685" t="s">
        <v>588</v>
      </c>
      <c r="C214" s="685" t="s">
        <v>589</v>
      </c>
      <c r="D214" s="690" t="s">
        <v>590</v>
      </c>
      <c r="E214" s="691">
        <v>200012700174020</v>
      </c>
      <c r="F214" s="685" t="s">
        <v>27</v>
      </c>
      <c r="G214" s="450" t="s">
        <v>702</v>
      </c>
      <c r="H214" s="685" t="s">
        <v>591</v>
      </c>
      <c r="I214" s="692">
        <v>5000</v>
      </c>
      <c r="J214" s="692">
        <v>143.5</v>
      </c>
      <c r="K214" s="692">
        <v>152</v>
      </c>
      <c r="L214" s="693"/>
      <c r="M214" s="692"/>
      <c r="N214" s="692">
        <v>4704.5</v>
      </c>
      <c r="O214" s="694">
        <v>39258</v>
      </c>
    </row>
    <row r="215" spans="1:15">
      <c r="A215" s="418">
        <f>A214+1</f>
        <v>2</v>
      </c>
      <c r="B215" s="428" t="s">
        <v>342</v>
      </c>
      <c r="C215" s="428" t="s">
        <v>592</v>
      </c>
      <c r="D215" s="429" t="s">
        <v>593</v>
      </c>
      <c r="E215" s="445">
        <v>200011101189535</v>
      </c>
      <c r="F215" s="428" t="s">
        <v>27</v>
      </c>
      <c r="G215" s="450" t="s">
        <v>702</v>
      </c>
      <c r="H215" s="428" t="s">
        <v>594</v>
      </c>
      <c r="I215" s="447">
        <v>5000</v>
      </c>
      <c r="J215" s="447">
        <v>143.5</v>
      </c>
      <c r="K215" s="447">
        <v>152</v>
      </c>
      <c r="L215" s="470"/>
      <c r="M215" s="447"/>
      <c r="N215" s="447">
        <v>4704.5</v>
      </c>
      <c r="O215" s="448">
        <v>39387</v>
      </c>
    </row>
    <row r="216" spans="1:15">
      <c r="A216" s="418">
        <f t="shared" ref="A216:A252" si="17">A215+1</f>
        <v>3</v>
      </c>
      <c r="B216" s="428" t="s">
        <v>43</v>
      </c>
      <c r="C216" s="428" t="s">
        <v>446</v>
      </c>
      <c r="D216" s="429" t="s">
        <v>595</v>
      </c>
      <c r="E216" s="445">
        <v>200011101209541</v>
      </c>
      <c r="F216" s="428" t="s">
        <v>27</v>
      </c>
      <c r="G216" s="450" t="s">
        <v>702</v>
      </c>
      <c r="H216" s="428" t="s">
        <v>596</v>
      </c>
      <c r="I216" s="447">
        <v>5000</v>
      </c>
      <c r="J216" s="447">
        <v>143.5</v>
      </c>
      <c r="K216" s="447">
        <v>152</v>
      </c>
      <c r="L216" s="470"/>
      <c r="M216" s="447"/>
      <c r="N216" s="447">
        <v>4704.5</v>
      </c>
      <c r="O216" s="448">
        <v>39479</v>
      </c>
    </row>
    <row r="217" spans="1:15">
      <c r="A217" s="418">
        <f t="shared" si="17"/>
        <v>4</v>
      </c>
      <c r="B217" s="428" t="s">
        <v>597</v>
      </c>
      <c r="C217" s="428" t="s">
        <v>598</v>
      </c>
      <c r="D217" s="429" t="s">
        <v>599</v>
      </c>
      <c r="E217" s="445">
        <v>200011101209567</v>
      </c>
      <c r="F217" s="428" t="s">
        <v>27</v>
      </c>
      <c r="G217" s="450" t="s">
        <v>702</v>
      </c>
      <c r="H217" s="428" t="s">
        <v>600</v>
      </c>
      <c r="I217" s="447">
        <v>5000</v>
      </c>
      <c r="J217" s="447">
        <v>143.5</v>
      </c>
      <c r="K217" s="447">
        <v>152</v>
      </c>
      <c r="L217" s="470"/>
      <c r="M217" s="447"/>
      <c r="N217" s="447">
        <v>4704.5</v>
      </c>
      <c r="O217" s="448">
        <v>39492</v>
      </c>
    </row>
    <row r="218" spans="1:15">
      <c r="A218" s="418">
        <f t="shared" si="17"/>
        <v>5</v>
      </c>
      <c r="B218" s="428" t="s">
        <v>601</v>
      </c>
      <c r="C218" s="428" t="s">
        <v>602</v>
      </c>
      <c r="D218" s="429" t="s">
        <v>603</v>
      </c>
      <c r="E218" s="445">
        <v>200011101253717</v>
      </c>
      <c r="F218" s="428" t="s">
        <v>37</v>
      </c>
      <c r="G218" s="450" t="s">
        <v>702</v>
      </c>
      <c r="H218" s="428" t="s">
        <v>604</v>
      </c>
      <c r="I218" s="447">
        <v>5000</v>
      </c>
      <c r="J218" s="447">
        <v>143.5</v>
      </c>
      <c r="K218" s="447">
        <v>152</v>
      </c>
      <c r="L218" s="470"/>
      <c r="M218" s="447"/>
      <c r="N218" s="447">
        <v>4704.5</v>
      </c>
      <c r="O218" s="448">
        <v>39722</v>
      </c>
    </row>
    <row r="219" spans="1:15">
      <c r="A219" s="418">
        <f t="shared" si="17"/>
        <v>6</v>
      </c>
      <c r="B219" s="428" t="s">
        <v>605</v>
      </c>
      <c r="C219" s="428" t="s">
        <v>606</v>
      </c>
      <c r="D219" s="429" t="s">
        <v>607</v>
      </c>
      <c r="E219" s="445">
        <v>200011101253720</v>
      </c>
      <c r="F219" s="428" t="s">
        <v>37</v>
      </c>
      <c r="G219" s="450" t="s">
        <v>702</v>
      </c>
      <c r="H219" s="428" t="s">
        <v>594</v>
      </c>
      <c r="I219" s="447">
        <v>5000</v>
      </c>
      <c r="J219" s="447">
        <v>143.5</v>
      </c>
      <c r="K219" s="447">
        <v>152</v>
      </c>
      <c r="L219" s="470"/>
      <c r="M219" s="447"/>
      <c r="N219" s="447">
        <v>4704.5</v>
      </c>
      <c r="O219" s="448">
        <v>39722</v>
      </c>
    </row>
    <row r="220" spans="1:15">
      <c r="A220" s="418">
        <f t="shared" si="17"/>
        <v>7</v>
      </c>
      <c r="B220" s="428" t="s">
        <v>608</v>
      </c>
      <c r="C220" s="428" t="s">
        <v>609</v>
      </c>
      <c r="D220" s="429" t="s">
        <v>610</v>
      </c>
      <c r="E220" s="430">
        <v>200011101292147</v>
      </c>
      <c r="F220" s="428" t="s">
        <v>611</v>
      </c>
      <c r="G220" s="450" t="s">
        <v>702</v>
      </c>
      <c r="H220" s="428" t="s">
        <v>591</v>
      </c>
      <c r="I220" s="435">
        <v>10000</v>
      </c>
      <c r="J220" s="435">
        <f>I220*2.87%</f>
        <v>287</v>
      </c>
      <c r="K220" s="435">
        <f>I220*3.04%</f>
        <v>304</v>
      </c>
      <c r="L220" s="684"/>
      <c r="M220" s="695"/>
      <c r="N220" s="435">
        <f>I220-J220-K220</f>
        <v>9409</v>
      </c>
      <c r="O220" s="436">
        <v>40028</v>
      </c>
    </row>
    <row r="221" spans="1:15">
      <c r="A221" s="418">
        <f t="shared" si="17"/>
        <v>8</v>
      </c>
      <c r="B221" s="428" t="s">
        <v>612</v>
      </c>
      <c r="C221" s="428" t="s">
        <v>613</v>
      </c>
      <c r="D221" s="429" t="s">
        <v>614</v>
      </c>
      <c r="E221" s="430">
        <v>200011101318814</v>
      </c>
      <c r="F221" s="428" t="s">
        <v>615</v>
      </c>
      <c r="G221" s="450" t="s">
        <v>702</v>
      </c>
      <c r="H221" s="428" t="s">
        <v>616</v>
      </c>
      <c r="I221" s="435">
        <v>5000</v>
      </c>
      <c r="J221" s="435">
        <f>I221*2.87%</f>
        <v>143.5</v>
      </c>
      <c r="K221" s="435">
        <f>I221*3.04%</f>
        <v>152</v>
      </c>
      <c r="L221" s="684"/>
      <c r="M221" s="695"/>
      <c r="N221" s="435">
        <f>I221-J221-K221</f>
        <v>4704.5</v>
      </c>
      <c r="O221" s="436">
        <v>40210</v>
      </c>
    </row>
    <row r="222" spans="1:15">
      <c r="A222" s="418">
        <f t="shared" si="17"/>
        <v>9</v>
      </c>
      <c r="B222" s="428" t="s">
        <v>617</v>
      </c>
      <c r="C222" s="428" t="s">
        <v>618</v>
      </c>
      <c r="D222" s="429" t="s">
        <v>619</v>
      </c>
      <c r="E222" s="445">
        <v>200011101318830</v>
      </c>
      <c r="F222" s="428" t="s">
        <v>620</v>
      </c>
      <c r="G222" s="450" t="s">
        <v>702</v>
      </c>
      <c r="H222" s="428" t="s">
        <v>616</v>
      </c>
      <c r="I222" s="447">
        <v>5000</v>
      </c>
      <c r="J222" s="447">
        <v>143.5</v>
      </c>
      <c r="K222" s="447">
        <v>152</v>
      </c>
      <c r="L222" s="470"/>
      <c r="M222" s="447"/>
      <c r="N222" s="447">
        <v>4704.5</v>
      </c>
      <c r="O222" s="448">
        <v>40210</v>
      </c>
    </row>
    <row r="223" spans="1:15">
      <c r="A223" s="418">
        <f t="shared" si="17"/>
        <v>10</v>
      </c>
      <c r="B223" s="428" t="s">
        <v>621</v>
      </c>
      <c r="C223" s="428" t="s">
        <v>622</v>
      </c>
      <c r="D223" s="429" t="s">
        <v>623</v>
      </c>
      <c r="E223" s="445">
        <v>200011101326055</v>
      </c>
      <c r="F223" s="428" t="s">
        <v>27</v>
      </c>
      <c r="G223" s="450" t="s">
        <v>702</v>
      </c>
      <c r="H223" s="428" t="s">
        <v>624</v>
      </c>
      <c r="I223" s="447">
        <v>5000</v>
      </c>
      <c r="J223" s="447">
        <v>143.5</v>
      </c>
      <c r="K223" s="447">
        <v>152</v>
      </c>
      <c r="L223" s="470"/>
      <c r="M223" s="447"/>
      <c r="N223" s="447">
        <v>4704.5</v>
      </c>
      <c r="O223" s="448">
        <v>40269</v>
      </c>
    </row>
    <row r="224" spans="1:15">
      <c r="A224" s="418">
        <f t="shared" si="17"/>
        <v>11</v>
      </c>
      <c r="B224" s="428" t="s">
        <v>625</v>
      </c>
      <c r="C224" s="428" t="s">
        <v>626</v>
      </c>
      <c r="D224" s="429" t="s">
        <v>627</v>
      </c>
      <c r="E224" s="445">
        <v>200011101479656</v>
      </c>
      <c r="F224" s="428" t="s">
        <v>37</v>
      </c>
      <c r="G224" s="450" t="s">
        <v>702</v>
      </c>
      <c r="H224" s="428" t="s">
        <v>628</v>
      </c>
      <c r="I224" s="447">
        <v>5000</v>
      </c>
      <c r="J224" s="447">
        <v>143.5</v>
      </c>
      <c r="K224" s="447">
        <v>152</v>
      </c>
      <c r="L224" s="470"/>
      <c r="M224" s="480">
        <v>1512.45</v>
      </c>
      <c r="N224" s="447">
        <f>I224-J224-K224-M224</f>
        <v>3192.05</v>
      </c>
      <c r="O224" s="448">
        <v>41091</v>
      </c>
    </row>
    <row r="225" spans="1:15">
      <c r="A225" s="418">
        <f t="shared" si="17"/>
        <v>12</v>
      </c>
      <c r="B225" s="428" t="s">
        <v>629</v>
      </c>
      <c r="C225" s="428" t="s">
        <v>630</v>
      </c>
      <c r="D225" s="429" t="s">
        <v>631</v>
      </c>
      <c r="E225" s="445">
        <v>200011101479481</v>
      </c>
      <c r="F225" s="428" t="s">
        <v>37</v>
      </c>
      <c r="G225" s="450" t="s">
        <v>702</v>
      </c>
      <c r="H225" s="428" t="s">
        <v>632</v>
      </c>
      <c r="I225" s="447">
        <v>5000</v>
      </c>
      <c r="J225" s="447">
        <v>143.5</v>
      </c>
      <c r="K225" s="447">
        <v>152</v>
      </c>
      <c r="L225" s="470"/>
      <c r="M225" s="447"/>
      <c r="N225" s="447">
        <v>4704.5</v>
      </c>
      <c r="O225" s="448">
        <v>41122</v>
      </c>
    </row>
    <row r="226" spans="1:15">
      <c r="A226" s="418">
        <f t="shared" si="17"/>
        <v>13</v>
      </c>
      <c r="B226" s="428" t="s">
        <v>633</v>
      </c>
      <c r="C226" s="428" t="s">
        <v>634</v>
      </c>
      <c r="D226" s="429" t="s">
        <v>635</v>
      </c>
      <c r="E226" s="445">
        <v>200011101561205</v>
      </c>
      <c r="F226" s="428" t="s">
        <v>636</v>
      </c>
      <c r="G226" s="450" t="s">
        <v>702</v>
      </c>
      <c r="H226" s="428" t="s">
        <v>637</v>
      </c>
      <c r="I226" s="451">
        <v>20400</v>
      </c>
      <c r="J226" s="435">
        <f>I226*2.87%</f>
        <v>585.48</v>
      </c>
      <c r="K226" s="435">
        <f>I226*3.04%</f>
        <v>620.16</v>
      </c>
      <c r="L226" s="684"/>
      <c r="M226" s="695">
        <v>0</v>
      </c>
      <c r="N226" s="435">
        <f>I226-J226-K226-M226</f>
        <v>19194.36</v>
      </c>
      <c r="O226" s="448">
        <v>41699</v>
      </c>
    </row>
    <row r="227" spans="1:15">
      <c r="A227" s="418">
        <f t="shared" si="17"/>
        <v>14</v>
      </c>
      <c r="B227" s="428" t="s">
        <v>638</v>
      </c>
      <c r="C227" s="428" t="s">
        <v>639</v>
      </c>
      <c r="D227" s="429" t="s">
        <v>640</v>
      </c>
      <c r="E227" s="445">
        <v>200011101561218</v>
      </c>
      <c r="F227" s="428" t="s">
        <v>37</v>
      </c>
      <c r="G227" s="450" t="s">
        <v>702</v>
      </c>
      <c r="H227" s="428" t="s">
        <v>616</v>
      </c>
      <c r="I227" s="447">
        <v>5000</v>
      </c>
      <c r="J227" s="447">
        <v>143.5</v>
      </c>
      <c r="K227" s="447">
        <v>152</v>
      </c>
      <c r="L227" s="470"/>
      <c r="M227" s="447"/>
      <c r="N227" s="447">
        <v>4704.5</v>
      </c>
      <c r="O227" s="448">
        <v>41699</v>
      </c>
    </row>
    <row r="228" spans="1:15">
      <c r="A228" s="418">
        <f t="shared" si="17"/>
        <v>15</v>
      </c>
      <c r="B228" s="428" t="s">
        <v>641</v>
      </c>
      <c r="C228" s="428" t="s">
        <v>642</v>
      </c>
      <c r="D228" s="429" t="s">
        <v>643</v>
      </c>
      <c r="E228" s="445">
        <v>200011101630699</v>
      </c>
      <c r="F228" s="428" t="s">
        <v>644</v>
      </c>
      <c r="G228" s="450" t="s">
        <v>702</v>
      </c>
      <c r="H228" s="431" t="s">
        <v>645</v>
      </c>
      <c r="I228" s="447">
        <v>7750</v>
      </c>
      <c r="J228" s="447">
        <v>222.42500000000001</v>
      </c>
      <c r="K228" s="447">
        <v>235.6</v>
      </c>
      <c r="L228" s="470"/>
      <c r="M228" s="447"/>
      <c r="N228" s="447">
        <v>7291.9749999999995</v>
      </c>
      <c r="O228" s="448">
        <v>41913</v>
      </c>
    </row>
    <row r="229" spans="1:15">
      <c r="A229" s="418">
        <f t="shared" si="17"/>
        <v>16</v>
      </c>
      <c r="B229" s="431" t="s">
        <v>646</v>
      </c>
      <c r="C229" s="431" t="s">
        <v>647</v>
      </c>
      <c r="D229" s="429" t="s">
        <v>648</v>
      </c>
      <c r="E229" s="445" t="s">
        <v>649</v>
      </c>
      <c r="F229" s="428" t="s">
        <v>150</v>
      </c>
      <c r="G229" s="450" t="s">
        <v>702</v>
      </c>
      <c r="H229" s="428" t="s">
        <v>650</v>
      </c>
      <c r="I229" s="447">
        <v>5000</v>
      </c>
      <c r="J229" s="447">
        <v>143.5</v>
      </c>
      <c r="K229" s="447">
        <v>152</v>
      </c>
      <c r="L229" s="470"/>
      <c r="M229" s="447"/>
      <c r="N229" s="447">
        <v>4704.5</v>
      </c>
      <c r="O229" s="458">
        <v>42644</v>
      </c>
    </row>
    <row r="230" spans="1:15">
      <c r="A230" s="418">
        <f t="shared" si="17"/>
        <v>17</v>
      </c>
      <c r="B230" s="431" t="s">
        <v>651</v>
      </c>
      <c r="C230" s="431" t="s">
        <v>652</v>
      </c>
      <c r="D230" s="429" t="s">
        <v>653</v>
      </c>
      <c r="E230" s="445" t="s">
        <v>654</v>
      </c>
      <c r="F230" s="428" t="s">
        <v>655</v>
      </c>
      <c r="G230" s="450" t="s">
        <v>702</v>
      </c>
      <c r="H230" s="428" t="s">
        <v>656</v>
      </c>
      <c r="I230" s="447">
        <v>5000</v>
      </c>
      <c r="J230" s="447">
        <v>143.5</v>
      </c>
      <c r="K230" s="447">
        <v>152</v>
      </c>
      <c r="L230" s="470"/>
      <c r="M230" s="447"/>
      <c r="N230" s="447">
        <v>4704.5</v>
      </c>
      <c r="O230" s="458">
        <v>42705</v>
      </c>
    </row>
    <row r="231" spans="1:15">
      <c r="A231" s="418">
        <f t="shared" si="17"/>
        <v>18</v>
      </c>
      <c r="B231" s="431" t="s">
        <v>657</v>
      </c>
      <c r="C231" s="431" t="s">
        <v>658</v>
      </c>
      <c r="D231" s="429" t="s">
        <v>659</v>
      </c>
      <c r="E231" s="445" t="s">
        <v>660</v>
      </c>
      <c r="F231" s="428" t="s">
        <v>37</v>
      </c>
      <c r="G231" s="450" t="s">
        <v>702</v>
      </c>
      <c r="H231" s="428" t="s">
        <v>661</v>
      </c>
      <c r="I231" s="447">
        <v>5000</v>
      </c>
      <c r="J231" s="447">
        <v>143.5</v>
      </c>
      <c r="K231" s="447">
        <v>152</v>
      </c>
      <c r="L231" s="470"/>
      <c r="M231" s="447"/>
      <c r="N231" s="447">
        <v>4704.5</v>
      </c>
      <c r="O231" s="458">
        <v>42309</v>
      </c>
    </row>
    <row r="232" spans="1:15">
      <c r="A232" s="418">
        <f t="shared" si="17"/>
        <v>19</v>
      </c>
      <c r="B232" s="446" t="s">
        <v>662</v>
      </c>
      <c r="C232" s="446" t="s">
        <v>663</v>
      </c>
      <c r="D232" s="463" t="s">
        <v>664</v>
      </c>
      <c r="E232" s="463" t="s">
        <v>665</v>
      </c>
      <c r="F232" s="450" t="s">
        <v>27</v>
      </c>
      <c r="G232" s="450" t="s">
        <v>702</v>
      </c>
      <c r="H232" s="450" t="s">
        <v>666</v>
      </c>
      <c r="I232" s="451">
        <v>5000</v>
      </c>
      <c r="J232" s="435">
        <f t="shared" ref="J232:J252" si="18">I232*2.87%</f>
        <v>143.5</v>
      </c>
      <c r="K232" s="435">
        <f t="shared" ref="K232:K252" si="19">I232*3.04%</f>
        <v>152</v>
      </c>
      <c r="L232" s="684"/>
      <c r="M232" s="695"/>
      <c r="N232" s="435">
        <f t="shared" ref="N232:N238" si="20">I232-J232-K232</f>
        <v>4704.5</v>
      </c>
      <c r="O232" s="463">
        <v>42948</v>
      </c>
    </row>
    <row r="233" spans="1:15">
      <c r="A233" s="418">
        <f t="shared" si="17"/>
        <v>20</v>
      </c>
      <c r="B233" s="446" t="s">
        <v>667</v>
      </c>
      <c r="C233" s="446" t="s">
        <v>668</v>
      </c>
      <c r="D233" s="463" t="s">
        <v>669</v>
      </c>
      <c r="E233" s="463" t="s">
        <v>670</v>
      </c>
      <c r="F233" s="464" t="s">
        <v>470</v>
      </c>
      <c r="G233" s="450" t="s">
        <v>702</v>
      </c>
      <c r="H233" s="431" t="s">
        <v>637</v>
      </c>
      <c r="I233" s="451">
        <v>5000</v>
      </c>
      <c r="J233" s="435">
        <f t="shared" si="18"/>
        <v>143.5</v>
      </c>
      <c r="K233" s="435">
        <f t="shared" si="19"/>
        <v>152</v>
      </c>
      <c r="L233" s="684"/>
      <c r="M233" s="695"/>
      <c r="N233" s="435">
        <f t="shared" si="20"/>
        <v>4704.5</v>
      </c>
      <c r="O233" s="463">
        <v>43040</v>
      </c>
    </row>
    <row r="234" spans="1:15">
      <c r="A234" s="418">
        <f t="shared" si="17"/>
        <v>21</v>
      </c>
      <c r="B234" s="446" t="s">
        <v>671</v>
      </c>
      <c r="C234" s="446" t="s">
        <v>672</v>
      </c>
      <c r="D234" s="463" t="s">
        <v>673</v>
      </c>
      <c r="E234" s="463" t="s">
        <v>674</v>
      </c>
      <c r="F234" s="464" t="s">
        <v>27</v>
      </c>
      <c r="G234" s="450" t="s">
        <v>702</v>
      </c>
      <c r="H234" s="431" t="s">
        <v>637</v>
      </c>
      <c r="I234" s="451">
        <v>5000</v>
      </c>
      <c r="J234" s="435">
        <f t="shared" si="18"/>
        <v>143.5</v>
      </c>
      <c r="K234" s="435">
        <f t="shared" si="19"/>
        <v>152</v>
      </c>
      <c r="L234" s="684"/>
      <c r="M234" s="695"/>
      <c r="N234" s="435">
        <f t="shared" si="20"/>
        <v>4704.5</v>
      </c>
      <c r="O234" s="463">
        <v>43040</v>
      </c>
    </row>
    <row r="235" spans="1:15">
      <c r="A235" s="418">
        <f t="shared" si="17"/>
        <v>22</v>
      </c>
      <c r="B235" s="446" t="s">
        <v>678</v>
      </c>
      <c r="C235" s="446" t="s">
        <v>679</v>
      </c>
      <c r="D235" s="463" t="s">
        <v>680</v>
      </c>
      <c r="E235" s="463" t="s">
        <v>681</v>
      </c>
      <c r="F235" s="464" t="s">
        <v>188</v>
      </c>
      <c r="G235" s="450" t="s">
        <v>702</v>
      </c>
      <c r="H235" s="464" t="s">
        <v>682</v>
      </c>
      <c r="I235" s="451">
        <v>7000</v>
      </c>
      <c r="J235" s="435">
        <f t="shared" si="18"/>
        <v>200.9</v>
      </c>
      <c r="K235" s="435">
        <f t="shared" si="19"/>
        <v>212.8</v>
      </c>
      <c r="L235" s="684"/>
      <c r="M235" s="695"/>
      <c r="N235" s="435">
        <f>I235-J235-K235</f>
        <v>6586.3</v>
      </c>
      <c r="O235" s="463">
        <v>43160</v>
      </c>
    </row>
    <row r="236" spans="1:15">
      <c r="A236" s="418">
        <f t="shared" si="17"/>
        <v>23</v>
      </c>
      <c r="B236" s="696" t="s">
        <v>683</v>
      </c>
      <c r="C236" s="696" t="s">
        <v>684</v>
      </c>
      <c r="D236" s="488" t="s">
        <v>685</v>
      </c>
      <c r="E236" s="488" t="s">
        <v>686</v>
      </c>
      <c r="F236" s="696" t="s">
        <v>63</v>
      </c>
      <c r="G236" s="450" t="s">
        <v>702</v>
      </c>
      <c r="H236" s="696" t="s">
        <v>687</v>
      </c>
      <c r="I236" s="451">
        <v>5000</v>
      </c>
      <c r="J236" s="435">
        <f t="shared" si="18"/>
        <v>143.5</v>
      </c>
      <c r="K236" s="435">
        <f t="shared" si="19"/>
        <v>152</v>
      </c>
      <c r="L236" s="684"/>
      <c r="M236" s="695"/>
      <c r="N236" s="435">
        <f t="shared" si="20"/>
        <v>4704.5</v>
      </c>
      <c r="O236" s="436">
        <v>43770</v>
      </c>
    </row>
    <row r="237" spans="1:15">
      <c r="A237" s="418">
        <f t="shared" si="17"/>
        <v>24</v>
      </c>
      <c r="B237" s="697" t="s">
        <v>688</v>
      </c>
      <c r="C237" s="468" t="s">
        <v>689</v>
      </c>
      <c r="D237" s="469" t="s">
        <v>690</v>
      </c>
      <c r="E237" s="469" t="s">
        <v>691</v>
      </c>
      <c r="F237" s="468" t="s">
        <v>150</v>
      </c>
      <c r="G237" s="450" t="s">
        <v>702</v>
      </c>
      <c r="H237" s="468" t="s">
        <v>687</v>
      </c>
      <c r="I237" s="451">
        <v>5000</v>
      </c>
      <c r="J237" s="435">
        <f t="shared" si="18"/>
        <v>143.5</v>
      </c>
      <c r="K237" s="435">
        <f t="shared" si="19"/>
        <v>152</v>
      </c>
      <c r="L237" s="684"/>
      <c r="M237" s="695"/>
      <c r="N237" s="435">
        <f t="shared" si="20"/>
        <v>4704.5</v>
      </c>
      <c r="O237" s="436">
        <v>43466</v>
      </c>
    </row>
    <row r="238" spans="1:15">
      <c r="A238" s="418">
        <f t="shared" si="17"/>
        <v>25</v>
      </c>
      <c r="B238" s="468" t="s">
        <v>692</v>
      </c>
      <c r="C238" s="468" t="s">
        <v>693</v>
      </c>
      <c r="D238" s="469" t="s">
        <v>694</v>
      </c>
      <c r="E238" s="469" t="s">
        <v>695</v>
      </c>
      <c r="F238" s="468" t="s">
        <v>264</v>
      </c>
      <c r="G238" s="450" t="s">
        <v>702</v>
      </c>
      <c r="H238" s="468" t="s">
        <v>696</v>
      </c>
      <c r="I238" s="451">
        <v>11000</v>
      </c>
      <c r="J238" s="435">
        <f t="shared" si="18"/>
        <v>315.7</v>
      </c>
      <c r="K238" s="435">
        <f t="shared" si="19"/>
        <v>334.4</v>
      </c>
      <c r="L238" s="684"/>
      <c r="M238" s="695"/>
      <c r="N238" s="435">
        <f t="shared" si="20"/>
        <v>10349.9</v>
      </c>
      <c r="O238" s="436">
        <v>43497</v>
      </c>
    </row>
    <row r="239" spans="1:15">
      <c r="A239" s="418">
        <f t="shared" si="17"/>
        <v>26</v>
      </c>
      <c r="B239" s="450" t="s">
        <v>697</v>
      </c>
      <c r="C239" s="450" t="s">
        <v>698</v>
      </c>
      <c r="D239" s="463" t="s">
        <v>699</v>
      </c>
      <c r="E239" s="469" t="s">
        <v>700</v>
      </c>
      <c r="F239" s="450" t="s">
        <v>701</v>
      </c>
      <c r="G239" s="450" t="s">
        <v>702</v>
      </c>
      <c r="H239" s="450" t="s">
        <v>703</v>
      </c>
      <c r="I239" s="480">
        <v>5000</v>
      </c>
      <c r="J239" s="480">
        <f t="shared" si="18"/>
        <v>143.5</v>
      </c>
      <c r="K239" s="480">
        <f t="shared" si="19"/>
        <v>152</v>
      </c>
      <c r="L239" s="480"/>
      <c r="M239" s="480"/>
      <c r="N239" s="480">
        <f t="shared" ref="N239:N252" si="21">SUM(I239-J239-K239)</f>
        <v>4704.5</v>
      </c>
      <c r="O239" s="443">
        <v>43647</v>
      </c>
    </row>
    <row r="240" spans="1:15">
      <c r="A240" s="418">
        <f t="shared" si="17"/>
        <v>27</v>
      </c>
      <c r="B240" s="453" t="s">
        <v>704</v>
      </c>
      <c r="C240" s="453" t="s">
        <v>705</v>
      </c>
      <c r="D240" s="698" t="s">
        <v>706</v>
      </c>
      <c r="E240" s="469" t="s">
        <v>707</v>
      </c>
      <c r="F240" s="465" t="s">
        <v>37</v>
      </c>
      <c r="G240" s="450" t="s">
        <v>702</v>
      </c>
      <c r="H240" s="465" t="s">
        <v>708</v>
      </c>
      <c r="I240" s="480">
        <v>10000</v>
      </c>
      <c r="J240" s="480">
        <f t="shared" si="18"/>
        <v>287</v>
      </c>
      <c r="K240" s="480">
        <f t="shared" si="19"/>
        <v>304</v>
      </c>
      <c r="L240" s="480"/>
      <c r="M240" s="480"/>
      <c r="N240" s="480">
        <f t="shared" si="21"/>
        <v>9409</v>
      </c>
      <c r="O240" s="458">
        <v>43739</v>
      </c>
    </row>
    <row r="241" spans="1:15">
      <c r="A241" s="418">
        <f t="shared" si="17"/>
        <v>28</v>
      </c>
      <c r="B241" s="453" t="s">
        <v>709</v>
      </c>
      <c r="C241" s="453" t="s">
        <v>710</v>
      </c>
      <c r="D241" s="698" t="s">
        <v>711</v>
      </c>
      <c r="E241" s="469" t="s">
        <v>712</v>
      </c>
      <c r="F241" s="465" t="s">
        <v>37</v>
      </c>
      <c r="G241" s="450" t="s">
        <v>702</v>
      </c>
      <c r="H241" s="465" t="s">
        <v>713</v>
      </c>
      <c r="I241" s="480">
        <v>10000</v>
      </c>
      <c r="J241" s="480">
        <f t="shared" si="18"/>
        <v>287</v>
      </c>
      <c r="K241" s="480">
        <f t="shared" si="19"/>
        <v>304</v>
      </c>
      <c r="L241" s="480"/>
      <c r="M241" s="480"/>
      <c r="N241" s="480">
        <f t="shared" si="21"/>
        <v>9409</v>
      </c>
      <c r="O241" s="458">
        <v>43739</v>
      </c>
    </row>
    <row r="242" spans="1:15">
      <c r="A242" s="418">
        <f t="shared" si="17"/>
        <v>29</v>
      </c>
      <c r="B242" s="453" t="s">
        <v>714</v>
      </c>
      <c r="C242" s="453" t="s">
        <v>715</v>
      </c>
      <c r="D242" s="698" t="s">
        <v>716</v>
      </c>
      <c r="E242" s="469" t="s">
        <v>717</v>
      </c>
      <c r="F242" s="465" t="s">
        <v>188</v>
      </c>
      <c r="G242" s="450" t="s">
        <v>702</v>
      </c>
      <c r="H242" s="465" t="s">
        <v>718</v>
      </c>
      <c r="I242" s="480">
        <v>17936</v>
      </c>
      <c r="J242" s="480">
        <f t="shared" si="18"/>
        <v>514.76319999999998</v>
      </c>
      <c r="K242" s="480">
        <f t="shared" si="19"/>
        <v>545.25440000000003</v>
      </c>
      <c r="L242" s="480"/>
      <c r="M242" s="480"/>
      <c r="N242" s="480">
        <f t="shared" si="21"/>
        <v>16875.982399999997</v>
      </c>
      <c r="O242" s="458">
        <v>43739</v>
      </c>
    </row>
    <row r="243" spans="1:15">
      <c r="A243" s="418">
        <f t="shared" si="17"/>
        <v>30</v>
      </c>
      <c r="B243" s="699" t="s">
        <v>719</v>
      </c>
      <c r="C243" s="450" t="s">
        <v>720</v>
      </c>
      <c r="D243" s="700" t="s">
        <v>721</v>
      </c>
      <c r="E243" s="478" t="s">
        <v>722</v>
      </c>
      <c r="F243" s="699" t="s">
        <v>63</v>
      </c>
      <c r="G243" s="450" t="s">
        <v>702</v>
      </c>
      <c r="H243" s="450" t="s">
        <v>723</v>
      </c>
      <c r="I243" s="701">
        <v>5000</v>
      </c>
      <c r="J243" s="701">
        <f t="shared" si="18"/>
        <v>143.5</v>
      </c>
      <c r="K243" s="701">
        <f t="shared" si="19"/>
        <v>152</v>
      </c>
      <c r="L243" s="701"/>
      <c r="M243" s="701"/>
      <c r="N243" s="701">
        <f t="shared" si="21"/>
        <v>4704.5</v>
      </c>
      <c r="O243" s="702">
        <v>44228</v>
      </c>
    </row>
    <row r="244" spans="1:15">
      <c r="A244" s="418">
        <f t="shared" si="17"/>
        <v>31</v>
      </c>
      <c r="B244" s="467" t="s">
        <v>724</v>
      </c>
      <c r="C244" s="467" t="s">
        <v>725</v>
      </c>
      <c r="D244" s="466" t="s">
        <v>726</v>
      </c>
      <c r="E244" s="687" t="s">
        <v>727</v>
      </c>
      <c r="F244" s="699" t="s">
        <v>63</v>
      </c>
      <c r="G244" s="450" t="s">
        <v>702</v>
      </c>
      <c r="H244" s="468" t="s">
        <v>728</v>
      </c>
      <c r="I244" s="701">
        <v>10000</v>
      </c>
      <c r="J244" s="701">
        <f t="shared" si="18"/>
        <v>287</v>
      </c>
      <c r="K244" s="701">
        <f t="shared" si="19"/>
        <v>304</v>
      </c>
      <c r="L244" s="701"/>
      <c r="M244" s="701"/>
      <c r="N244" s="701">
        <f>SUM(I244-J244-K244)</f>
        <v>9409</v>
      </c>
      <c r="O244" s="463">
        <v>44200</v>
      </c>
    </row>
    <row r="245" spans="1:15">
      <c r="A245" s="418">
        <f t="shared" si="17"/>
        <v>32</v>
      </c>
      <c r="B245" s="467" t="s">
        <v>730</v>
      </c>
      <c r="C245" s="467" t="s">
        <v>652</v>
      </c>
      <c r="D245" s="466" t="s">
        <v>731</v>
      </c>
      <c r="E245" s="687" t="s">
        <v>732</v>
      </c>
      <c r="F245" s="699" t="s">
        <v>150</v>
      </c>
      <c r="G245" s="450" t="s">
        <v>702</v>
      </c>
      <c r="H245" s="468" t="s">
        <v>733</v>
      </c>
      <c r="I245" s="701">
        <v>5000</v>
      </c>
      <c r="J245" s="701">
        <f t="shared" si="18"/>
        <v>143.5</v>
      </c>
      <c r="K245" s="701">
        <f t="shared" si="19"/>
        <v>152</v>
      </c>
      <c r="L245" s="701"/>
      <c r="M245" s="701"/>
      <c r="N245" s="701">
        <f t="shared" si="21"/>
        <v>4704.5</v>
      </c>
      <c r="O245" s="463">
        <v>44202</v>
      </c>
    </row>
    <row r="246" spans="1:15">
      <c r="A246" s="418">
        <f t="shared" si="17"/>
        <v>33</v>
      </c>
      <c r="B246" s="467" t="s">
        <v>734</v>
      </c>
      <c r="C246" s="467" t="s">
        <v>735</v>
      </c>
      <c r="D246" s="466" t="s">
        <v>736</v>
      </c>
      <c r="E246" s="687" t="s">
        <v>848</v>
      </c>
      <c r="F246" s="699" t="s">
        <v>737</v>
      </c>
      <c r="G246" s="450" t="s">
        <v>702</v>
      </c>
      <c r="H246" s="468" t="s">
        <v>600</v>
      </c>
      <c r="I246" s="701">
        <v>5000</v>
      </c>
      <c r="J246" s="701">
        <f t="shared" si="18"/>
        <v>143.5</v>
      </c>
      <c r="K246" s="701">
        <f t="shared" si="19"/>
        <v>152</v>
      </c>
      <c r="L246" s="701"/>
      <c r="M246" s="701"/>
      <c r="N246" s="701">
        <f t="shared" si="21"/>
        <v>4704.5</v>
      </c>
      <c r="O246" s="463">
        <v>44501</v>
      </c>
    </row>
    <row r="247" spans="1:15">
      <c r="A247" s="418">
        <f t="shared" si="17"/>
        <v>34</v>
      </c>
      <c r="B247" s="467" t="s">
        <v>865</v>
      </c>
      <c r="C247" s="467" t="s">
        <v>866</v>
      </c>
      <c r="D247" s="466" t="s">
        <v>867</v>
      </c>
      <c r="E247" s="687" t="s">
        <v>893</v>
      </c>
      <c r="F247" s="699" t="s">
        <v>63</v>
      </c>
      <c r="G247" s="450" t="s">
        <v>702</v>
      </c>
      <c r="H247" s="468" t="s">
        <v>868</v>
      </c>
      <c r="I247" s="701">
        <v>5000</v>
      </c>
      <c r="J247" s="701">
        <f t="shared" si="18"/>
        <v>143.5</v>
      </c>
      <c r="K247" s="701">
        <f t="shared" si="19"/>
        <v>152</v>
      </c>
      <c r="L247" s="701"/>
      <c r="M247" s="701"/>
      <c r="N247" s="701">
        <f t="shared" si="21"/>
        <v>4704.5</v>
      </c>
      <c r="O247" s="463">
        <v>44835</v>
      </c>
    </row>
    <row r="248" spans="1:15">
      <c r="A248" s="418">
        <f t="shared" si="17"/>
        <v>35</v>
      </c>
      <c r="B248" s="467" t="s">
        <v>869</v>
      </c>
      <c r="C248" s="467" t="s">
        <v>517</v>
      </c>
      <c r="D248" s="466" t="s">
        <v>870</v>
      </c>
      <c r="E248" s="687" t="s">
        <v>894</v>
      </c>
      <c r="F248" s="699" t="s">
        <v>871</v>
      </c>
      <c r="G248" s="450" t="s">
        <v>702</v>
      </c>
      <c r="H248" s="696" t="s">
        <v>728</v>
      </c>
      <c r="I248" s="701">
        <v>10000</v>
      </c>
      <c r="J248" s="701">
        <f t="shared" si="18"/>
        <v>287</v>
      </c>
      <c r="K248" s="701">
        <f t="shared" si="19"/>
        <v>304</v>
      </c>
      <c r="L248" s="701"/>
      <c r="M248" s="701"/>
      <c r="N248" s="701">
        <f t="shared" si="21"/>
        <v>9409</v>
      </c>
      <c r="O248" s="463">
        <v>44835</v>
      </c>
    </row>
    <row r="249" spans="1:15">
      <c r="A249" s="418">
        <f t="shared" si="17"/>
        <v>36</v>
      </c>
      <c r="B249" s="467" t="s">
        <v>934</v>
      </c>
      <c r="C249" s="467" t="s">
        <v>935</v>
      </c>
      <c r="D249" s="466" t="s">
        <v>936</v>
      </c>
      <c r="E249" s="687" t="s">
        <v>939</v>
      </c>
      <c r="F249" s="699" t="s">
        <v>150</v>
      </c>
      <c r="G249" s="450" t="s">
        <v>702</v>
      </c>
      <c r="H249" s="696" t="s">
        <v>937</v>
      </c>
      <c r="I249" s="701">
        <v>5000</v>
      </c>
      <c r="J249" s="701">
        <f t="shared" si="18"/>
        <v>143.5</v>
      </c>
      <c r="K249" s="701">
        <f t="shared" si="19"/>
        <v>152</v>
      </c>
      <c r="L249" s="701"/>
      <c r="M249" s="701"/>
      <c r="N249" s="701">
        <f>SUM(I249-J249-K249)</f>
        <v>4704.5</v>
      </c>
      <c r="O249" s="463">
        <v>44958</v>
      </c>
    </row>
    <row r="250" spans="1:15">
      <c r="A250" s="418">
        <f t="shared" si="17"/>
        <v>37</v>
      </c>
      <c r="B250" s="467" t="s">
        <v>931</v>
      </c>
      <c r="C250" s="467" t="s">
        <v>932</v>
      </c>
      <c r="D250" s="466" t="s">
        <v>933</v>
      </c>
      <c r="E250" s="687" t="s">
        <v>940</v>
      </c>
      <c r="F250" s="699" t="s">
        <v>557</v>
      </c>
      <c r="G250" s="450" t="s">
        <v>702</v>
      </c>
      <c r="H250" s="431" t="s">
        <v>637</v>
      </c>
      <c r="I250" s="701">
        <v>8000</v>
      </c>
      <c r="J250" s="701">
        <f t="shared" si="18"/>
        <v>229.6</v>
      </c>
      <c r="K250" s="701">
        <f t="shared" si="19"/>
        <v>243.2</v>
      </c>
      <c r="L250" s="701"/>
      <c r="M250" s="701"/>
      <c r="N250" s="701">
        <f t="shared" si="21"/>
        <v>7527.2</v>
      </c>
      <c r="O250" s="463">
        <v>44958</v>
      </c>
    </row>
    <row r="251" spans="1:15">
      <c r="A251" s="418">
        <f t="shared" si="17"/>
        <v>38</v>
      </c>
      <c r="B251" s="467" t="s">
        <v>985</v>
      </c>
      <c r="C251" s="467" t="s">
        <v>215</v>
      </c>
      <c r="D251" s="466" t="s">
        <v>986</v>
      </c>
      <c r="E251" s="687" t="s">
        <v>987</v>
      </c>
      <c r="F251" s="699" t="s">
        <v>737</v>
      </c>
      <c r="G251" s="450" t="s">
        <v>702</v>
      </c>
      <c r="H251" s="431" t="s">
        <v>151</v>
      </c>
      <c r="I251" s="701">
        <v>10000</v>
      </c>
      <c r="J251" s="701">
        <f t="shared" si="18"/>
        <v>287</v>
      </c>
      <c r="K251" s="701">
        <f t="shared" si="19"/>
        <v>304</v>
      </c>
      <c r="L251" s="701"/>
      <c r="M251" s="701"/>
      <c r="N251" s="701">
        <f t="shared" si="21"/>
        <v>9409</v>
      </c>
      <c r="O251" s="463">
        <v>45200</v>
      </c>
    </row>
    <row r="252" spans="1:15">
      <c r="A252" s="418">
        <f t="shared" si="17"/>
        <v>39</v>
      </c>
      <c r="B252" s="467" t="s">
        <v>982</v>
      </c>
      <c r="C252" s="467" t="s">
        <v>983</v>
      </c>
      <c r="D252" s="466" t="s">
        <v>984</v>
      </c>
      <c r="E252" s="687" t="s">
        <v>988</v>
      </c>
      <c r="F252" s="699" t="s">
        <v>737</v>
      </c>
      <c r="G252" s="450" t="s">
        <v>702</v>
      </c>
      <c r="H252" s="431" t="s">
        <v>151</v>
      </c>
      <c r="I252" s="701">
        <v>10000</v>
      </c>
      <c r="J252" s="701">
        <f t="shared" si="18"/>
        <v>287</v>
      </c>
      <c r="K252" s="701">
        <f t="shared" si="19"/>
        <v>304</v>
      </c>
      <c r="L252" s="701"/>
      <c r="M252" s="701"/>
      <c r="N252" s="701">
        <f t="shared" si="21"/>
        <v>9409</v>
      </c>
      <c r="O252" s="463">
        <v>45200</v>
      </c>
    </row>
    <row r="253" spans="1:15">
      <c r="B253" s="668" t="s">
        <v>738</v>
      </c>
      <c r="C253" s="467"/>
      <c r="D253" s="429"/>
      <c r="E253" s="445"/>
      <c r="F253" s="428"/>
      <c r="G253" s="428"/>
      <c r="H253" s="428"/>
      <c r="I253" s="671">
        <f>SUM(I214:I252)</f>
        <v>272086</v>
      </c>
      <c r="J253" s="671">
        <f>SUM(J214:J252)</f>
        <v>7808.8682000000008</v>
      </c>
      <c r="K253" s="671">
        <f>SUM(K214:K252)</f>
        <v>8271.4143999999978</v>
      </c>
      <c r="L253" s="672"/>
      <c r="M253" s="671">
        <f>SUM(M214:M243)</f>
        <v>1512.45</v>
      </c>
      <c r="N253" s="671">
        <f>SUM(N214:N252)</f>
        <v>254493.26740000001</v>
      </c>
      <c r="O253" s="428"/>
    </row>
    <row r="254" spans="1:15">
      <c r="B254" s="673"/>
      <c r="C254" s="599"/>
      <c r="D254" s="651"/>
      <c r="E254" s="678"/>
      <c r="F254" s="649"/>
      <c r="G254" s="649"/>
      <c r="H254" s="649"/>
      <c r="I254" s="676"/>
      <c r="J254" s="676"/>
      <c r="K254" s="676"/>
      <c r="L254" s="677"/>
      <c r="M254" s="676"/>
      <c r="N254" s="676"/>
      <c r="O254" s="649"/>
    </row>
    <row r="255" spans="1:15">
      <c r="B255" s="673"/>
      <c r="C255" s="599"/>
      <c r="D255" s="651"/>
      <c r="E255" s="678"/>
      <c r="F255" s="649"/>
      <c r="G255" s="649"/>
      <c r="H255" s="649"/>
      <c r="I255" s="676"/>
      <c r="J255" s="676"/>
      <c r="K255" s="676"/>
      <c r="L255" s="677"/>
      <c r="M255" s="676"/>
      <c r="N255" s="676"/>
      <c r="O255" s="649"/>
    </row>
    <row r="256" spans="1:15">
      <c r="B256" s="718"/>
      <c r="C256" s="718"/>
      <c r="D256" s="718"/>
      <c r="E256" s="718"/>
      <c r="F256" s="718"/>
      <c r="G256" s="718"/>
      <c r="H256" s="718"/>
      <c r="I256" s="718"/>
      <c r="J256" s="718"/>
      <c r="K256" s="718"/>
      <c r="L256" s="718"/>
      <c r="M256" s="718"/>
      <c r="N256" s="718"/>
      <c r="O256" s="650"/>
    </row>
    <row r="257" spans="1:15" ht="15.75" thickBot="1">
      <c r="B257" s="651"/>
      <c r="C257" s="652" t="s">
        <v>398</v>
      </c>
      <c r="D257" s="653"/>
      <c r="E257" s="79"/>
      <c r="F257" s="79"/>
      <c r="G257" s="717"/>
      <c r="H257" s="654" t="s">
        <v>841</v>
      </c>
      <c r="I257" s="679"/>
      <c r="J257" s="516"/>
      <c r="K257" s="718"/>
      <c r="L257" s="718"/>
      <c r="M257" s="718"/>
      <c r="N257" s="718"/>
      <c r="O257" s="650"/>
    </row>
    <row r="258" spans="1:15">
      <c r="B258" s="831" t="s">
        <v>1039</v>
      </c>
      <c r="C258" s="831"/>
      <c r="D258" s="79"/>
      <c r="E258" s="79"/>
      <c r="F258" s="79"/>
      <c r="G258" s="717"/>
      <c r="H258" s="717" t="s">
        <v>1020</v>
      </c>
      <c r="I258" s="717"/>
      <c r="J258" s="516"/>
      <c r="K258" s="718"/>
      <c r="L258" s="718"/>
      <c r="M258" s="718"/>
      <c r="N258" s="718"/>
      <c r="O258" s="650"/>
    </row>
    <row r="259" spans="1:15">
      <c r="B259" s="717"/>
      <c r="C259" s="717"/>
      <c r="D259" s="79"/>
      <c r="E259" s="79"/>
      <c r="F259" s="79"/>
      <c r="G259" s="717"/>
      <c r="H259" s="717"/>
      <c r="I259" s="717"/>
      <c r="J259" s="516"/>
      <c r="K259" s="718"/>
      <c r="L259" s="718"/>
      <c r="M259" s="718"/>
      <c r="N259" s="718"/>
      <c r="O259" s="650"/>
    </row>
    <row r="260" spans="1:15">
      <c r="B260" s="717"/>
      <c r="C260" s="717"/>
      <c r="D260" s="79"/>
      <c r="E260" s="79"/>
      <c r="F260" s="79"/>
      <c r="G260" s="717"/>
      <c r="H260" s="717"/>
      <c r="I260" s="717"/>
      <c r="J260" s="516"/>
      <c r="K260" s="718"/>
      <c r="L260" s="718"/>
      <c r="M260" s="718"/>
      <c r="N260" s="718"/>
      <c r="O260" s="650"/>
    </row>
    <row r="261" spans="1:15">
      <c r="B261" s="717"/>
      <c r="C261" s="717"/>
      <c r="D261" s="79"/>
      <c r="E261" s="79"/>
      <c r="F261" s="79"/>
      <c r="G261" s="717"/>
      <c r="H261" s="717"/>
      <c r="I261" s="717"/>
      <c r="J261" s="516"/>
      <c r="K261" s="718"/>
      <c r="L261" s="718"/>
      <c r="M261" s="718"/>
      <c r="N261" s="718"/>
      <c r="O261" s="650"/>
    </row>
    <row r="262" spans="1:15">
      <c r="B262" s="679"/>
      <c r="C262" s="679"/>
      <c r="D262" s="651"/>
      <c r="E262" s="651"/>
      <c r="F262" s="680"/>
      <c r="H262" s="718" t="s">
        <v>0</v>
      </c>
      <c r="I262" s="679"/>
      <c r="J262" s="649"/>
      <c r="K262" s="649"/>
      <c r="L262" s="649"/>
      <c r="M262" s="649"/>
      <c r="N262" s="650"/>
      <c r="O262" s="650"/>
    </row>
    <row r="263" spans="1:15">
      <c r="B263" s="718"/>
      <c r="C263" s="679"/>
      <c r="D263" s="651"/>
      <c r="E263" s="651"/>
      <c r="F263" s="680"/>
      <c r="H263" s="718" t="s">
        <v>1</v>
      </c>
      <c r="I263" s="718"/>
      <c r="J263" s="649"/>
      <c r="K263" s="649"/>
      <c r="L263" s="649"/>
      <c r="M263" s="649"/>
      <c r="N263" s="650"/>
      <c r="O263" s="650"/>
    </row>
    <row r="264" spans="1:15">
      <c r="B264" s="718"/>
      <c r="C264" s="718"/>
      <c r="D264" s="718"/>
      <c r="E264" s="718"/>
      <c r="F264" s="718"/>
      <c r="H264" s="718" t="s">
        <v>2</v>
      </c>
      <c r="I264" s="718"/>
      <c r="J264" s="718"/>
      <c r="K264" s="718"/>
      <c r="L264" s="718"/>
      <c r="M264" s="718"/>
      <c r="N264" s="718"/>
      <c r="O264" s="650"/>
    </row>
    <row r="265" spans="1:15">
      <c r="B265" s="718"/>
      <c r="C265" s="718"/>
      <c r="D265" s="718"/>
      <c r="E265" s="718"/>
      <c r="F265" s="718"/>
      <c r="H265" s="718" t="s">
        <v>401</v>
      </c>
      <c r="I265" s="718"/>
      <c r="J265" s="718"/>
      <c r="K265" s="718"/>
      <c r="L265" s="718"/>
      <c r="M265" s="718"/>
      <c r="N265" s="718"/>
      <c r="O265" s="650"/>
    </row>
    <row r="266" spans="1:15">
      <c r="B266" s="624" t="s">
        <v>1085</v>
      </c>
      <c r="C266" s="624"/>
      <c r="D266" s="624"/>
      <c r="E266" s="624"/>
      <c r="F266" s="624"/>
      <c r="G266" s="624"/>
      <c r="H266" s="624"/>
      <c r="I266" s="624"/>
      <c r="J266" s="624"/>
      <c r="K266" s="624"/>
      <c r="L266" s="624"/>
      <c r="M266" s="624"/>
      <c r="N266" s="624"/>
      <c r="O266" s="624"/>
    </row>
    <row r="267" spans="1:15">
      <c r="B267" s="624" t="s">
        <v>740</v>
      </c>
      <c r="C267" s="624"/>
      <c r="D267" s="682"/>
      <c r="E267" s="658"/>
      <c r="F267" s="660"/>
      <c r="G267" s="660"/>
      <c r="H267" s="660"/>
      <c r="I267" s="662"/>
      <c r="J267" s="662" t="s">
        <v>741</v>
      </c>
      <c r="K267" s="662" t="s">
        <v>15</v>
      </c>
      <c r="L267" s="662" t="s">
        <v>16</v>
      </c>
      <c r="M267" s="627" t="s">
        <v>941</v>
      </c>
      <c r="N267" s="662"/>
      <c r="O267" s="626"/>
    </row>
    <row r="268" spans="1:15">
      <c r="B268" s="627" t="s">
        <v>6</v>
      </c>
      <c r="C268" s="627" t="s">
        <v>7</v>
      </c>
      <c r="D268" s="627" t="s">
        <v>8</v>
      </c>
      <c r="E268" s="627" t="s">
        <v>9</v>
      </c>
      <c r="F268" s="627" t="s">
        <v>10</v>
      </c>
      <c r="G268" s="627" t="s">
        <v>11</v>
      </c>
      <c r="H268" s="624" t="s">
        <v>12</v>
      </c>
      <c r="I268" s="703" t="s">
        <v>13</v>
      </c>
      <c r="J268" s="703" t="s">
        <v>495</v>
      </c>
      <c r="K268" s="627"/>
      <c r="L268" s="627"/>
      <c r="M268" s="627"/>
      <c r="N268" s="704" t="s">
        <v>17</v>
      </c>
      <c r="O268" s="630" t="s">
        <v>18</v>
      </c>
    </row>
    <row r="269" spans="1:15">
      <c r="A269" s="418">
        <v>1</v>
      </c>
      <c r="B269" s="428" t="s">
        <v>742</v>
      </c>
      <c r="C269" s="428" t="s">
        <v>98</v>
      </c>
      <c r="D269" s="429" t="s">
        <v>743</v>
      </c>
      <c r="E269" s="445">
        <v>200012700173872</v>
      </c>
      <c r="F269" s="428" t="s">
        <v>27</v>
      </c>
      <c r="G269" s="705" t="s">
        <v>797</v>
      </c>
      <c r="H269" s="428" t="s">
        <v>744</v>
      </c>
      <c r="I269" s="706">
        <v>5000</v>
      </c>
      <c r="J269" s="706">
        <v>143.5</v>
      </c>
      <c r="K269" s="706">
        <v>152</v>
      </c>
      <c r="L269" s="470"/>
      <c r="M269" s="447"/>
      <c r="N269" s="447">
        <v>4704.5</v>
      </c>
      <c r="O269" s="448">
        <v>39234</v>
      </c>
    </row>
    <row r="270" spans="1:15">
      <c r="A270" s="418">
        <f>A269+1</f>
        <v>2</v>
      </c>
      <c r="B270" s="428" t="s">
        <v>745</v>
      </c>
      <c r="C270" s="428" t="s">
        <v>746</v>
      </c>
      <c r="D270" s="429" t="s">
        <v>747</v>
      </c>
      <c r="E270" s="445">
        <v>200012700174004</v>
      </c>
      <c r="F270" s="428" t="s">
        <v>748</v>
      </c>
      <c r="G270" s="705" t="s">
        <v>797</v>
      </c>
      <c r="H270" s="428" t="s">
        <v>749</v>
      </c>
      <c r="I270" s="706">
        <v>5000</v>
      </c>
      <c r="J270" s="706">
        <v>143.5</v>
      </c>
      <c r="K270" s="706">
        <v>152</v>
      </c>
      <c r="L270" s="470"/>
      <c r="M270" s="447"/>
      <c r="N270" s="447">
        <v>4704.5</v>
      </c>
      <c r="O270" s="448">
        <v>39265</v>
      </c>
    </row>
    <row r="271" spans="1:15">
      <c r="A271" s="418">
        <f t="shared" ref="A271:A289" si="22">A270+1</f>
        <v>3</v>
      </c>
      <c r="B271" s="428" t="s">
        <v>750</v>
      </c>
      <c r="C271" s="428" t="s">
        <v>751</v>
      </c>
      <c r="D271" s="429" t="s">
        <v>752</v>
      </c>
      <c r="E271" s="445">
        <v>200012700173982</v>
      </c>
      <c r="F271" s="428" t="s">
        <v>150</v>
      </c>
      <c r="G271" s="705" t="s">
        <v>797</v>
      </c>
      <c r="H271" s="428" t="s">
        <v>753</v>
      </c>
      <c r="I271" s="706">
        <v>5000</v>
      </c>
      <c r="J271" s="706">
        <v>143.5</v>
      </c>
      <c r="K271" s="706">
        <v>152</v>
      </c>
      <c r="L271" s="470"/>
      <c r="M271" s="447"/>
      <c r="N271" s="447">
        <v>4704.5</v>
      </c>
      <c r="O271" s="448">
        <v>39279</v>
      </c>
    </row>
    <row r="272" spans="1:15">
      <c r="A272" s="418">
        <f t="shared" si="22"/>
        <v>4</v>
      </c>
      <c r="B272" s="428" t="s">
        <v>221</v>
      </c>
      <c r="C272" s="428" t="s">
        <v>754</v>
      </c>
      <c r="D272" s="429" t="s">
        <v>755</v>
      </c>
      <c r="E272" s="445">
        <v>200012700173924</v>
      </c>
      <c r="F272" s="428" t="s">
        <v>27</v>
      </c>
      <c r="G272" s="705" t="s">
        <v>797</v>
      </c>
      <c r="H272" s="428" t="s">
        <v>756</v>
      </c>
      <c r="I272" s="706">
        <v>5000</v>
      </c>
      <c r="J272" s="706">
        <v>143.5</v>
      </c>
      <c r="K272" s="706">
        <v>152</v>
      </c>
      <c r="L272" s="470"/>
      <c r="M272" s="447"/>
      <c r="N272" s="447">
        <v>4704.5</v>
      </c>
      <c r="O272" s="448">
        <v>39295</v>
      </c>
    </row>
    <row r="273" spans="1:15">
      <c r="A273" s="418">
        <f t="shared" si="22"/>
        <v>5</v>
      </c>
      <c r="B273" s="428" t="s">
        <v>757</v>
      </c>
      <c r="C273" s="428" t="s">
        <v>758</v>
      </c>
      <c r="D273" s="429" t="s">
        <v>759</v>
      </c>
      <c r="E273" s="445">
        <v>200011101326563</v>
      </c>
      <c r="F273" s="428" t="s">
        <v>219</v>
      </c>
      <c r="G273" s="705" t="s">
        <v>797</v>
      </c>
      <c r="H273" s="428" t="s">
        <v>760</v>
      </c>
      <c r="I273" s="706">
        <v>12000</v>
      </c>
      <c r="J273" s="706">
        <v>344.4</v>
      </c>
      <c r="K273" s="706">
        <v>364.8</v>
      </c>
      <c r="L273" s="470"/>
      <c r="M273" s="447"/>
      <c r="N273" s="447">
        <v>11290.8</v>
      </c>
      <c r="O273" s="448">
        <v>40210</v>
      </c>
    </row>
    <row r="274" spans="1:15">
      <c r="A274" s="418">
        <f t="shared" si="22"/>
        <v>6</v>
      </c>
      <c r="B274" s="428" t="s">
        <v>761</v>
      </c>
      <c r="C274" s="428" t="s">
        <v>762</v>
      </c>
      <c r="D274" s="429" t="s">
        <v>763</v>
      </c>
      <c r="E274" s="445">
        <v>200011101420003</v>
      </c>
      <c r="F274" s="428" t="s">
        <v>27</v>
      </c>
      <c r="G274" s="705" t="s">
        <v>797</v>
      </c>
      <c r="H274" s="428" t="s">
        <v>764</v>
      </c>
      <c r="I274" s="706">
        <v>5000</v>
      </c>
      <c r="J274" s="706">
        <v>143.5</v>
      </c>
      <c r="K274" s="706">
        <v>152</v>
      </c>
      <c r="L274" s="470"/>
      <c r="M274" s="447"/>
      <c r="N274" s="447">
        <f>I274-J274-K274-M274</f>
        <v>4704.5</v>
      </c>
      <c r="O274" s="448">
        <v>40483</v>
      </c>
    </row>
    <row r="275" spans="1:15">
      <c r="A275" s="418">
        <f t="shared" si="22"/>
        <v>7</v>
      </c>
      <c r="B275" s="428" t="s">
        <v>769</v>
      </c>
      <c r="C275" s="428" t="s">
        <v>770</v>
      </c>
      <c r="D275" s="429" t="s">
        <v>771</v>
      </c>
      <c r="E275" s="445">
        <v>200011101479614</v>
      </c>
      <c r="F275" s="428" t="s">
        <v>27</v>
      </c>
      <c r="G275" s="705" t="s">
        <v>797</v>
      </c>
      <c r="H275" s="428" t="s">
        <v>772</v>
      </c>
      <c r="I275" s="706">
        <v>5000</v>
      </c>
      <c r="J275" s="706">
        <v>143.5</v>
      </c>
      <c r="K275" s="706">
        <v>152</v>
      </c>
      <c r="L275" s="470"/>
      <c r="M275" s="447"/>
      <c r="N275" s="447">
        <v>4704.5</v>
      </c>
      <c r="O275" s="448">
        <v>41122</v>
      </c>
    </row>
    <row r="276" spans="1:15">
      <c r="A276" s="418">
        <f t="shared" si="22"/>
        <v>8</v>
      </c>
      <c r="B276" s="428" t="s">
        <v>773</v>
      </c>
      <c r="C276" s="428" t="s">
        <v>774</v>
      </c>
      <c r="D276" s="429" t="s">
        <v>775</v>
      </c>
      <c r="E276" s="445">
        <v>200011101479591</v>
      </c>
      <c r="F276" s="428" t="s">
        <v>37</v>
      </c>
      <c r="G276" s="705" t="s">
        <v>797</v>
      </c>
      <c r="H276" s="428" t="s">
        <v>772</v>
      </c>
      <c r="I276" s="706">
        <v>5000</v>
      </c>
      <c r="J276" s="706">
        <v>143.5</v>
      </c>
      <c r="K276" s="706">
        <v>152</v>
      </c>
      <c r="L276" s="470"/>
      <c r="M276" s="447"/>
      <c r="N276" s="447">
        <v>4704.5</v>
      </c>
      <c r="O276" s="448">
        <v>41122</v>
      </c>
    </row>
    <row r="277" spans="1:15">
      <c r="A277" s="418">
        <f t="shared" si="22"/>
        <v>9</v>
      </c>
      <c r="B277" s="428" t="s">
        <v>776</v>
      </c>
      <c r="C277" s="428" t="s">
        <v>777</v>
      </c>
      <c r="D277" s="429" t="s">
        <v>778</v>
      </c>
      <c r="E277" s="445">
        <v>200011101561276</v>
      </c>
      <c r="F277" s="428" t="s">
        <v>779</v>
      </c>
      <c r="G277" s="705" t="s">
        <v>797</v>
      </c>
      <c r="H277" s="428" t="s">
        <v>498</v>
      </c>
      <c r="I277" s="706">
        <v>6000</v>
      </c>
      <c r="J277" s="706">
        <v>172.2</v>
      </c>
      <c r="K277" s="706">
        <v>182.4</v>
      </c>
      <c r="L277" s="470"/>
      <c r="M277" s="447"/>
      <c r="N277" s="447">
        <v>5645.4000000000005</v>
      </c>
      <c r="O277" s="448">
        <v>40909</v>
      </c>
    </row>
    <row r="278" spans="1:15">
      <c r="A278" s="418">
        <f t="shared" si="22"/>
        <v>10</v>
      </c>
      <c r="B278" s="428" t="s">
        <v>780</v>
      </c>
      <c r="C278" s="428" t="s">
        <v>781</v>
      </c>
      <c r="D278" s="429" t="s">
        <v>782</v>
      </c>
      <c r="E278" s="445">
        <v>200011101619571</v>
      </c>
      <c r="F278" s="428" t="s">
        <v>783</v>
      </c>
      <c r="G278" s="705" t="s">
        <v>797</v>
      </c>
      <c r="H278" s="428" t="s">
        <v>498</v>
      </c>
      <c r="I278" s="706">
        <v>18000</v>
      </c>
      <c r="J278" s="706">
        <v>516.6</v>
      </c>
      <c r="K278" s="706">
        <v>547.20000000000005</v>
      </c>
      <c r="L278" s="470"/>
      <c r="M278" s="447"/>
      <c r="N278" s="447">
        <v>16936.2</v>
      </c>
      <c r="O278" s="448">
        <v>41760</v>
      </c>
    </row>
    <row r="279" spans="1:15">
      <c r="A279" s="418">
        <f t="shared" si="22"/>
        <v>11</v>
      </c>
      <c r="B279" s="446" t="s">
        <v>784</v>
      </c>
      <c r="C279" s="446" t="s">
        <v>278</v>
      </c>
      <c r="D279" s="463" t="s">
        <v>785</v>
      </c>
      <c r="E279" s="463" t="s">
        <v>786</v>
      </c>
      <c r="F279" s="450" t="s">
        <v>27</v>
      </c>
      <c r="G279" s="705" t="s">
        <v>797</v>
      </c>
      <c r="H279" s="450" t="s">
        <v>787</v>
      </c>
      <c r="I279" s="707">
        <v>5000</v>
      </c>
      <c r="J279" s="708">
        <f>I279*2.87%</f>
        <v>143.5</v>
      </c>
      <c r="K279" s="708">
        <f>I279*3.04%</f>
        <v>152</v>
      </c>
      <c r="L279" s="684"/>
      <c r="M279" s="695"/>
      <c r="N279" s="435">
        <f>I279-J279-K279</f>
        <v>4704.5</v>
      </c>
      <c r="O279" s="463">
        <v>42856</v>
      </c>
    </row>
    <row r="280" spans="1:15">
      <c r="A280" s="418">
        <f t="shared" si="22"/>
        <v>12</v>
      </c>
      <c r="B280" s="446" t="s">
        <v>788</v>
      </c>
      <c r="C280" s="446" t="s">
        <v>789</v>
      </c>
      <c r="D280" s="463" t="s">
        <v>790</v>
      </c>
      <c r="E280" s="463" t="s">
        <v>791</v>
      </c>
      <c r="F280" s="450" t="s">
        <v>792</v>
      </c>
      <c r="G280" s="705" t="s">
        <v>797</v>
      </c>
      <c r="H280" s="450" t="s">
        <v>793</v>
      </c>
      <c r="I280" s="707">
        <v>5000</v>
      </c>
      <c r="J280" s="708">
        <f>I280*2.87%</f>
        <v>143.5</v>
      </c>
      <c r="K280" s="708">
        <f>I280*3.04%</f>
        <v>152</v>
      </c>
      <c r="L280" s="684"/>
      <c r="M280" s="695"/>
      <c r="N280" s="435">
        <f>I280-J280-K280</f>
        <v>4704.5</v>
      </c>
      <c r="O280" s="463">
        <v>43191</v>
      </c>
    </row>
    <row r="281" spans="1:15">
      <c r="A281" s="418">
        <f t="shared" si="22"/>
        <v>13</v>
      </c>
      <c r="B281" s="705" t="s">
        <v>688</v>
      </c>
      <c r="C281" s="705" t="s">
        <v>794</v>
      </c>
      <c r="D281" s="709" t="s">
        <v>795</v>
      </c>
      <c r="E281" s="709" t="s">
        <v>796</v>
      </c>
      <c r="F281" s="705" t="s">
        <v>150</v>
      </c>
      <c r="G281" s="705" t="s">
        <v>797</v>
      </c>
      <c r="H281" s="705" t="s">
        <v>798</v>
      </c>
      <c r="I281" s="707">
        <v>5000</v>
      </c>
      <c r="J281" s="708">
        <f t="shared" ref="J281:J291" si="23">I281*2.87%</f>
        <v>143.5</v>
      </c>
      <c r="K281" s="708">
        <f t="shared" ref="K281:K291" si="24">I281*3.04%</f>
        <v>152</v>
      </c>
      <c r="L281" s="684"/>
      <c r="M281" s="695"/>
      <c r="N281" s="435">
        <f>I281-J281-K281</f>
        <v>4704.5</v>
      </c>
      <c r="O281" s="436">
        <v>43497</v>
      </c>
    </row>
    <row r="282" spans="1:15">
      <c r="A282" s="418">
        <f t="shared" si="22"/>
        <v>14</v>
      </c>
      <c r="B282" s="446" t="s">
        <v>288</v>
      </c>
      <c r="C282" s="446" t="s">
        <v>799</v>
      </c>
      <c r="D282" s="463" t="s">
        <v>800</v>
      </c>
      <c r="E282" s="469" t="s">
        <v>801</v>
      </c>
      <c r="F282" s="450" t="s">
        <v>701</v>
      </c>
      <c r="G282" s="450" t="s">
        <v>802</v>
      </c>
      <c r="H282" s="450" t="s">
        <v>803</v>
      </c>
      <c r="I282" s="480">
        <v>5000</v>
      </c>
      <c r="J282" s="480">
        <f t="shared" si="23"/>
        <v>143.5</v>
      </c>
      <c r="K282" s="480">
        <f t="shared" si="24"/>
        <v>152</v>
      </c>
      <c r="L282" s="480"/>
      <c r="M282" s="480"/>
      <c r="N282" s="480">
        <f t="shared" ref="N282:N291" si="25">SUM(I282-J282-K282)</f>
        <v>4704.5</v>
      </c>
      <c r="O282" s="667">
        <v>43221</v>
      </c>
    </row>
    <row r="283" spans="1:15">
      <c r="A283" s="418">
        <f t="shared" si="22"/>
        <v>15</v>
      </c>
      <c r="B283" s="446" t="s">
        <v>804</v>
      </c>
      <c r="C283" s="446" t="s">
        <v>805</v>
      </c>
      <c r="D283" s="463" t="s">
        <v>806</v>
      </c>
      <c r="E283" s="469" t="s">
        <v>807</v>
      </c>
      <c r="F283" s="450" t="s">
        <v>27</v>
      </c>
      <c r="G283" s="450" t="s">
        <v>802</v>
      </c>
      <c r="H283" s="450" t="s">
        <v>808</v>
      </c>
      <c r="I283" s="480">
        <v>5000</v>
      </c>
      <c r="J283" s="480">
        <f t="shared" si="23"/>
        <v>143.5</v>
      </c>
      <c r="K283" s="480">
        <f t="shared" si="24"/>
        <v>152</v>
      </c>
      <c r="L283" s="480"/>
      <c r="M283" s="480"/>
      <c r="N283" s="480">
        <f t="shared" si="25"/>
        <v>4704.5</v>
      </c>
      <c r="O283" s="667">
        <v>43221</v>
      </c>
    </row>
    <row r="284" spans="1:15">
      <c r="A284" s="418">
        <f t="shared" si="22"/>
        <v>16</v>
      </c>
      <c r="B284" s="446" t="s">
        <v>809</v>
      </c>
      <c r="C284" s="446" t="s">
        <v>810</v>
      </c>
      <c r="D284" s="463" t="s">
        <v>811</v>
      </c>
      <c r="E284" s="469" t="s">
        <v>812</v>
      </c>
      <c r="F284" s="450" t="s">
        <v>219</v>
      </c>
      <c r="G284" s="450" t="s">
        <v>802</v>
      </c>
      <c r="H284" s="450" t="s">
        <v>813</v>
      </c>
      <c r="I284" s="480">
        <v>14000</v>
      </c>
      <c r="J284" s="480">
        <f t="shared" si="23"/>
        <v>401.8</v>
      </c>
      <c r="K284" s="480">
        <f t="shared" si="24"/>
        <v>425.6</v>
      </c>
      <c r="L284" s="480"/>
      <c r="M284" s="480"/>
      <c r="N284" s="480">
        <f t="shared" si="25"/>
        <v>13172.6</v>
      </c>
      <c r="O284" s="463">
        <v>43836</v>
      </c>
    </row>
    <row r="285" spans="1:15">
      <c r="A285" s="418">
        <f t="shared" si="22"/>
        <v>17</v>
      </c>
      <c r="B285" s="450" t="s">
        <v>814</v>
      </c>
      <c r="C285" s="450" t="s">
        <v>815</v>
      </c>
      <c r="D285" s="463" t="s">
        <v>816</v>
      </c>
      <c r="E285" s="469" t="s">
        <v>817</v>
      </c>
      <c r="F285" s="450" t="s">
        <v>27</v>
      </c>
      <c r="G285" s="450" t="s">
        <v>802</v>
      </c>
      <c r="H285" s="428" t="s">
        <v>818</v>
      </c>
      <c r="I285" s="480">
        <v>5000</v>
      </c>
      <c r="J285" s="480">
        <f t="shared" si="23"/>
        <v>143.5</v>
      </c>
      <c r="K285" s="480">
        <f t="shared" si="24"/>
        <v>152</v>
      </c>
      <c r="L285" s="480"/>
      <c r="M285" s="480"/>
      <c r="N285" s="480">
        <f t="shared" si="25"/>
        <v>4704.5</v>
      </c>
      <c r="O285" s="463">
        <v>44203</v>
      </c>
    </row>
    <row r="286" spans="1:15">
      <c r="A286" s="418">
        <f t="shared" si="22"/>
        <v>18</v>
      </c>
      <c r="B286" s="450" t="s">
        <v>852</v>
      </c>
      <c r="C286" s="450" t="s">
        <v>853</v>
      </c>
      <c r="D286" s="463" t="s">
        <v>855</v>
      </c>
      <c r="E286" s="469" t="s">
        <v>856</v>
      </c>
      <c r="F286" s="450" t="s">
        <v>150</v>
      </c>
      <c r="G286" s="450" t="s">
        <v>802</v>
      </c>
      <c r="H286" s="450" t="s">
        <v>854</v>
      </c>
      <c r="I286" s="480">
        <v>5000</v>
      </c>
      <c r="J286" s="480">
        <f t="shared" si="23"/>
        <v>143.5</v>
      </c>
      <c r="K286" s="480">
        <f t="shared" si="24"/>
        <v>152</v>
      </c>
      <c r="L286" s="480"/>
      <c r="M286" s="480"/>
      <c r="N286" s="480">
        <f t="shared" si="25"/>
        <v>4704.5</v>
      </c>
      <c r="O286" s="463">
        <v>44805</v>
      </c>
    </row>
    <row r="287" spans="1:15">
      <c r="A287" s="418">
        <f t="shared" si="22"/>
        <v>19</v>
      </c>
      <c r="B287" s="450" t="s">
        <v>906</v>
      </c>
      <c r="C287" s="450" t="s">
        <v>907</v>
      </c>
      <c r="D287" s="463" t="s">
        <v>908</v>
      </c>
      <c r="E287" s="469" t="s">
        <v>913</v>
      </c>
      <c r="F287" s="450" t="s">
        <v>737</v>
      </c>
      <c r="G287" s="450" t="s">
        <v>802</v>
      </c>
      <c r="H287" s="450" t="s">
        <v>909</v>
      </c>
      <c r="I287" s="480">
        <v>5000</v>
      </c>
      <c r="J287" s="480">
        <f t="shared" si="23"/>
        <v>143.5</v>
      </c>
      <c r="K287" s="480">
        <f t="shared" si="24"/>
        <v>152</v>
      </c>
      <c r="L287" s="480"/>
      <c r="M287" s="480"/>
      <c r="N287" s="480">
        <f t="shared" si="25"/>
        <v>4704.5</v>
      </c>
      <c r="O287" s="463">
        <v>44866</v>
      </c>
    </row>
    <row r="288" spans="1:15">
      <c r="A288" s="418">
        <f t="shared" si="22"/>
        <v>20</v>
      </c>
      <c r="B288" s="450" t="s">
        <v>922</v>
      </c>
      <c r="C288" s="450" t="s">
        <v>923</v>
      </c>
      <c r="D288" s="463" t="s">
        <v>924</v>
      </c>
      <c r="E288" s="469" t="s">
        <v>929</v>
      </c>
      <c r="F288" s="450" t="s">
        <v>737</v>
      </c>
      <c r="G288" s="450" t="s">
        <v>802</v>
      </c>
      <c r="H288" s="450" t="s">
        <v>925</v>
      </c>
      <c r="I288" s="480">
        <v>5000</v>
      </c>
      <c r="J288" s="480">
        <f t="shared" si="23"/>
        <v>143.5</v>
      </c>
      <c r="K288" s="480">
        <f t="shared" si="24"/>
        <v>152</v>
      </c>
      <c r="L288" s="480"/>
      <c r="M288" s="480"/>
      <c r="N288" s="480">
        <f t="shared" si="25"/>
        <v>4704.5</v>
      </c>
      <c r="O288" s="463">
        <v>44928</v>
      </c>
    </row>
    <row r="289" spans="1:15">
      <c r="A289" s="418">
        <f t="shared" si="22"/>
        <v>21</v>
      </c>
      <c r="B289" s="450" t="s">
        <v>926</v>
      </c>
      <c r="C289" s="450" t="s">
        <v>210</v>
      </c>
      <c r="D289" s="463" t="s">
        <v>927</v>
      </c>
      <c r="E289" s="469" t="s">
        <v>930</v>
      </c>
      <c r="F289" s="450" t="s">
        <v>150</v>
      </c>
      <c r="G289" s="450" t="s">
        <v>802</v>
      </c>
      <c r="H289" s="450" t="s">
        <v>798</v>
      </c>
      <c r="I289" s="480">
        <v>5000</v>
      </c>
      <c r="J289" s="480">
        <f t="shared" si="23"/>
        <v>143.5</v>
      </c>
      <c r="K289" s="480">
        <f t="shared" si="24"/>
        <v>152</v>
      </c>
      <c r="L289" s="480"/>
      <c r="M289" s="480"/>
      <c r="N289" s="480">
        <f t="shared" si="25"/>
        <v>4704.5</v>
      </c>
      <c r="O289" s="463" t="s">
        <v>928</v>
      </c>
    </row>
    <row r="290" spans="1:15">
      <c r="A290" s="418">
        <f>A289+1</f>
        <v>22</v>
      </c>
      <c r="B290" s="686" t="s">
        <v>969</v>
      </c>
      <c r="C290" s="686" t="s">
        <v>970</v>
      </c>
      <c r="D290" s="687" t="s">
        <v>971</v>
      </c>
      <c r="E290" s="488" t="s">
        <v>973</v>
      </c>
      <c r="F290" s="450" t="s">
        <v>27</v>
      </c>
      <c r="G290" s="450" t="s">
        <v>802</v>
      </c>
      <c r="H290" s="450" t="s">
        <v>972</v>
      </c>
      <c r="I290" s="480">
        <v>5000</v>
      </c>
      <c r="J290" s="480">
        <f t="shared" si="23"/>
        <v>143.5</v>
      </c>
      <c r="K290" s="480">
        <f t="shared" si="24"/>
        <v>152</v>
      </c>
      <c r="L290" s="480"/>
      <c r="M290" s="480"/>
      <c r="N290" s="480">
        <f t="shared" si="25"/>
        <v>4704.5</v>
      </c>
      <c r="O290" s="463">
        <v>45047</v>
      </c>
    </row>
    <row r="291" spans="1:15">
      <c r="A291" s="418">
        <f>A290+1</f>
        <v>23</v>
      </c>
      <c r="B291" s="686" t="s">
        <v>1015</v>
      </c>
      <c r="C291" s="686" t="s">
        <v>1013</v>
      </c>
      <c r="D291" s="687" t="s">
        <v>1014</v>
      </c>
      <c r="E291" s="488" t="s">
        <v>1016</v>
      </c>
      <c r="F291" s="450" t="s">
        <v>150</v>
      </c>
      <c r="G291" s="450" t="s">
        <v>802</v>
      </c>
      <c r="H291" s="450" t="s">
        <v>1017</v>
      </c>
      <c r="I291" s="480">
        <v>5000</v>
      </c>
      <c r="J291" s="480">
        <f t="shared" si="23"/>
        <v>143.5</v>
      </c>
      <c r="K291" s="480">
        <f t="shared" si="24"/>
        <v>152</v>
      </c>
      <c r="L291" s="480"/>
      <c r="M291" s="480"/>
      <c r="N291" s="480">
        <f t="shared" si="25"/>
        <v>4704.5</v>
      </c>
      <c r="O291" s="463">
        <v>45421</v>
      </c>
    </row>
    <row r="292" spans="1:15">
      <c r="B292" s="668" t="s">
        <v>819</v>
      </c>
      <c r="C292" s="668"/>
      <c r="D292" s="428"/>
      <c r="E292" s="445"/>
      <c r="F292" s="428"/>
      <c r="G292" s="428"/>
      <c r="H292" s="428"/>
      <c r="I292" s="710">
        <f>SUM(I269:I291)</f>
        <v>145000</v>
      </c>
      <c r="J292" s="710">
        <f>SUM(J269:J291)</f>
        <v>4161.5</v>
      </c>
      <c r="K292" s="710">
        <f>SUM(K269:K291)</f>
        <v>4408</v>
      </c>
      <c r="L292" s="672">
        <f>SUM(L277:L284)</f>
        <v>0</v>
      </c>
      <c r="M292" s="671">
        <f>SUM(M269:M283)</f>
        <v>0</v>
      </c>
      <c r="N292" s="671">
        <f>SUM(N269:N291)</f>
        <v>136430.5</v>
      </c>
      <c r="O292" s="428"/>
    </row>
    <row r="293" spans="1:15">
      <c r="B293" s="673"/>
      <c r="C293" s="673"/>
      <c r="D293" s="649"/>
      <c r="E293" s="678"/>
      <c r="F293" s="649"/>
      <c r="G293" s="649"/>
      <c r="H293" s="649"/>
      <c r="I293" s="711"/>
      <c r="J293" s="711"/>
      <c r="K293" s="711"/>
      <c r="L293" s="677"/>
      <c r="M293" s="676"/>
      <c r="N293" s="676"/>
      <c r="O293" s="649"/>
    </row>
    <row r="294" spans="1:15">
      <c r="A294" s="418">
        <f>A99+A149+A194+A252+A291</f>
        <v>208</v>
      </c>
      <c r="B294" s="673"/>
      <c r="C294" s="673"/>
      <c r="D294" s="649"/>
      <c r="E294" s="678"/>
      <c r="F294" s="649"/>
      <c r="G294" s="649"/>
      <c r="H294" s="649"/>
      <c r="I294" s="711"/>
      <c r="J294" s="711"/>
      <c r="K294" s="711"/>
      <c r="L294" s="677"/>
      <c r="M294" s="676"/>
      <c r="N294" s="676"/>
      <c r="O294" s="649"/>
    </row>
    <row r="295" spans="1:15">
      <c r="B295" s="673" t="s">
        <v>820</v>
      </c>
      <c r="C295" s="673"/>
      <c r="D295" s="649"/>
      <c r="E295" s="678"/>
      <c r="F295" s="649"/>
      <c r="G295" s="649"/>
      <c r="H295" s="649"/>
      <c r="I295" s="711"/>
      <c r="J295" s="711"/>
      <c r="K295" s="711"/>
      <c r="L295" s="677"/>
      <c r="M295" s="676"/>
      <c r="N295" s="676"/>
      <c r="O295" s="649"/>
    </row>
    <row r="296" spans="1:15">
      <c r="B296" s="650"/>
      <c r="C296" s="650"/>
      <c r="D296" s="650"/>
      <c r="E296" s="712"/>
      <c r="F296" s="650"/>
      <c r="G296" s="650"/>
      <c r="H296" s="650"/>
      <c r="I296" s="713">
        <f>I100+I150+I195+I253+I292</f>
        <v>1557138.65</v>
      </c>
      <c r="J296" s="650"/>
      <c r="K296" s="714" t="s">
        <v>821</v>
      </c>
      <c r="L296" s="714"/>
      <c r="M296" s="714"/>
      <c r="N296" s="713">
        <f>N100+N150+N195+N253+N292</f>
        <v>1459712.0557850001</v>
      </c>
    </row>
    <row r="298" spans="1:15" ht="15.75" thickBot="1">
      <c r="B298" s="651"/>
      <c r="C298" s="652" t="s">
        <v>398</v>
      </c>
      <c r="D298" s="653"/>
      <c r="E298" s="79"/>
      <c r="F298" s="79"/>
      <c r="G298" s="717"/>
      <c r="H298" s="654" t="s">
        <v>1018</v>
      </c>
      <c r="I298" s="679"/>
      <c r="J298" s="516"/>
      <c r="L298" s="613"/>
    </row>
    <row r="299" spans="1:15">
      <c r="B299" s="831" t="s">
        <v>1027</v>
      </c>
      <c r="C299" s="831"/>
      <c r="D299" s="79"/>
      <c r="E299" s="79"/>
      <c r="F299" s="79"/>
      <c r="G299" s="717"/>
      <c r="H299" s="717" t="s">
        <v>400</v>
      </c>
      <c r="I299" s="717"/>
      <c r="J299" s="516"/>
    </row>
  </sheetData>
  <mergeCells count="24">
    <mergeCell ref="B299:C299"/>
    <mergeCell ref="B114:N114"/>
    <mergeCell ref="B154:C154"/>
    <mergeCell ref="B164:N164"/>
    <mergeCell ref="B165:N165"/>
    <mergeCell ref="B166:N166"/>
    <mergeCell ref="B199:C199"/>
    <mergeCell ref="B206:N206"/>
    <mergeCell ref="B207:N207"/>
    <mergeCell ref="B208:N208"/>
    <mergeCell ref="B209:N209"/>
    <mergeCell ref="B258:C258"/>
    <mergeCell ref="B113:N113"/>
    <mergeCell ref="B3:H3"/>
    <mergeCell ref="I3:N3"/>
    <mergeCell ref="B4:H4"/>
    <mergeCell ref="I4:N4"/>
    <mergeCell ref="B5:H5"/>
    <mergeCell ref="I5:N5"/>
    <mergeCell ref="B6:H6"/>
    <mergeCell ref="I6:N6"/>
    <mergeCell ref="E7:Q7"/>
    <mergeCell ref="C104:D104"/>
    <mergeCell ref="B112:N112"/>
  </mergeCells>
  <pageMargins left="0.70866141732283472" right="0.70866141732283472" top="0.74803149606299213" bottom="0.74803149606299213" header="0.31496062992125984" footer="0.31496062992125984"/>
  <pageSetup paperSize="5" scale="51" orientation="landscape" horizontalDpi="4294967293" r:id="rId1"/>
  <rowBreaks count="2" manualBreakCount="2">
    <brk id="57" max="16" man="1"/>
    <brk id="106" max="16383" man="1"/>
  </rowBreaks>
  <colBreaks count="1" manualBreakCount="1">
    <brk id="15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72"/>
  <sheetViews>
    <sheetView topLeftCell="C190" zoomScaleNormal="100" workbookViewId="0">
      <selection activeCell="O199" sqref="O199"/>
    </sheetView>
  </sheetViews>
  <sheetFormatPr baseColWidth="10" defaultRowHeight="15"/>
  <cols>
    <col min="1" max="1" width="5.7109375" style="418" customWidth="1"/>
    <col min="2" max="2" width="15" style="418" customWidth="1"/>
    <col min="3" max="3" width="21.5703125" style="418" customWidth="1"/>
    <col min="4" max="4" width="17.5703125" style="418" customWidth="1"/>
    <col min="5" max="5" width="17.42578125" style="418" customWidth="1"/>
    <col min="6" max="6" width="13.28515625" style="418" customWidth="1"/>
    <col min="7" max="7" width="9.85546875" style="418" customWidth="1"/>
    <col min="8" max="8" width="18" style="418" customWidth="1"/>
    <col min="9" max="9" width="12.140625" style="418" customWidth="1"/>
    <col min="10" max="10" width="9.42578125" style="418" customWidth="1"/>
    <col min="11" max="11" width="9" style="418" customWidth="1"/>
    <col min="12" max="12" width="5.5703125" style="418" customWidth="1"/>
    <col min="13" max="13" width="7.85546875" style="418" customWidth="1"/>
    <col min="14" max="14" width="13.28515625" style="418" bestFit="1" customWidth="1"/>
    <col min="15" max="15" width="12.7109375" style="418" customWidth="1"/>
    <col min="16" max="16384" width="11.42578125" style="418"/>
  </cols>
  <sheetData>
    <row r="2" spans="1:17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7">
      <c r="B3" s="838" t="s">
        <v>1035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</row>
    <row r="4" spans="1:17">
      <c r="B4" s="838" t="s">
        <v>1036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</row>
    <row r="5" spans="1:17">
      <c r="B5" s="838" t="s">
        <v>1037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</row>
    <row r="6" spans="1:17">
      <c r="A6" s="419"/>
      <c r="B6" s="622" t="s">
        <v>1093</v>
      </c>
      <c r="C6" s="622"/>
      <c r="D6" s="730"/>
      <c r="E6" s="839" t="s">
        <v>1080</v>
      </c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</row>
    <row r="7" spans="1:17">
      <c r="B7" s="624" t="s">
        <v>1087</v>
      </c>
      <c r="C7" s="624"/>
      <c r="D7" s="624"/>
      <c r="E7" s="624"/>
      <c r="F7" s="625"/>
      <c r="G7" s="625"/>
      <c r="H7" s="625"/>
      <c r="I7" s="625"/>
      <c r="J7" s="624"/>
      <c r="K7" s="625"/>
      <c r="L7" s="625"/>
      <c r="M7" s="625"/>
      <c r="N7" s="625"/>
      <c r="O7" s="625"/>
    </row>
    <row r="8" spans="1:17">
      <c r="B8" s="624" t="s">
        <v>5</v>
      </c>
      <c r="C8" s="624"/>
      <c r="D8" s="624"/>
      <c r="E8" s="624"/>
      <c r="F8" s="625"/>
      <c r="G8" s="625"/>
      <c r="H8" s="625"/>
      <c r="I8" s="625"/>
      <c r="J8" s="624"/>
      <c r="K8" s="625"/>
      <c r="L8" s="625"/>
      <c r="M8" s="625"/>
      <c r="N8" s="626"/>
      <c r="O8" s="626"/>
    </row>
    <row r="9" spans="1:17">
      <c r="B9" s="624" t="s">
        <v>6</v>
      </c>
      <c r="C9" s="624" t="s">
        <v>7</v>
      </c>
      <c r="D9" s="624" t="s">
        <v>8</v>
      </c>
      <c r="E9" s="624"/>
      <c r="F9" s="624" t="s">
        <v>10</v>
      </c>
      <c r="G9" s="624" t="s">
        <v>11</v>
      </c>
      <c r="H9" s="627" t="s">
        <v>12</v>
      </c>
      <c r="I9" s="624" t="s">
        <v>13</v>
      </c>
      <c r="J9" s="628" t="s">
        <v>14</v>
      </c>
      <c r="K9" s="628" t="s">
        <v>15</v>
      </c>
      <c r="L9" s="628" t="s">
        <v>16</v>
      </c>
      <c r="M9" s="627" t="s">
        <v>941</v>
      </c>
      <c r="N9" s="629" t="s">
        <v>17</v>
      </c>
      <c r="O9" s="630" t="s">
        <v>18</v>
      </c>
    </row>
    <row r="10" spans="1:17">
      <c r="A10" s="418">
        <v>1</v>
      </c>
      <c r="B10" s="428" t="s">
        <v>19</v>
      </c>
      <c r="C10" s="428" t="s">
        <v>20</v>
      </c>
      <c r="D10" s="429" t="s">
        <v>21</v>
      </c>
      <c r="E10" s="430">
        <v>200011101179105</v>
      </c>
      <c r="F10" s="428" t="s">
        <v>22</v>
      </c>
      <c r="G10" s="431" t="s">
        <v>281</v>
      </c>
      <c r="H10" s="631" t="s">
        <v>23</v>
      </c>
      <c r="I10" s="447">
        <v>5000</v>
      </c>
      <c r="J10" s="632">
        <f>I10*2.87%</f>
        <v>143.5</v>
      </c>
      <c r="K10" s="435">
        <f>I10*3.04%</f>
        <v>152</v>
      </c>
      <c r="L10" s="435"/>
      <c r="M10" s="435"/>
      <c r="N10" s="435">
        <f t="shared" ref="N10:N72" si="0">I10-J10-K10-M10</f>
        <v>4704.5</v>
      </c>
      <c r="O10" s="436">
        <v>39210</v>
      </c>
    </row>
    <row r="11" spans="1:17">
      <c r="A11" s="418">
        <f>A10+1</f>
        <v>2</v>
      </c>
      <c r="B11" s="437" t="s">
        <v>24</v>
      </c>
      <c r="C11" s="437" t="s">
        <v>25</v>
      </c>
      <c r="D11" s="438" t="s">
        <v>26</v>
      </c>
      <c r="E11" s="439">
        <v>200011101178533</v>
      </c>
      <c r="F11" s="437" t="s">
        <v>27</v>
      </c>
      <c r="G11" s="431" t="s">
        <v>281</v>
      </c>
      <c r="H11" s="633" t="s">
        <v>28</v>
      </c>
      <c r="I11" s="447">
        <v>5000</v>
      </c>
      <c r="J11" s="632">
        <v>0</v>
      </c>
      <c r="K11" s="435">
        <v>0</v>
      </c>
      <c r="L11" s="442"/>
      <c r="M11" s="442">
        <v>0</v>
      </c>
      <c r="N11" s="435">
        <f t="shared" si="0"/>
        <v>5000</v>
      </c>
      <c r="O11" s="443">
        <v>39084</v>
      </c>
    </row>
    <row r="12" spans="1:17">
      <c r="A12" s="418">
        <f t="shared" ref="A12:A74" si="1">A11+1</f>
        <v>3</v>
      </c>
      <c r="B12" s="437" t="s">
        <v>29</v>
      </c>
      <c r="C12" s="437" t="s">
        <v>30</v>
      </c>
      <c r="D12" s="438" t="s">
        <v>31</v>
      </c>
      <c r="E12" s="439">
        <v>200011101179118</v>
      </c>
      <c r="F12" s="437" t="s">
        <v>32</v>
      </c>
      <c r="G12" s="431" t="s">
        <v>281</v>
      </c>
      <c r="H12" s="633" t="s">
        <v>33</v>
      </c>
      <c r="I12" s="447">
        <v>18400</v>
      </c>
      <c r="J12" s="447">
        <f>I12*2.87%</f>
        <v>528.08000000000004</v>
      </c>
      <c r="K12" s="444">
        <f>I12*3.04%</f>
        <v>559.36</v>
      </c>
      <c r="L12" s="444"/>
      <c r="M12" s="444">
        <v>0</v>
      </c>
      <c r="N12" s="435">
        <f t="shared" si="0"/>
        <v>17312.559999999998</v>
      </c>
      <c r="O12" s="443">
        <v>39142</v>
      </c>
    </row>
    <row r="13" spans="1:17">
      <c r="A13" s="418">
        <f t="shared" si="1"/>
        <v>4</v>
      </c>
      <c r="B13" s="428" t="s">
        <v>34</v>
      </c>
      <c r="C13" s="428" t="s">
        <v>35</v>
      </c>
      <c r="D13" s="429" t="s">
        <v>36</v>
      </c>
      <c r="E13" s="445">
        <v>200011101179079</v>
      </c>
      <c r="F13" s="428" t="s">
        <v>37</v>
      </c>
      <c r="G13" s="431" t="s">
        <v>281</v>
      </c>
      <c r="H13" s="446" t="s">
        <v>38</v>
      </c>
      <c r="I13" s="447">
        <v>5000</v>
      </c>
      <c r="J13" s="447">
        <v>143.5</v>
      </c>
      <c r="K13" s="447">
        <v>152</v>
      </c>
      <c r="L13" s="447"/>
      <c r="M13" s="447"/>
      <c r="N13" s="435">
        <f t="shared" si="0"/>
        <v>4704.5</v>
      </c>
      <c r="O13" s="448">
        <v>39258</v>
      </c>
    </row>
    <row r="14" spans="1:17">
      <c r="A14" s="418">
        <f t="shared" si="1"/>
        <v>5</v>
      </c>
      <c r="B14" s="428" t="s">
        <v>39</v>
      </c>
      <c r="C14" s="428" t="s">
        <v>40</v>
      </c>
      <c r="D14" s="429" t="s">
        <v>41</v>
      </c>
      <c r="E14" s="445">
        <v>200011101178630</v>
      </c>
      <c r="F14" s="428" t="s">
        <v>27</v>
      </c>
      <c r="G14" s="431" t="s">
        <v>281</v>
      </c>
      <c r="H14" s="446" t="s">
        <v>42</v>
      </c>
      <c r="I14" s="447">
        <v>5000</v>
      </c>
      <c r="J14" s="447">
        <v>143.5</v>
      </c>
      <c r="K14" s="447">
        <v>152</v>
      </c>
      <c r="L14" s="447"/>
      <c r="M14" s="447"/>
      <c r="N14" s="435">
        <f t="shared" si="0"/>
        <v>4704.5</v>
      </c>
      <c r="O14" s="448">
        <v>39234</v>
      </c>
    </row>
    <row r="15" spans="1:17">
      <c r="A15" s="418">
        <f t="shared" si="1"/>
        <v>6</v>
      </c>
      <c r="B15" s="437" t="s">
        <v>43</v>
      </c>
      <c r="C15" s="437" t="s">
        <v>44</v>
      </c>
      <c r="D15" s="438" t="s">
        <v>45</v>
      </c>
      <c r="E15" s="449">
        <v>200011101179095</v>
      </c>
      <c r="F15" s="437" t="s">
        <v>27</v>
      </c>
      <c r="G15" s="431" t="s">
        <v>281</v>
      </c>
      <c r="H15" s="450" t="s">
        <v>46</v>
      </c>
      <c r="I15" s="444">
        <v>5000</v>
      </c>
      <c r="J15" s="444">
        <f>I15*2.87%</f>
        <v>143.5</v>
      </c>
      <c r="K15" s="444">
        <f>I15*3.04%</f>
        <v>152</v>
      </c>
      <c r="L15" s="444"/>
      <c r="M15" s="444"/>
      <c r="N15" s="435">
        <f t="shared" si="0"/>
        <v>4704.5</v>
      </c>
      <c r="O15" s="436">
        <v>39265</v>
      </c>
    </row>
    <row r="16" spans="1:17">
      <c r="A16" s="418">
        <f t="shared" si="1"/>
        <v>7</v>
      </c>
      <c r="B16" s="428" t="s">
        <v>47</v>
      </c>
      <c r="C16" s="428" t="s">
        <v>48</v>
      </c>
      <c r="D16" s="429" t="s">
        <v>49</v>
      </c>
      <c r="E16" s="445">
        <v>200011101179134</v>
      </c>
      <c r="F16" s="428" t="s">
        <v>27</v>
      </c>
      <c r="G16" s="431" t="s">
        <v>281</v>
      </c>
      <c r="H16" s="446" t="s">
        <v>50</v>
      </c>
      <c r="I16" s="447">
        <v>5000</v>
      </c>
      <c r="J16" s="447">
        <v>143.5</v>
      </c>
      <c r="K16" s="447">
        <v>152</v>
      </c>
      <c r="L16" s="447"/>
      <c r="M16" s="447"/>
      <c r="N16" s="435">
        <f t="shared" si="0"/>
        <v>4704.5</v>
      </c>
      <c r="O16" s="448">
        <v>39265</v>
      </c>
    </row>
    <row r="17" spans="1:15">
      <c r="A17" s="418">
        <f t="shared" si="1"/>
        <v>8</v>
      </c>
      <c r="B17" s="428" t="s">
        <v>56</v>
      </c>
      <c r="C17" s="428" t="s">
        <v>57</v>
      </c>
      <c r="D17" s="429" t="s">
        <v>58</v>
      </c>
      <c r="E17" s="445">
        <v>200011101179150</v>
      </c>
      <c r="F17" s="428" t="s">
        <v>37</v>
      </c>
      <c r="G17" s="431" t="s">
        <v>281</v>
      </c>
      <c r="H17" s="446" t="s">
        <v>59</v>
      </c>
      <c r="I17" s="447">
        <v>5000</v>
      </c>
      <c r="J17" s="447">
        <v>143.5</v>
      </c>
      <c r="K17" s="447">
        <v>152</v>
      </c>
      <c r="L17" s="447"/>
      <c r="M17" s="447"/>
      <c r="N17" s="435">
        <f>I17-J17-K17-M17</f>
        <v>4704.5</v>
      </c>
      <c r="O17" s="448">
        <v>39265</v>
      </c>
    </row>
    <row r="18" spans="1:15">
      <c r="A18" s="418">
        <f t="shared" si="1"/>
        <v>9</v>
      </c>
      <c r="B18" s="428" t="s">
        <v>60</v>
      </c>
      <c r="C18" s="428" t="s">
        <v>61</v>
      </c>
      <c r="D18" s="429" t="s">
        <v>62</v>
      </c>
      <c r="E18" s="445">
        <v>200011101179053</v>
      </c>
      <c r="F18" s="428" t="s">
        <v>63</v>
      </c>
      <c r="G18" s="431" t="s">
        <v>281</v>
      </c>
      <c r="H18" s="446" t="s">
        <v>64</v>
      </c>
      <c r="I18" s="447">
        <v>5000</v>
      </c>
      <c r="J18" s="447">
        <v>143.5</v>
      </c>
      <c r="K18" s="447">
        <v>152</v>
      </c>
      <c r="L18" s="447"/>
      <c r="M18" s="447"/>
      <c r="N18" s="435">
        <f t="shared" si="0"/>
        <v>4704.5</v>
      </c>
      <c r="O18" s="448">
        <v>39281</v>
      </c>
    </row>
    <row r="19" spans="1:15">
      <c r="A19" s="418">
        <f t="shared" si="1"/>
        <v>10</v>
      </c>
      <c r="B19" s="428" t="s">
        <v>65</v>
      </c>
      <c r="C19" s="428" t="s">
        <v>66</v>
      </c>
      <c r="D19" s="429" t="s">
        <v>67</v>
      </c>
      <c r="E19" s="445">
        <v>200011101178591</v>
      </c>
      <c r="F19" s="428" t="s">
        <v>37</v>
      </c>
      <c r="G19" s="431" t="s">
        <v>281</v>
      </c>
      <c r="H19" s="446" t="s">
        <v>68</v>
      </c>
      <c r="I19" s="447">
        <v>5000</v>
      </c>
      <c r="J19" s="447">
        <v>143.5</v>
      </c>
      <c r="K19" s="447">
        <v>152</v>
      </c>
      <c r="L19" s="447"/>
      <c r="M19" s="447"/>
      <c r="N19" s="435">
        <f t="shared" si="0"/>
        <v>4704.5</v>
      </c>
      <c r="O19" s="448">
        <v>39286</v>
      </c>
    </row>
    <row r="20" spans="1:15">
      <c r="A20" s="418">
        <f t="shared" si="1"/>
        <v>11</v>
      </c>
      <c r="B20" s="437" t="s">
        <v>69</v>
      </c>
      <c r="C20" s="437" t="s">
        <v>70</v>
      </c>
      <c r="D20" s="438" t="s">
        <v>71</v>
      </c>
      <c r="E20" s="439">
        <v>200011101180686</v>
      </c>
      <c r="F20" s="437" t="s">
        <v>72</v>
      </c>
      <c r="G20" s="431" t="s">
        <v>281</v>
      </c>
      <c r="H20" s="450" t="s">
        <v>73</v>
      </c>
      <c r="I20" s="442">
        <v>7000</v>
      </c>
      <c r="J20" s="442">
        <v>200.9</v>
      </c>
      <c r="K20" s="442">
        <v>212.8</v>
      </c>
      <c r="L20" s="442"/>
      <c r="M20" s="442"/>
      <c r="N20" s="435">
        <f t="shared" si="0"/>
        <v>6586.3</v>
      </c>
      <c r="O20" s="443">
        <v>39295</v>
      </c>
    </row>
    <row r="21" spans="1:15">
      <c r="A21" s="418">
        <f t="shared" si="1"/>
        <v>12</v>
      </c>
      <c r="B21" s="428" t="s">
        <v>74</v>
      </c>
      <c r="C21" s="428" t="s">
        <v>75</v>
      </c>
      <c r="D21" s="429" t="s">
        <v>76</v>
      </c>
      <c r="E21" s="445">
        <v>200011101180709</v>
      </c>
      <c r="F21" s="428" t="s">
        <v>37</v>
      </c>
      <c r="G21" s="431" t="s">
        <v>281</v>
      </c>
      <c r="H21" s="446" t="s">
        <v>77</v>
      </c>
      <c r="I21" s="447">
        <v>8318.0400000000009</v>
      </c>
      <c r="J21" s="447">
        <f>I21*2.87%</f>
        <v>238.72774800000002</v>
      </c>
      <c r="K21" s="447">
        <f>I21*3.04%</f>
        <v>252.86841600000002</v>
      </c>
      <c r="L21" s="447"/>
      <c r="M21" s="447"/>
      <c r="N21" s="435">
        <f t="shared" si="0"/>
        <v>7826.4438360000004</v>
      </c>
      <c r="O21" s="448">
        <v>39338</v>
      </c>
    </row>
    <row r="22" spans="1:15">
      <c r="A22" s="418">
        <f>A21+1</f>
        <v>13</v>
      </c>
      <c r="B22" s="428" t="s">
        <v>78</v>
      </c>
      <c r="C22" s="428" t="s">
        <v>79</v>
      </c>
      <c r="D22" s="429" t="s">
        <v>80</v>
      </c>
      <c r="E22" s="445">
        <v>200011101253636</v>
      </c>
      <c r="F22" s="428" t="s">
        <v>54</v>
      </c>
      <c r="G22" s="431" t="s">
        <v>281</v>
      </c>
      <c r="H22" s="446" t="s">
        <v>81</v>
      </c>
      <c r="I22" s="451">
        <v>18312</v>
      </c>
      <c r="J22" s="435">
        <f>I22*2.87%</f>
        <v>525.55439999999999</v>
      </c>
      <c r="K22" s="435">
        <f>I22*3.04%</f>
        <v>556.6848</v>
      </c>
      <c r="L22" s="435">
        <v>0</v>
      </c>
      <c r="M22" s="435">
        <v>0</v>
      </c>
      <c r="N22" s="435">
        <f t="shared" si="0"/>
        <v>17229.7608</v>
      </c>
      <c r="O22" s="448">
        <v>39702</v>
      </c>
    </row>
    <row r="23" spans="1:15">
      <c r="A23" s="418">
        <f t="shared" si="1"/>
        <v>14</v>
      </c>
      <c r="B23" s="428" t="s">
        <v>82</v>
      </c>
      <c r="C23" s="428" t="s">
        <v>83</v>
      </c>
      <c r="D23" s="429" t="s">
        <v>84</v>
      </c>
      <c r="E23" s="445">
        <v>200012700173856</v>
      </c>
      <c r="F23" s="428" t="s">
        <v>85</v>
      </c>
      <c r="G23" s="431" t="s">
        <v>281</v>
      </c>
      <c r="H23" s="446" t="s">
        <v>86</v>
      </c>
      <c r="I23" s="451">
        <v>28657.01</v>
      </c>
      <c r="J23" s="435">
        <v>822.456187</v>
      </c>
      <c r="K23" s="435">
        <v>871.17310399999997</v>
      </c>
      <c r="L23" s="452"/>
      <c r="M23" s="452">
        <v>0</v>
      </c>
      <c r="N23" s="435">
        <f t="shared" si="0"/>
        <v>26963.380708999997</v>
      </c>
      <c r="O23" s="448">
        <v>39302</v>
      </c>
    </row>
    <row r="24" spans="1:15">
      <c r="A24" s="418">
        <f t="shared" si="1"/>
        <v>15</v>
      </c>
      <c r="B24" s="428" t="s">
        <v>89</v>
      </c>
      <c r="C24" s="428" t="s">
        <v>90</v>
      </c>
      <c r="D24" s="429" t="s">
        <v>91</v>
      </c>
      <c r="E24" s="445">
        <v>200011101209570</v>
      </c>
      <c r="F24" s="428" t="s">
        <v>37</v>
      </c>
      <c r="G24" s="431" t="s">
        <v>281</v>
      </c>
      <c r="H24" s="437" t="s">
        <v>92</v>
      </c>
      <c r="I24" s="447">
        <v>5000</v>
      </c>
      <c r="J24" s="447">
        <v>143.5</v>
      </c>
      <c r="K24" s="447">
        <v>152</v>
      </c>
      <c r="L24" s="447"/>
      <c r="M24" s="447"/>
      <c r="N24" s="435">
        <f t="shared" si="0"/>
        <v>4704.5</v>
      </c>
      <c r="O24" s="448">
        <v>39499</v>
      </c>
    </row>
    <row r="25" spans="1:15">
      <c r="A25" s="418">
        <f t="shared" si="1"/>
        <v>16</v>
      </c>
      <c r="B25" s="437" t="s">
        <v>93</v>
      </c>
      <c r="C25" s="437" t="s">
        <v>94</v>
      </c>
      <c r="D25" s="429" t="s">
        <v>95</v>
      </c>
      <c r="E25" s="445">
        <v>200011101224225</v>
      </c>
      <c r="F25" s="428" t="s">
        <v>87</v>
      </c>
      <c r="G25" s="431" t="s">
        <v>281</v>
      </c>
      <c r="H25" s="450" t="s">
        <v>96</v>
      </c>
      <c r="I25" s="447">
        <v>24000</v>
      </c>
      <c r="J25" s="447">
        <f>I25*2.87%</f>
        <v>688.8</v>
      </c>
      <c r="K25" s="447">
        <f>I25*3.04%</f>
        <v>729.6</v>
      </c>
      <c r="L25" s="447"/>
      <c r="M25" s="447">
        <v>0</v>
      </c>
      <c r="N25" s="435">
        <f t="shared" si="0"/>
        <v>22581.600000000002</v>
      </c>
      <c r="O25" s="448">
        <v>39524</v>
      </c>
    </row>
    <row r="26" spans="1:15">
      <c r="A26" s="418">
        <f t="shared" si="1"/>
        <v>17</v>
      </c>
      <c r="B26" s="437" t="s">
        <v>97</v>
      </c>
      <c r="C26" s="437" t="s">
        <v>98</v>
      </c>
      <c r="D26" s="429" t="s">
        <v>99</v>
      </c>
      <c r="E26" s="430">
        <v>200011101224209</v>
      </c>
      <c r="F26" s="446" t="s">
        <v>100</v>
      </c>
      <c r="G26" s="431" t="s">
        <v>281</v>
      </c>
      <c r="H26" s="450" t="s">
        <v>101</v>
      </c>
      <c r="I26" s="435">
        <v>11596.6</v>
      </c>
      <c r="J26" s="435">
        <f>I26*2.87%</f>
        <v>332.82242000000002</v>
      </c>
      <c r="K26" s="435">
        <f>I26*3.04%</f>
        <v>352.53664000000003</v>
      </c>
      <c r="L26" s="435"/>
      <c r="M26" s="435">
        <v>0</v>
      </c>
      <c r="N26" s="435">
        <f t="shared" si="0"/>
        <v>10911.24094</v>
      </c>
      <c r="O26" s="436">
        <v>39539</v>
      </c>
    </row>
    <row r="27" spans="1:15">
      <c r="A27" s="418">
        <f t="shared" si="1"/>
        <v>18</v>
      </c>
      <c r="B27" s="437" t="s">
        <v>102</v>
      </c>
      <c r="C27" s="437" t="s">
        <v>103</v>
      </c>
      <c r="D27" s="429" t="s">
        <v>104</v>
      </c>
      <c r="E27" s="430">
        <v>200011101231865</v>
      </c>
      <c r="F27" s="446" t="s">
        <v>105</v>
      </c>
      <c r="G27" s="431" t="s">
        <v>281</v>
      </c>
      <c r="H27" s="437" t="s">
        <v>96</v>
      </c>
      <c r="I27" s="435">
        <v>5000</v>
      </c>
      <c r="J27" s="435">
        <f>I27*2.87%</f>
        <v>143.5</v>
      </c>
      <c r="K27" s="435">
        <f>I27*3.04%</f>
        <v>152</v>
      </c>
      <c r="L27" s="435"/>
      <c r="M27" s="435"/>
      <c r="N27" s="435">
        <f t="shared" si="0"/>
        <v>4704.5</v>
      </c>
      <c r="O27" s="436">
        <v>39568</v>
      </c>
    </row>
    <row r="28" spans="1:15">
      <c r="A28" s="418">
        <f t="shared" si="1"/>
        <v>19</v>
      </c>
      <c r="B28" s="437" t="s">
        <v>106</v>
      </c>
      <c r="C28" s="437" t="s">
        <v>107</v>
      </c>
      <c r="D28" s="429" t="s">
        <v>108</v>
      </c>
      <c r="E28" s="430">
        <v>200011101245945</v>
      </c>
      <c r="F28" s="446" t="s">
        <v>109</v>
      </c>
      <c r="G28" s="431" t="s">
        <v>281</v>
      </c>
      <c r="H28" s="450" t="s">
        <v>110</v>
      </c>
      <c r="I28" s="435">
        <v>9600</v>
      </c>
      <c r="J28" s="435">
        <f>I28*2.87%</f>
        <v>275.52</v>
      </c>
      <c r="K28" s="435">
        <f>I28*3.04%</f>
        <v>291.83999999999997</v>
      </c>
      <c r="L28" s="435"/>
      <c r="M28" s="435"/>
      <c r="N28" s="435">
        <f t="shared" si="0"/>
        <v>9032.64</v>
      </c>
      <c r="O28" s="436">
        <v>39661</v>
      </c>
    </row>
    <row r="29" spans="1:15">
      <c r="A29" s="418">
        <f t="shared" si="1"/>
        <v>20</v>
      </c>
      <c r="B29" s="453" t="s">
        <v>111</v>
      </c>
      <c r="C29" s="453" t="s">
        <v>112</v>
      </c>
      <c r="D29" s="454" t="s">
        <v>113</v>
      </c>
      <c r="E29" s="455">
        <v>200011101253597</v>
      </c>
      <c r="F29" s="431" t="s">
        <v>114</v>
      </c>
      <c r="G29" s="431" t="s">
        <v>281</v>
      </c>
      <c r="H29" s="453" t="s">
        <v>115</v>
      </c>
      <c r="I29" s="456">
        <v>22000</v>
      </c>
      <c r="J29" s="457">
        <f>I29*2.87%</f>
        <v>631.4</v>
      </c>
      <c r="K29" s="457">
        <f>I29*3.04%</f>
        <v>668.8</v>
      </c>
      <c r="L29" s="457"/>
      <c r="M29" s="452">
        <v>1512.45</v>
      </c>
      <c r="N29" s="435">
        <f t="shared" si="0"/>
        <v>19187.349999999999</v>
      </c>
      <c r="O29" s="458">
        <v>39692</v>
      </c>
    </row>
    <row r="30" spans="1:15">
      <c r="A30" s="418">
        <f t="shared" si="1"/>
        <v>21</v>
      </c>
      <c r="B30" s="453" t="s">
        <v>116</v>
      </c>
      <c r="C30" s="453" t="s">
        <v>117</v>
      </c>
      <c r="D30" s="454" t="s">
        <v>118</v>
      </c>
      <c r="E30" s="455">
        <v>200011101253733</v>
      </c>
      <c r="F30" s="431" t="s">
        <v>119</v>
      </c>
      <c r="G30" s="431" t="s">
        <v>281</v>
      </c>
      <c r="H30" s="453" t="s">
        <v>120</v>
      </c>
      <c r="I30" s="456">
        <v>5000</v>
      </c>
      <c r="J30" s="457">
        <v>143.5</v>
      </c>
      <c r="K30" s="457">
        <v>152</v>
      </c>
      <c r="L30" s="457"/>
      <c r="M30" s="457"/>
      <c r="N30" s="435">
        <f t="shared" si="0"/>
        <v>4704.5</v>
      </c>
      <c r="O30" s="458">
        <v>39692</v>
      </c>
    </row>
    <row r="31" spans="1:15">
      <c r="A31" s="418">
        <f t="shared" si="1"/>
        <v>22</v>
      </c>
      <c r="B31" s="453" t="s">
        <v>121</v>
      </c>
      <c r="C31" s="453" t="s">
        <v>122</v>
      </c>
      <c r="D31" s="454" t="s">
        <v>123</v>
      </c>
      <c r="E31" s="455">
        <v>200011101253568</v>
      </c>
      <c r="F31" s="431" t="s">
        <v>124</v>
      </c>
      <c r="G31" s="431" t="s">
        <v>281</v>
      </c>
      <c r="H31" s="453" t="s">
        <v>125</v>
      </c>
      <c r="I31" s="459">
        <v>13000</v>
      </c>
      <c r="J31" s="459">
        <f>I31*2.87%</f>
        <v>373.1</v>
      </c>
      <c r="K31" s="459">
        <f>I31*3.04%</f>
        <v>395.2</v>
      </c>
      <c r="L31" s="459">
        <v>0</v>
      </c>
      <c r="M31" s="459">
        <v>0</v>
      </c>
      <c r="N31" s="435">
        <f t="shared" si="0"/>
        <v>12231.699999999999</v>
      </c>
      <c r="O31" s="458">
        <v>39729</v>
      </c>
    </row>
    <row r="32" spans="1:15">
      <c r="A32" s="418">
        <f t="shared" si="1"/>
        <v>23</v>
      </c>
      <c r="B32" s="453" t="s">
        <v>126</v>
      </c>
      <c r="C32" s="453" t="s">
        <v>127</v>
      </c>
      <c r="D32" s="454" t="s">
        <v>128</v>
      </c>
      <c r="E32" s="455">
        <v>200011101278064</v>
      </c>
      <c r="F32" s="431" t="s">
        <v>27</v>
      </c>
      <c r="G32" s="431" t="s">
        <v>129</v>
      </c>
      <c r="H32" s="450" t="s">
        <v>130</v>
      </c>
      <c r="I32" s="451">
        <v>8050</v>
      </c>
      <c r="J32" s="435">
        <f>I32*2.87%</f>
        <v>231.035</v>
      </c>
      <c r="K32" s="435">
        <f>I32*3.04%</f>
        <v>244.72</v>
      </c>
      <c r="L32" s="452">
        <v>0</v>
      </c>
      <c r="M32" s="452">
        <v>1512.45</v>
      </c>
      <c r="N32" s="435">
        <f t="shared" si="0"/>
        <v>6061.7950000000001</v>
      </c>
      <c r="O32" s="458">
        <v>39832</v>
      </c>
    </row>
    <row r="33" spans="1:15">
      <c r="A33" s="418">
        <f t="shared" si="1"/>
        <v>24</v>
      </c>
      <c r="B33" s="453" t="s">
        <v>132</v>
      </c>
      <c r="C33" s="453" t="s">
        <v>133</v>
      </c>
      <c r="D33" s="460" t="s">
        <v>134</v>
      </c>
      <c r="E33" s="461">
        <v>200011101272633</v>
      </c>
      <c r="F33" s="431" t="s">
        <v>37</v>
      </c>
      <c r="G33" s="431" t="s">
        <v>281</v>
      </c>
      <c r="H33" s="431" t="s">
        <v>131</v>
      </c>
      <c r="I33" s="451">
        <v>5000</v>
      </c>
      <c r="J33" s="435">
        <v>143.5</v>
      </c>
      <c r="K33" s="435">
        <v>152</v>
      </c>
      <c r="L33" s="452"/>
      <c r="M33" s="447"/>
      <c r="N33" s="435">
        <f t="shared" si="0"/>
        <v>4704.5</v>
      </c>
      <c r="O33" s="458">
        <v>39845</v>
      </c>
    </row>
    <row r="34" spans="1:15">
      <c r="A34" s="418">
        <f t="shared" si="1"/>
        <v>25</v>
      </c>
      <c r="B34" s="428" t="s">
        <v>135</v>
      </c>
      <c r="C34" s="428" t="s">
        <v>136</v>
      </c>
      <c r="D34" s="429" t="s">
        <v>137</v>
      </c>
      <c r="E34" s="445">
        <v>200011101272688</v>
      </c>
      <c r="F34" s="428" t="s">
        <v>109</v>
      </c>
      <c r="G34" s="431" t="s">
        <v>129</v>
      </c>
      <c r="H34" s="428" t="s">
        <v>110</v>
      </c>
      <c r="I34" s="447">
        <v>9600</v>
      </c>
      <c r="J34" s="447">
        <f>I34*2.87%</f>
        <v>275.52</v>
      </c>
      <c r="K34" s="447">
        <f>I34*3.04%</f>
        <v>291.83999999999997</v>
      </c>
      <c r="L34" s="447"/>
      <c r="M34" s="447"/>
      <c r="N34" s="435">
        <f t="shared" si="0"/>
        <v>9032.64</v>
      </c>
      <c r="O34" s="448">
        <v>39845</v>
      </c>
    </row>
    <row r="35" spans="1:15">
      <c r="A35" s="418">
        <f t="shared" si="1"/>
        <v>26</v>
      </c>
      <c r="B35" s="428" t="s">
        <v>138</v>
      </c>
      <c r="C35" s="428" t="s">
        <v>139</v>
      </c>
      <c r="D35" s="429" t="s">
        <v>140</v>
      </c>
      <c r="E35" s="445">
        <v>200011101294556</v>
      </c>
      <c r="F35" s="428" t="s">
        <v>141</v>
      </c>
      <c r="G35" s="431" t="s">
        <v>281</v>
      </c>
      <c r="H35" s="428" t="s">
        <v>142</v>
      </c>
      <c r="I35" s="451">
        <v>8000</v>
      </c>
      <c r="J35" s="435">
        <v>229.6</v>
      </c>
      <c r="K35" s="435">
        <v>243.2</v>
      </c>
      <c r="L35" s="435"/>
      <c r="M35" s="435"/>
      <c r="N35" s="435">
        <f t="shared" si="0"/>
        <v>7527.2</v>
      </c>
      <c r="O35" s="448">
        <v>40028</v>
      </c>
    </row>
    <row r="36" spans="1:15">
      <c r="A36" s="418">
        <f t="shared" si="1"/>
        <v>27</v>
      </c>
      <c r="B36" s="462" t="s">
        <v>143</v>
      </c>
      <c r="C36" s="428" t="s">
        <v>144</v>
      </c>
      <c r="D36" s="429" t="s">
        <v>145</v>
      </c>
      <c r="E36" s="445">
        <v>200011101310155</v>
      </c>
      <c r="F36" s="428" t="s">
        <v>63</v>
      </c>
      <c r="G36" s="431" t="s">
        <v>281</v>
      </c>
      <c r="H36" s="428" t="s">
        <v>146</v>
      </c>
      <c r="I36" s="447">
        <v>5000</v>
      </c>
      <c r="J36" s="447">
        <v>143.5</v>
      </c>
      <c r="K36" s="447">
        <v>152</v>
      </c>
      <c r="L36" s="447"/>
      <c r="M36" s="447"/>
      <c r="N36" s="435">
        <f t="shared" si="0"/>
        <v>4704.5</v>
      </c>
      <c r="O36" s="448">
        <v>40148</v>
      </c>
    </row>
    <row r="37" spans="1:15">
      <c r="A37" s="418">
        <f t="shared" si="1"/>
        <v>28</v>
      </c>
      <c r="B37" s="428" t="s">
        <v>147</v>
      </c>
      <c r="C37" s="428" t="s">
        <v>148</v>
      </c>
      <c r="D37" s="429" t="s">
        <v>149</v>
      </c>
      <c r="E37" s="445">
        <v>200011101318759</v>
      </c>
      <c r="F37" s="428" t="s">
        <v>150</v>
      </c>
      <c r="G37" s="431" t="s">
        <v>281</v>
      </c>
      <c r="H37" s="446" t="s">
        <v>73</v>
      </c>
      <c r="I37" s="447">
        <v>8000</v>
      </c>
      <c r="J37" s="447">
        <v>229.6</v>
      </c>
      <c r="K37" s="447">
        <v>243.2</v>
      </c>
      <c r="L37" s="447"/>
      <c r="M37" s="447"/>
      <c r="N37" s="435">
        <f t="shared" si="0"/>
        <v>7527.2</v>
      </c>
      <c r="O37" s="448">
        <v>40210</v>
      </c>
    </row>
    <row r="38" spans="1:15">
      <c r="A38" s="418">
        <f t="shared" si="1"/>
        <v>29</v>
      </c>
      <c r="B38" s="437" t="s">
        <v>156</v>
      </c>
      <c r="C38" s="437" t="s">
        <v>157</v>
      </c>
      <c r="D38" s="429" t="s">
        <v>158</v>
      </c>
      <c r="E38" s="445">
        <v>200011101358201</v>
      </c>
      <c r="F38" s="428" t="s">
        <v>159</v>
      </c>
      <c r="G38" s="431" t="s">
        <v>129</v>
      </c>
      <c r="H38" s="437" t="s">
        <v>160</v>
      </c>
      <c r="I38" s="447">
        <v>6000</v>
      </c>
      <c r="J38" s="447">
        <v>172.2</v>
      </c>
      <c r="K38" s="447">
        <v>182.4</v>
      </c>
      <c r="L38" s="447"/>
      <c r="M38" s="447">
        <v>0</v>
      </c>
      <c r="N38" s="435">
        <f t="shared" si="0"/>
        <v>5645.4000000000005</v>
      </c>
      <c r="O38" s="448">
        <v>40422</v>
      </c>
    </row>
    <row r="39" spans="1:15">
      <c r="A39" s="418">
        <f t="shared" si="1"/>
        <v>30</v>
      </c>
      <c r="B39" s="428" t="s">
        <v>161</v>
      </c>
      <c r="C39" s="428" t="s">
        <v>162</v>
      </c>
      <c r="D39" s="429" t="s">
        <v>163</v>
      </c>
      <c r="E39" s="445">
        <v>200011101393460</v>
      </c>
      <c r="F39" s="428" t="s">
        <v>63</v>
      </c>
      <c r="G39" s="431" t="s">
        <v>281</v>
      </c>
      <c r="H39" s="428" t="s">
        <v>164</v>
      </c>
      <c r="I39" s="447">
        <v>5000</v>
      </c>
      <c r="J39" s="447">
        <v>143.5</v>
      </c>
      <c r="K39" s="447">
        <v>152</v>
      </c>
      <c r="L39" s="447"/>
      <c r="M39" s="447"/>
      <c r="N39" s="435">
        <f t="shared" si="0"/>
        <v>4704.5</v>
      </c>
      <c r="O39" s="448">
        <v>40603</v>
      </c>
    </row>
    <row r="40" spans="1:15">
      <c r="A40" s="418">
        <f t="shared" si="1"/>
        <v>31</v>
      </c>
      <c r="B40" s="428" t="s">
        <v>170</v>
      </c>
      <c r="C40" s="428" t="s">
        <v>171</v>
      </c>
      <c r="D40" s="429" t="s">
        <v>172</v>
      </c>
      <c r="E40" s="445">
        <v>200011101419959</v>
      </c>
      <c r="F40" s="428" t="s">
        <v>173</v>
      </c>
      <c r="G40" s="431" t="s">
        <v>281</v>
      </c>
      <c r="H40" s="428" t="s">
        <v>174</v>
      </c>
      <c r="I40" s="447">
        <v>13312</v>
      </c>
      <c r="J40" s="447">
        <v>382.05439999999999</v>
      </c>
      <c r="K40" s="447">
        <v>404.6848</v>
      </c>
      <c r="L40" s="447"/>
      <c r="M40" s="447"/>
      <c r="N40" s="435">
        <f t="shared" si="0"/>
        <v>12525.2608</v>
      </c>
      <c r="O40" s="448">
        <v>41187</v>
      </c>
    </row>
    <row r="41" spans="1:15">
      <c r="A41" s="418">
        <f t="shared" si="1"/>
        <v>32</v>
      </c>
      <c r="B41" s="437" t="s">
        <v>175</v>
      </c>
      <c r="C41" s="437" t="s">
        <v>176</v>
      </c>
      <c r="D41" s="429" t="s">
        <v>177</v>
      </c>
      <c r="E41" s="445">
        <v>200011101479562</v>
      </c>
      <c r="F41" s="428" t="s">
        <v>27</v>
      </c>
      <c r="G41" s="431" t="s">
        <v>281</v>
      </c>
      <c r="H41" s="428" t="s">
        <v>101</v>
      </c>
      <c r="I41" s="447">
        <v>5000</v>
      </c>
      <c r="J41" s="447">
        <v>143.5</v>
      </c>
      <c r="K41" s="447">
        <v>152</v>
      </c>
      <c r="L41" s="447"/>
      <c r="M41" s="447"/>
      <c r="N41" s="435">
        <f t="shared" si="0"/>
        <v>4704.5</v>
      </c>
      <c r="O41" s="448">
        <v>41000</v>
      </c>
    </row>
    <row r="42" spans="1:15">
      <c r="A42" s="418">
        <f t="shared" si="1"/>
        <v>33</v>
      </c>
      <c r="B42" s="428" t="s">
        <v>178</v>
      </c>
      <c r="C42" s="428" t="s">
        <v>179</v>
      </c>
      <c r="D42" s="429" t="s">
        <v>180</v>
      </c>
      <c r="E42" s="445">
        <v>200011101571020</v>
      </c>
      <c r="F42" s="428" t="s">
        <v>181</v>
      </c>
      <c r="G42" s="431" t="s">
        <v>281</v>
      </c>
      <c r="H42" s="428" t="s">
        <v>151</v>
      </c>
      <c r="I42" s="447">
        <v>30000</v>
      </c>
      <c r="J42" s="447">
        <v>861</v>
      </c>
      <c r="K42" s="447">
        <v>912</v>
      </c>
      <c r="L42" s="447"/>
      <c r="M42" s="447"/>
      <c r="N42" s="435">
        <f t="shared" si="0"/>
        <v>28227</v>
      </c>
      <c r="O42" s="448">
        <v>41276</v>
      </c>
    </row>
    <row r="43" spans="1:15">
      <c r="A43" s="418">
        <f t="shared" si="1"/>
        <v>34</v>
      </c>
      <c r="B43" s="428" t="s">
        <v>185</v>
      </c>
      <c r="C43" s="428" t="s">
        <v>186</v>
      </c>
      <c r="D43" s="429" t="s">
        <v>187</v>
      </c>
      <c r="E43" s="445">
        <v>200011101632914</v>
      </c>
      <c r="F43" s="428" t="s">
        <v>188</v>
      </c>
      <c r="G43" s="431" t="s">
        <v>281</v>
      </c>
      <c r="H43" s="428" t="s">
        <v>189</v>
      </c>
      <c r="I43" s="447">
        <v>8000</v>
      </c>
      <c r="J43" s="447">
        <v>229.6</v>
      </c>
      <c r="K43" s="447">
        <v>243.2</v>
      </c>
      <c r="L43" s="447"/>
      <c r="M43" s="447"/>
      <c r="N43" s="435">
        <f t="shared" si="0"/>
        <v>7527.2</v>
      </c>
      <c r="O43" s="448">
        <v>42095</v>
      </c>
    </row>
    <row r="44" spans="1:15">
      <c r="A44" s="418">
        <f t="shared" si="1"/>
        <v>35</v>
      </c>
      <c r="B44" s="428" t="s">
        <v>190</v>
      </c>
      <c r="C44" s="428" t="s">
        <v>191</v>
      </c>
      <c r="D44" s="429" t="s">
        <v>192</v>
      </c>
      <c r="E44" s="445">
        <v>200011101711644</v>
      </c>
      <c r="F44" s="428" t="s">
        <v>37</v>
      </c>
      <c r="G44" s="431" t="s">
        <v>281</v>
      </c>
      <c r="H44" s="428" t="s">
        <v>193</v>
      </c>
      <c r="I44" s="447">
        <v>6000</v>
      </c>
      <c r="J44" s="447">
        <v>172.2</v>
      </c>
      <c r="K44" s="447">
        <v>182.4</v>
      </c>
      <c r="L44" s="447"/>
      <c r="M44" s="447"/>
      <c r="N44" s="435">
        <f t="shared" si="0"/>
        <v>5645.4000000000005</v>
      </c>
      <c r="O44" s="448">
        <v>41640</v>
      </c>
    </row>
    <row r="45" spans="1:15">
      <c r="A45" s="418">
        <f t="shared" si="1"/>
        <v>36</v>
      </c>
      <c r="B45" s="428" t="s">
        <v>194</v>
      </c>
      <c r="C45" s="428" t="s">
        <v>195</v>
      </c>
      <c r="D45" s="429" t="s">
        <v>196</v>
      </c>
      <c r="E45" s="445">
        <v>200011101711592</v>
      </c>
      <c r="F45" s="428" t="s">
        <v>27</v>
      </c>
      <c r="G45" s="431" t="s">
        <v>281</v>
      </c>
      <c r="H45" s="428" t="s">
        <v>197</v>
      </c>
      <c r="I45" s="447">
        <v>5000</v>
      </c>
      <c r="J45" s="447">
        <v>143.5</v>
      </c>
      <c r="K45" s="447">
        <v>152</v>
      </c>
      <c r="L45" s="447"/>
      <c r="M45" s="447"/>
      <c r="N45" s="435">
        <f t="shared" si="0"/>
        <v>4704.5</v>
      </c>
      <c r="O45" s="448">
        <v>41883</v>
      </c>
    </row>
    <row r="46" spans="1:15">
      <c r="A46" s="418">
        <f t="shared" si="1"/>
        <v>37</v>
      </c>
      <c r="B46" s="428" t="s">
        <v>198</v>
      </c>
      <c r="C46" s="428" t="s">
        <v>199</v>
      </c>
      <c r="D46" s="429" t="s">
        <v>200</v>
      </c>
      <c r="E46" s="445">
        <v>200011101711903</v>
      </c>
      <c r="F46" s="428" t="s">
        <v>27</v>
      </c>
      <c r="G46" s="431" t="s">
        <v>281</v>
      </c>
      <c r="H46" s="428" t="s">
        <v>201</v>
      </c>
      <c r="I46" s="447">
        <v>5000</v>
      </c>
      <c r="J46" s="447">
        <v>143.5</v>
      </c>
      <c r="K46" s="447">
        <v>152</v>
      </c>
      <c r="L46" s="447"/>
      <c r="M46" s="447"/>
      <c r="N46" s="435">
        <f t="shared" si="0"/>
        <v>4704.5</v>
      </c>
      <c r="O46" s="448">
        <v>41944</v>
      </c>
    </row>
    <row r="47" spans="1:15">
      <c r="A47" s="418">
        <f t="shared" si="1"/>
        <v>38</v>
      </c>
      <c r="B47" s="437" t="s">
        <v>202</v>
      </c>
      <c r="C47" s="437" t="s">
        <v>203</v>
      </c>
      <c r="D47" s="429" t="s">
        <v>204</v>
      </c>
      <c r="E47" s="445">
        <v>200011101711628</v>
      </c>
      <c r="F47" s="428" t="s">
        <v>27</v>
      </c>
      <c r="G47" s="431" t="s">
        <v>281</v>
      </c>
      <c r="H47" s="428" t="s">
        <v>205</v>
      </c>
      <c r="I47" s="447">
        <v>5000</v>
      </c>
      <c r="J47" s="447">
        <v>143.5</v>
      </c>
      <c r="K47" s="447">
        <v>152</v>
      </c>
      <c r="L47" s="447"/>
      <c r="M47" s="447"/>
      <c r="N47" s="435">
        <f t="shared" si="0"/>
        <v>4704.5</v>
      </c>
      <c r="O47" s="448">
        <v>42125</v>
      </c>
    </row>
    <row r="48" spans="1:15">
      <c r="A48" s="418">
        <f t="shared" si="1"/>
        <v>39</v>
      </c>
      <c r="B48" s="428" t="s">
        <v>206</v>
      </c>
      <c r="C48" s="428" t="s">
        <v>207</v>
      </c>
      <c r="D48" s="429" t="s">
        <v>208</v>
      </c>
      <c r="E48" s="445">
        <v>200011101711796</v>
      </c>
      <c r="F48" s="428" t="s">
        <v>27</v>
      </c>
      <c r="G48" s="431" t="s">
        <v>281</v>
      </c>
      <c r="H48" s="428" t="s">
        <v>209</v>
      </c>
      <c r="I48" s="447">
        <v>5000</v>
      </c>
      <c r="J48" s="447">
        <v>143.5</v>
      </c>
      <c r="K48" s="447">
        <v>152</v>
      </c>
      <c r="L48" s="447"/>
      <c r="M48" s="447"/>
      <c r="N48" s="435">
        <f t="shared" si="0"/>
        <v>4704.5</v>
      </c>
      <c r="O48" s="448">
        <v>42156</v>
      </c>
    </row>
    <row r="49" spans="1:15">
      <c r="A49" s="418">
        <f t="shared" si="1"/>
        <v>40</v>
      </c>
      <c r="B49" s="428" t="s">
        <v>212</v>
      </c>
      <c r="C49" s="428" t="s">
        <v>213</v>
      </c>
      <c r="D49" s="429" t="s">
        <v>214</v>
      </c>
      <c r="E49" s="445">
        <v>200011101711631</v>
      </c>
      <c r="F49" s="428" t="s">
        <v>37</v>
      </c>
      <c r="G49" s="431" t="s">
        <v>281</v>
      </c>
      <c r="H49" s="428" t="s">
        <v>88</v>
      </c>
      <c r="I49" s="447">
        <v>5000</v>
      </c>
      <c r="J49" s="447">
        <v>143.5</v>
      </c>
      <c r="K49" s="447">
        <v>152</v>
      </c>
      <c r="L49" s="447"/>
      <c r="M49" s="447"/>
      <c r="N49" s="435">
        <f t="shared" si="0"/>
        <v>4704.5</v>
      </c>
      <c r="O49" s="448">
        <v>42402</v>
      </c>
    </row>
    <row r="50" spans="1:15">
      <c r="A50" s="418">
        <f t="shared" si="1"/>
        <v>41</v>
      </c>
      <c r="B50" s="428" t="s">
        <v>216</v>
      </c>
      <c r="C50" s="428" t="s">
        <v>217</v>
      </c>
      <c r="D50" s="429" t="s">
        <v>218</v>
      </c>
      <c r="E50" s="445">
        <v>200011101711851</v>
      </c>
      <c r="F50" s="428" t="s">
        <v>219</v>
      </c>
      <c r="G50" s="431" t="s">
        <v>281</v>
      </c>
      <c r="H50" s="428" t="s">
        <v>220</v>
      </c>
      <c r="I50" s="447">
        <v>8000</v>
      </c>
      <c r="J50" s="447">
        <v>229.6</v>
      </c>
      <c r="K50" s="447">
        <v>243.2</v>
      </c>
      <c r="L50" s="447"/>
      <c r="M50" s="447"/>
      <c r="N50" s="435">
        <f t="shared" si="0"/>
        <v>7527.2</v>
      </c>
      <c r="O50" s="448">
        <v>42370</v>
      </c>
    </row>
    <row r="51" spans="1:15">
      <c r="A51" s="418">
        <f t="shared" si="1"/>
        <v>42</v>
      </c>
      <c r="B51" s="428" t="s">
        <v>221</v>
      </c>
      <c r="C51" s="428" t="s">
        <v>222</v>
      </c>
      <c r="D51" s="429" t="s">
        <v>938</v>
      </c>
      <c r="E51" s="445">
        <v>200011101711848</v>
      </c>
      <c r="F51" s="428" t="s">
        <v>27</v>
      </c>
      <c r="G51" s="431" t="s">
        <v>281</v>
      </c>
      <c r="H51" s="428" t="s">
        <v>223</v>
      </c>
      <c r="I51" s="447">
        <v>5000</v>
      </c>
      <c r="J51" s="447">
        <v>143.5</v>
      </c>
      <c r="K51" s="447">
        <v>152</v>
      </c>
      <c r="L51" s="447"/>
      <c r="M51" s="447"/>
      <c r="N51" s="435">
        <f t="shared" si="0"/>
        <v>4704.5</v>
      </c>
      <c r="O51" s="448">
        <v>41730</v>
      </c>
    </row>
    <row r="52" spans="1:15">
      <c r="A52" s="418">
        <f t="shared" si="1"/>
        <v>43</v>
      </c>
      <c r="B52" s="428" t="s">
        <v>224</v>
      </c>
      <c r="C52" s="428" t="s">
        <v>225</v>
      </c>
      <c r="D52" s="429" t="s">
        <v>226</v>
      </c>
      <c r="E52" s="445" t="s">
        <v>227</v>
      </c>
      <c r="F52" s="428" t="s">
        <v>27</v>
      </c>
      <c r="G52" s="431" t="s">
        <v>281</v>
      </c>
      <c r="H52" s="428" t="s">
        <v>228</v>
      </c>
      <c r="I52" s="447">
        <v>5000</v>
      </c>
      <c r="J52" s="447">
        <f t="shared" ref="J52:J58" si="2">I52*2.87%</f>
        <v>143.5</v>
      </c>
      <c r="K52" s="447">
        <f t="shared" ref="K52:K58" si="3">I52*3.04%</f>
        <v>152</v>
      </c>
      <c r="L52" s="447"/>
      <c r="M52" s="447">
        <v>0</v>
      </c>
      <c r="N52" s="435">
        <f t="shared" si="0"/>
        <v>4704.5</v>
      </c>
      <c r="O52" s="448">
        <v>41791</v>
      </c>
    </row>
    <row r="53" spans="1:15">
      <c r="A53" s="418">
        <f t="shared" si="1"/>
        <v>44</v>
      </c>
      <c r="B53" s="428" t="s">
        <v>229</v>
      </c>
      <c r="C53" s="428" t="s">
        <v>230</v>
      </c>
      <c r="D53" s="429" t="s">
        <v>231</v>
      </c>
      <c r="E53" s="445" t="s">
        <v>232</v>
      </c>
      <c r="F53" s="428" t="s">
        <v>37</v>
      </c>
      <c r="G53" s="431" t="s">
        <v>281</v>
      </c>
      <c r="H53" s="428" t="s">
        <v>233</v>
      </c>
      <c r="I53" s="447">
        <v>5000</v>
      </c>
      <c r="J53" s="447">
        <f t="shared" si="2"/>
        <v>143.5</v>
      </c>
      <c r="K53" s="447">
        <f t="shared" si="3"/>
        <v>152</v>
      </c>
      <c r="L53" s="447"/>
      <c r="M53" s="447"/>
      <c r="N53" s="435">
        <f t="shared" si="0"/>
        <v>4704.5</v>
      </c>
      <c r="O53" s="448">
        <v>42552</v>
      </c>
    </row>
    <row r="54" spans="1:15">
      <c r="A54" s="418">
        <f t="shared" si="1"/>
        <v>45</v>
      </c>
      <c r="B54" s="428" t="s">
        <v>234</v>
      </c>
      <c r="C54" s="428" t="s">
        <v>235</v>
      </c>
      <c r="D54" s="429" t="s">
        <v>236</v>
      </c>
      <c r="E54" s="445" t="s">
        <v>237</v>
      </c>
      <c r="F54" s="428" t="s">
        <v>27</v>
      </c>
      <c r="G54" s="431" t="s">
        <v>281</v>
      </c>
      <c r="H54" s="428" t="s">
        <v>233</v>
      </c>
      <c r="I54" s="447">
        <v>5000</v>
      </c>
      <c r="J54" s="447">
        <f t="shared" si="2"/>
        <v>143.5</v>
      </c>
      <c r="K54" s="447">
        <f t="shared" si="3"/>
        <v>152</v>
      </c>
      <c r="L54" s="447"/>
      <c r="M54" s="447"/>
      <c r="N54" s="435">
        <f t="shared" si="0"/>
        <v>4704.5</v>
      </c>
      <c r="O54" s="448">
        <v>42552</v>
      </c>
    </row>
    <row r="55" spans="1:15">
      <c r="A55" s="418">
        <f t="shared" si="1"/>
        <v>46</v>
      </c>
      <c r="B55" s="428" t="s">
        <v>238</v>
      </c>
      <c r="C55" s="428" t="s">
        <v>239</v>
      </c>
      <c r="D55" s="429" t="s">
        <v>240</v>
      </c>
      <c r="E55" s="445" t="s">
        <v>241</v>
      </c>
      <c r="F55" s="428" t="s">
        <v>27</v>
      </c>
      <c r="G55" s="431" t="s">
        <v>281</v>
      </c>
      <c r="H55" s="428" t="s">
        <v>242</v>
      </c>
      <c r="I55" s="451">
        <v>5000</v>
      </c>
      <c r="J55" s="435">
        <f t="shared" si="2"/>
        <v>143.5</v>
      </c>
      <c r="K55" s="435">
        <f t="shared" si="3"/>
        <v>152</v>
      </c>
      <c r="L55" s="435"/>
      <c r="M55" s="435"/>
      <c r="N55" s="435">
        <f t="shared" si="0"/>
        <v>4704.5</v>
      </c>
      <c r="O55" s="448">
        <v>42736</v>
      </c>
    </row>
    <row r="56" spans="1:15">
      <c r="A56" s="418">
        <f t="shared" si="1"/>
        <v>47</v>
      </c>
      <c r="B56" s="428" t="s">
        <v>243</v>
      </c>
      <c r="C56" s="428" t="s">
        <v>244</v>
      </c>
      <c r="D56" s="429" t="s">
        <v>245</v>
      </c>
      <c r="E56" s="430" t="s">
        <v>246</v>
      </c>
      <c r="F56" s="428" t="s">
        <v>37</v>
      </c>
      <c r="G56" s="431" t="s">
        <v>281</v>
      </c>
      <c r="H56" s="428" t="s">
        <v>247</v>
      </c>
      <c r="I56" s="451">
        <v>5000</v>
      </c>
      <c r="J56" s="435">
        <f t="shared" si="2"/>
        <v>143.5</v>
      </c>
      <c r="K56" s="435">
        <f t="shared" si="3"/>
        <v>152</v>
      </c>
      <c r="L56" s="435"/>
      <c r="M56" s="435"/>
      <c r="N56" s="435">
        <f t="shared" si="0"/>
        <v>4704.5</v>
      </c>
      <c r="O56" s="448">
        <v>42917</v>
      </c>
    </row>
    <row r="57" spans="1:15">
      <c r="A57" s="418">
        <f t="shared" si="1"/>
        <v>48</v>
      </c>
      <c r="B57" s="428" t="s">
        <v>248</v>
      </c>
      <c r="C57" s="428" t="s">
        <v>249</v>
      </c>
      <c r="D57" s="429" t="s">
        <v>250</v>
      </c>
      <c r="E57" s="430" t="s">
        <v>251</v>
      </c>
      <c r="F57" s="428" t="s">
        <v>252</v>
      </c>
      <c r="G57" s="431" t="s">
        <v>281</v>
      </c>
      <c r="H57" s="428" t="s">
        <v>253</v>
      </c>
      <c r="I57" s="451">
        <v>6000</v>
      </c>
      <c r="J57" s="435">
        <f t="shared" si="2"/>
        <v>172.2</v>
      </c>
      <c r="K57" s="435">
        <f t="shared" si="3"/>
        <v>182.4</v>
      </c>
      <c r="L57" s="435"/>
      <c r="M57" s="435"/>
      <c r="N57" s="435">
        <f t="shared" si="0"/>
        <v>5645.4000000000005</v>
      </c>
      <c r="O57" s="448">
        <v>43191</v>
      </c>
    </row>
    <row r="58" spans="1:15">
      <c r="A58" s="418">
        <f t="shared" si="1"/>
        <v>49</v>
      </c>
      <c r="B58" s="428" t="s">
        <v>254</v>
      </c>
      <c r="C58" s="428" t="s">
        <v>255</v>
      </c>
      <c r="D58" s="429" t="s">
        <v>256</v>
      </c>
      <c r="E58" s="430" t="s">
        <v>257</v>
      </c>
      <c r="F58" s="428" t="s">
        <v>258</v>
      </c>
      <c r="G58" s="431" t="s">
        <v>281</v>
      </c>
      <c r="H58" s="428" t="s">
        <v>259</v>
      </c>
      <c r="I58" s="451">
        <v>5000</v>
      </c>
      <c r="J58" s="435">
        <f t="shared" si="2"/>
        <v>143.5</v>
      </c>
      <c r="K58" s="435">
        <f t="shared" si="3"/>
        <v>152</v>
      </c>
      <c r="L58" s="435"/>
      <c r="M58" s="435"/>
      <c r="N58" s="435">
        <f t="shared" si="0"/>
        <v>4704.5</v>
      </c>
      <c r="O58" s="448">
        <v>43191</v>
      </c>
    </row>
    <row r="59" spans="1:15">
      <c r="A59" s="418">
        <f t="shared" si="1"/>
        <v>50</v>
      </c>
      <c r="B59" s="465" t="s">
        <v>266</v>
      </c>
      <c r="C59" s="465" t="s">
        <v>267</v>
      </c>
      <c r="D59" s="466" t="s">
        <v>268</v>
      </c>
      <c r="E59" s="466" t="s">
        <v>269</v>
      </c>
      <c r="F59" s="467" t="s">
        <v>270</v>
      </c>
      <c r="G59" s="431" t="s">
        <v>281</v>
      </c>
      <c r="H59" s="467" t="s">
        <v>271</v>
      </c>
      <c r="I59" s="456">
        <v>30000</v>
      </c>
      <c r="J59" s="457">
        <v>861</v>
      </c>
      <c r="K59" s="457">
        <v>912</v>
      </c>
      <c r="L59" s="457"/>
      <c r="M59" s="457"/>
      <c r="N59" s="435">
        <f t="shared" si="0"/>
        <v>28227</v>
      </c>
      <c r="O59" s="466">
        <v>43239</v>
      </c>
    </row>
    <row r="60" spans="1:15">
      <c r="A60" s="418">
        <f t="shared" si="1"/>
        <v>51</v>
      </c>
      <c r="B60" s="465" t="s">
        <v>272</v>
      </c>
      <c r="C60" s="465" t="s">
        <v>273</v>
      </c>
      <c r="D60" s="466" t="s">
        <v>274</v>
      </c>
      <c r="E60" s="466" t="s">
        <v>275</v>
      </c>
      <c r="F60" s="467" t="s">
        <v>150</v>
      </c>
      <c r="G60" s="431" t="s">
        <v>281</v>
      </c>
      <c r="H60" s="467" t="s">
        <v>276</v>
      </c>
      <c r="I60" s="456">
        <v>5000</v>
      </c>
      <c r="J60" s="457">
        <f>I60*2.87%</f>
        <v>143.5</v>
      </c>
      <c r="K60" s="457">
        <f>I60*3.04%</f>
        <v>152</v>
      </c>
      <c r="L60" s="457"/>
      <c r="M60" s="457"/>
      <c r="N60" s="435">
        <f t="shared" si="0"/>
        <v>4704.5</v>
      </c>
      <c r="O60" s="466">
        <v>43282</v>
      </c>
    </row>
    <row r="61" spans="1:15">
      <c r="A61" s="418">
        <f t="shared" si="1"/>
        <v>52</v>
      </c>
      <c r="B61" s="446" t="s">
        <v>277</v>
      </c>
      <c r="C61" s="446" t="s">
        <v>278</v>
      </c>
      <c r="D61" s="463" t="s">
        <v>279</v>
      </c>
      <c r="E61" s="466" t="s">
        <v>280</v>
      </c>
      <c r="F61" s="450" t="s">
        <v>270</v>
      </c>
      <c r="G61" s="431" t="s">
        <v>281</v>
      </c>
      <c r="H61" s="450" t="s">
        <v>1008</v>
      </c>
      <c r="I61" s="456">
        <v>30000</v>
      </c>
      <c r="J61" s="457">
        <v>861</v>
      </c>
      <c r="K61" s="457">
        <v>912</v>
      </c>
      <c r="L61" s="457"/>
      <c r="M61" s="452"/>
      <c r="N61" s="435">
        <f t="shared" si="0"/>
        <v>28227</v>
      </c>
      <c r="O61" s="466">
        <v>43556</v>
      </c>
    </row>
    <row r="62" spans="1:15" ht="30">
      <c r="A62" s="418">
        <f t="shared" si="1"/>
        <v>53</v>
      </c>
      <c r="B62" s="468" t="s">
        <v>288</v>
      </c>
      <c r="C62" s="468" t="s">
        <v>289</v>
      </c>
      <c r="D62" s="469" t="s">
        <v>290</v>
      </c>
      <c r="E62" s="469" t="s">
        <v>291</v>
      </c>
      <c r="F62" s="468" t="s">
        <v>292</v>
      </c>
      <c r="G62" s="431" t="s">
        <v>281</v>
      </c>
      <c r="H62" s="468" t="s">
        <v>293</v>
      </c>
      <c r="I62" s="456">
        <v>5000</v>
      </c>
      <c r="J62" s="457">
        <f>I62*2.87%</f>
        <v>143.5</v>
      </c>
      <c r="K62" s="457">
        <f>I62*3.04%</f>
        <v>152</v>
      </c>
      <c r="L62" s="471"/>
      <c r="M62" s="457"/>
      <c r="N62" s="435">
        <f t="shared" si="0"/>
        <v>4704.5</v>
      </c>
      <c r="O62" s="436">
        <v>43556</v>
      </c>
    </row>
    <row r="63" spans="1:15" ht="30">
      <c r="A63" s="418">
        <f t="shared" si="1"/>
        <v>54</v>
      </c>
      <c r="B63" s="472" t="s">
        <v>294</v>
      </c>
      <c r="C63" s="450" t="s">
        <v>295</v>
      </c>
      <c r="D63" s="438" t="s">
        <v>296</v>
      </c>
      <c r="E63" s="473" t="s">
        <v>297</v>
      </c>
      <c r="F63" s="474" t="s">
        <v>37</v>
      </c>
      <c r="G63" s="475" t="s">
        <v>281</v>
      </c>
      <c r="H63" s="475" t="s">
        <v>298</v>
      </c>
      <c r="I63" s="442">
        <v>6500</v>
      </c>
      <c r="J63" s="442">
        <f>I63*2.87%</f>
        <v>186.55</v>
      </c>
      <c r="K63" s="442">
        <f>I63*3.04%</f>
        <v>197.6</v>
      </c>
      <c r="L63" s="476"/>
      <c r="M63" s="442"/>
      <c r="N63" s="444">
        <f t="shared" si="0"/>
        <v>6115.8499999999995</v>
      </c>
      <c r="O63" s="463">
        <v>43708</v>
      </c>
    </row>
    <row r="64" spans="1:15">
      <c r="A64" s="418">
        <f t="shared" si="1"/>
        <v>55</v>
      </c>
      <c r="B64" s="464" t="s">
        <v>299</v>
      </c>
      <c r="C64" s="450" t="s">
        <v>300</v>
      </c>
      <c r="D64" s="477" t="s">
        <v>301</v>
      </c>
      <c r="E64" s="478" t="s">
        <v>302</v>
      </c>
      <c r="F64" s="479" t="s">
        <v>303</v>
      </c>
      <c r="G64" s="431" t="s">
        <v>281</v>
      </c>
      <c r="H64" s="450" t="s">
        <v>304</v>
      </c>
      <c r="I64" s="480">
        <v>4000</v>
      </c>
      <c r="J64" s="480"/>
      <c r="K64" s="480"/>
      <c r="L64" s="480"/>
      <c r="M64" s="480"/>
      <c r="N64" s="435">
        <f t="shared" si="0"/>
        <v>4000</v>
      </c>
      <c r="O64" s="443">
        <v>43739</v>
      </c>
    </row>
    <row r="65" spans="1:15">
      <c r="A65" s="418">
        <f t="shared" si="1"/>
        <v>56</v>
      </c>
      <c r="B65" s="464" t="s">
        <v>305</v>
      </c>
      <c r="C65" s="450" t="s">
        <v>306</v>
      </c>
      <c r="D65" s="477" t="s">
        <v>307</v>
      </c>
      <c r="E65" s="478" t="s">
        <v>308</v>
      </c>
      <c r="F65" s="479" t="s">
        <v>27</v>
      </c>
      <c r="G65" s="431" t="s">
        <v>281</v>
      </c>
      <c r="H65" s="450" t="s">
        <v>309</v>
      </c>
      <c r="I65" s="480">
        <v>5000</v>
      </c>
      <c r="J65" s="480">
        <f t="shared" ref="J65:J97" si="4">I65*2.87%</f>
        <v>143.5</v>
      </c>
      <c r="K65" s="480">
        <f t="shared" ref="K65:K97" si="5">I65*3.04%</f>
        <v>152</v>
      </c>
      <c r="L65" s="480">
        <v>0</v>
      </c>
      <c r="M65" s="480"/>
      <c r="N65" s="435">
        <f t="shared" si="0"/>
        <v>4704.5</v>
      </c>
      <c r="O65" s="443">
        <v>43832</v>
      </c>
    </row>
    <row r="66" spans="1:15">
      <c r="A66" s="418">
        <f t="shared" si="1"/>
        <v>57</v>
      </c>
      <c r="B66" s="464" t="s">
        <v>310</v>
      </c>
      <c r="C66" s="450" t="s">
        <v>311</v>
      </c>
      <c r="D66" s="477" t="s">
        <v>312</v>
      </c>
      <c r="E66" s="478" t="s">
        <v>313</v>
      </c>
      <c r="F66" s="479" t="s">
        <v>150</v>
      </c>
      <c r="G66" s="431" t="s">
        <v>281</v>
      </c>
      <c r="H66" s="450" t="s">
        <v>314</v>
      </c>
      <c r="I66" s="480">
        <v>8000</v>
      </c>
      <c r="J66" s="480">
        <f t="shared" si="4"/>
        <v>229.6</v>
      </c>
      <c r="K66" s="480">
        <f t="shared" si="5"/>
        <v>243.2</v>
      </c>
      <c r="L66" s="480"/>
      <c r="M66" s="480"/>
      <c r="N66" s="435">
        <f t="shared" si="0"/>
        <v>7527.2</v>
      </c>
      <c r="O66" s="443">
        <v>43834</v>
      </c>
    </row>
    <row r="67" spans="1:15">
      <c r="A67" s="418">
        <f t="shared" si="1"/>
        <v>58</v>
      </c>
      <c r="B67" s="464" t="s">
        <v>316</v>
      </c>
      <c r="C67" s="450" t="s">
        <v>317</v>
      </c>
      <c r="D67" s="477" t="s">
        <v>318</v>
      </c>
      <c r="E67" s="478" t="s">
        <v>319</v>
      </c>
      <c r="F67" s="479" t="s">
        <v>63</v>
      </c>
      <c r="G67" s="431" t="s">
        <v>129</v>
      </c>
      <c r="H67" s="450" t="s">
        <v>320</v>
      </c>
      <c r="I67" s="480">
        <v>5000</v>
      </c>
      <c r="J67" s="480">
        <f t="shared" si="4"/>
        <v>143.5</v>
      </c>
      <c r="K67" s="480">
        <f t="shared" si="5"/>
        <v>152</v>
      </c>
      <c r="L67" s="480"/>
      <c r="M67" s="480"/>
      <c r="N67" s="435">
        <f t="shared" si="0"/>
        <v>4704.5</v>
      </c>
      <c r="O67" s="443" t="s">
        <v>321</v>
      </c>
    </row>
    <row r="68" spans="1:15">
      <c r="A68" s="418">
        <f t="shared" si="1"/>
        <v>59</v>
      </c>
      <c r="B68" s="481" t="s">
        <v>322</v>
      </c>
      <c r="C68" s="453" t="s">
        <v>323</v>
      </c>
      <c r="D68" s="482" t="s">
        <v>324</v>
      </c>
      <c r="E68" s="478" t="s">
        <v>325</v>
      </c>
      <c r="F68" s="483" t="s">
        <v>169</v>
      </c>
      <c r="G68" s="431" t="s">
        <v>281</v>
      </c>
      <c r="H68" s="465" t="s">
        <v>326</v>
      </c>
      <c r="I68" s="480">
        <v>12000</v>
      </c>
      <c r="J68" s="480">
        <f t="shared" si="4"/>
        <v>344.4</v>
      </c>
      <c r="K68" s="480">
        <f t="shared" si="5"/>
        <v>364.8</v>
      </c>
      <c r="L68" s="480"/>
      <c r="M68" s="480"/>
      <c r="N68" s="435">
        <f t="shared" si="0"/>
        <v>11290.800000000001</v>
      </c>
      <c r="O68" s="448">
        <v>44136</v>
      </c>
    </row>
    <row r="69" spans="1:15">
      <c r="A69" s="418">
        <f t="shared" si="1"/>
        <v>60</v>
      </c>
      <c r="B69" s="481" t="s">
        <v>327</v>
      </c>
      <c r="C69" s="453" t="s">
        <v>328</v>
      </c>
      <c r="D69" s="484" t="s">
        <v>329</v>
      </c>
      <c r="E69" s="478" t="s">
        <v>330</v>
      </c>
      <c r="F69" s="483" t="s">
        <v>150</v>
      </c>
      <c r="G69" s="431" t="s">
        <v>281</v>
      </c>
      <c r="H69" s="465" t="s">
        <v>331</v>
      </c>
      <c r="I69" s="480">
        <v>5000</v>
      </c>
      <c r="J69" s="480">
        <f t="shared" si="4"/>
        <v>143.5</v>
      </c>
      <c r="K69" s="480">
        <f t="shared" si="5"/>
        <v>152</v>
      </c>
      <c r="L69" s="480"/>
      <c r="M69" s="480"/>
      <c r="N69" s="435">
        <f t="shared" si="0"/>
        <v>4704.5</v>
      </c>
      <c r="O69" s="448">
        <v>44197</v>
      </c>
    </row>
    <row r="70" spans="1:15" ht="30">
      <c r="A70" s="418">
        <f t="shared" si="1"/>
        <v>61</v>
      </c>
      <c r="B70" s="467" t="s">
        <v>333</v>
      </c>
      <c r="C70" s="465" t="s">
        <v>103</v>
      </c>
      <c r="D70" s="466" t="s">
        <v>334</v>
      </c>
      <c r="E70" s="469" t="s">
        <v>335</v>
      </c>
      <c r="F70" s="485" t="s">
        <v>63</v>
      </c>
      <c r="G70" s="465" t="s">
        <v>315</v>
      </c>
      <c r="H70" s="486" t="s">
        <v>130</v>
      </c>
      <c r="I70" s="480">
        <v>10000</v>
      </c>
      <c r="J70" s="480">
        <f t="shared" si="4"/>
        <v>287</v>
      </c>
      <c r="K70" s="480">
        <f t="shared" si="5"/>
        <v>304</v>
      </c>
      <c r="L70" s="480"/>
      <c r="M70" s="480"/>
      <c r="N70" s="435">
        <f t="shared" si="0"/>
        <v>9409</v>
      </c>
      <c r="O70" s="448">
        <v>44563</v>
      </c>
    </row>
    <row r="71" spans="1:15" ht="30">
      <c r="A71" s="418">
        <f t="shared" si="1"/>
        <v>62</v>
      </c>
      <c r="B71" s="467" t="s">
        <v>336</v>
      </c>
      <c r="C71" s="467" t="s">
        <v>337</v>
      </c>
      <c r="D71" s="466" t="s">
        <v>338</v>
      </c>
      <c r="E71" s="469" t="s">
        <v>339</v>
      </c>
      <c r="F71" s="485" t="s">
        <v>150</v>
      </c>
      <c r="G71" s="431" t="s">
        <v>281</v>
      </c>
      <c r="H71" s="486" t="s">
        <v>340</v>
      </c>
      <c r="I71" s="480">
        <v>5000</v>
      </c>
      <c r="J71" s="480">
        <f t="shared" si="4"/>
        <v>143.5</v>
      </c>
      <c r="K71" s="480">
        <f t="shared" si="5"/>
        <v>152</v>
      </c>
      <c r="L71" s="480"/>
      <c r="M71" s="480"/>
      <c r="N71" s="435">
        <f t="shared" si="0"/>
        <v>4704.5</v>
      </c>
      <c r="O71" s="448">
        <v>44198</v>
      </c>
    </row>
    <row r="72" spans="1:15" ht="30">
      <c r="A72" s="418">
        <f t="shared" si="1"/>
        <v>63</v>
      </c>
      <c r="B72" s="467" t="s">
        <v>346</v>
      </c>
      <c r="C72" s="467" t="s">
        <v>347</v>
      </c>
      <c r="D72" s="466" t="s">
        <v>348</v>
      </c>
      <c r="E72" s="469" t="s">
        <v>349</v>
      </c>
      <c r="F72" s="485" t="s">
        <v>63</v>
      </c>
      <c r="G72" s="431" t="s">
        <v>281</v>
      </c>
      <c r="H72" s="450" t="s">
        <v>101</v>
      </c>
      <c r="I72" s="480">
        <v>5000</v>
      </c>
      <c r="J72" s="480">
        <f t="shared" si="4"/>
        <v>143.5</v>
      </c>
      <c r="K72" s="480">
        <f t="shared" si="5"/>
        <v>152</v>
      </c>
      <c r="L72" s="480"/>
      <c r="M72" s="480"/>
      <c r="N72" s="435">
        <f t="shared" si="0"/>
        <v>4704.5</v>
      </c>
      <c r="O72" s="448">
        <v>44351</v>
      </c>
    </row>
    <row r="73" spans="1:15" ht="30">
      <c r="A73" s="418">
        <f t="shared" si="1"/>
        <v>64</v>
      </c>
      <c r="B73" s="467" t="s">
        <v>353</v>
      </c>
      <c r="C73" s="467" t="s">
        <v>354</v>
      </c>
      <c r="D73" s="466" t="s">
        <v>355</v>
      </c>
      <c r="E73" s="469" t="s">
        <v>356</v>
      </c>
      <c r="F73" s="485" t="s">
        <v>63</v>
      </c>
      <c r="G73" s="431" t="s">
        <v>281</v>
      </c>
      <c r="H73" s="450" t="s">
        <v>357</v>
      </c>
      <c r="I73" s="480">
        <v>5000</v>
      </c>
      <c r="J73" s="480">
        <f t="shared" si="4"/>
        <v>143.5</v>
      </c>
      <c r="K73" s="480">
        <f t="shared" si="5"/>
        <v>152</v>
      </c>
      <c r="L73" s="480"/>
      <c r="M73" s="480"/>
      <c r="N73" s="435">
        <f t="shared" ref="N73:N97" si="6">I73-J73-K73-M73</f>
        <v>4704.5</v>
      </c>
      <c r="O73" s="448">
        <v>44201</v>
      </c>
    </row>
    <row r="74" spans="1:15" ht="30">
      <c r="A74" s="418">
        <f t="shared" si="1"/>
        <v>65</v>
      </c>
      <c r="B74" s="467" t="s">
        <v>358</v>
      </c>
      <c r="C74" s="467" t="s">
        <v>359</v>
      </c>
      <c r="D74" s="461" t="s">
        <v>360</v>
      </c>
      <c r="E74" s="469" t="s">
        <v>361</v>
      </c>
      <c r="F74" s="485" t="s">
        <v>63</v>
      </c>
      <c r="G74" s="431" t="s">
        <v>281</v>
      </c>
      <c r="H74" s="450" t="s">
        <v>362</v>
      </c>
      <c r="I74" s="480">
        <v>5000</v>
      </c>
      <c r="J74" s="480">
        <f t="shared" si="4"/>
        <v>143.5</v>
      </c>
      <c r="K74" s="480">
        <f t="shared" si="5"/>
        <v>152</v>
      </c>
      <c r="L74" s="480"/>
      <c r="M74" s="480"/>
      <c r="N74" s="435">
        <f t="shared" si="6"/>
        <v>4704.5</v>
      </c>
      <c r="O74" s="463">
        <v>44201</v>
      </c>
    </row>
    <row r="75" spans="1:15" ht="30">
      <c r="A75" s="418">
        <f t="shared" ref="A75:A95" si="7">A74+1</f>
        <v>66</v>
      </c>
      <c r="B75" s="467" t="s">
        <v>363</v>
      </c>
      <c r="C75" s="467" t="s">
        <v>364</v>
      </c>
      <c r="D75" s="461" t="s">
        <v>365</v>
      </c>
      <c r="E75" s="469" t="s">
        <v>366</v>
      </c>
      <c r="F75" s="486" t="s">
        <v>367</v>
      </c>
      <c r="G75" s="431" t="s">
        <v>281</v>
      </c>
      <c r="H75" s="450" t="s">
        <v>368</v>
      </c>
      <c r="I75" s="480">
        <v>8000</v>
      </c>
      <c r="J75" s="480">
        <f t="shared" si="4"/>
        <v>229.6</v>
      </c>
      <c r="K75" s="480">
        <f t="shared" si="5"/>
        <v>243.2</v>
      </c>
      <c r="L75" s="480"/>
      <c r="M75" s="480"/>
      <c r="N75" s="435">
        <f t="shared" si="6"/>
        <v>7527.2</v>
      </c>
      <c r="O75" s="463">
        <v>44202</v>
      </c>
    </row>
    <row r="76" spans="1:15" ht="30">
      <c r="A76" s="418">
        <f t="shared" si="7"/>
        <v>67</v>
      </c>
      <c r="B76" s="467" t="s">
        <v>369</v>
      </c>
      <c r="C76" s="467" t="s">
        <v>370</v>
      </c>
      <c r="D76" s="461" t="s">
        <v>371</v>
      </c>
      <c r="E76" s="469" t="s">
        <v>372</v>
      </c>
      <c r="F76" s="486" t="s">
        <v>63</v>
      </c>
      <c r="G76" s="431" t="s">
        <v>281</v>
      </c>
      <c r="H76" s="486" t="s">
        <v>341</v>
      </c>
      <c r="I76" s="480">
        <v>7000</v>
      </c>
      <c r="J76" s="480">
        <f t="shared" si="4"/>
        <v>200.9</v>
      </c>
      <c r="K76" s="480">
        <f t="shared" si="5"/>
        <v>212.8</v>
      </c>
      <c r="L76" s="480"/>
      <c r="M76" s="480"/>
      <c r="N76" s="435">
        <f t="shared" si="6"/>
        <v>6586.3</v>
      </c>
      <c r="O76" s="463">
        <v>44202</v>
      </c>
    </row>
    <row r="77" spans="1:15" ht="30">
      <c r="A77" s="418">
        <f t="shared" si="7"/>
        <v>68</v>
      </c>
      <c r="B77" s="467" t="s">
        <v>378</v>
      </c>
      <c r="C77" s="467" t="s">
        <v>379</v>
      </c>
      <c r="D77" s="461" t="s">
        <v>380</v>
      </c>
      <c r="E77" s="469" t="s">
        <v>381</v>
      </c>
      <c r="F77" s="486" t="s">
        <v>252</v>
      </c>
      <c r="G77" s="431" t="s">
        <v>281</v>
      </c>
      <c r="H77" s="431" t="s">
        <v>362</v>
      </c>
      <c r="I77" s="480">
        <v>7000</v>
      </c>
      <c r="J77" s="480">
        <f t="shared" si="4"/>
        <v>200.9</v>
      </c>
      <c r="K77" s="480">
        <f t="shared" si="5"/>
        <v>212.8</v>
      </c>
      <c r="L77" s="480"/>
      <c r="M77" s="480"/>
      <c r="N77" s="435">
        <f t="shared" si="6"/>
        <v>6586.3</v>
      </c>
      <c r="O77" s="463">
        <v>44470</v>
      </c>
    </row>
    <row r="78" spans="1:15" ht="30">
      <c r="A78" s="418">
        <f t="shared" si="7"/>
        <v>69</v>
      </c>
      <c r="B78" s="467" t="s">
        <v>382</v>
      </c>
      <c r="C78" s="467" t="s">
        <v>383</v>
      </c>
      <c r="D78" s="461" t="s">
        <v>384</v>
      </c>
      <c r="E78" s="469" t="s">
        <v>385</v>
      </c>
      <c r="F78" s="486" t="s">
        <v>252</v>
      </c>
      <c r="G78" s="431" t="s">
        <v>281</v>
      </c>
      <c r="H78" s="431" t="s">
        <v>165</v>
      </c>
      <c r="I78" s="480">
        <v>5000</v>
      </c>
      <c r="J78" s="480">
        <f t="shared" si="4"/>
        <v>143.5</v>
      </c>
      <c r="K78" s="480">
        <f t="shared" si="5"/>
        <v>152</v>
      </c>
      <c r="L78" s="480"/>
      <c r="M78" s="480"/>
      <c r="N78" s="435">
        <f t="shared" si="6"/>
        <v>4704.5</v>
      </c>
      <c r="O78" s="463">
        <v>44440</v>
      </c>
    </row>
    <row r="79" spans="1:15" ht="30">
      <c r="A79" s="418">
        <f t="shared" si="7"/>
        <v>70</v>
      </c>
      <c r="B79" s="467" t="s">
        <v>373</v>
      </c>
      <c r="C79" s="467" t="s">
        <v>40</v>
      </c>
      <c r="D79" s="461" t="s">
        <v>374</v>
      </c>
      <c r="E79" s="469" t="s">
        <v>375</v>
      </c>
      <c r="F79" s="486" t="s">
        <v>376</v>
      </c>
      <c r="G79" s="431" t="s">
        <v>315</v>
      </c>
      <c r="H79" s="431" t="s">
        <v>377</v>
      </c>
      <c r="I79" s="480">
        <v>18000</v>
      </c>
      <c r="J79" s="480">
        <f t="shared" si="4"/>
        <v>516.6</v>
      </c>
      <c r="K79" s="480">
        <f t="shared" si="5"/>
        <v>547.20000000000005</v>
      </c>
      <c r="L79" s="480"/>
      <c r="M79" s="480"/>
      <c r="N79" s="435">
        <f t="shared" si="6"/>
        <v>16936.2</v>
      </c>
      <c r="O79" s="463">
        <v>44470</v>
      </c>
    </row>
    <row r="80" spans="1:15" ht="30">
      <c r="A80" s="418">
        <f t="shared" si="7"/>
        <v>71</v>
      </c>
      <c r="B80" s="467" t="s">
        <v>386</v>
      </c>
      <c r="C80" s="467" t="s">
        <v>387</v>
      </c>
      <c r="D80" s="461" t="s">
        <v>388</v>
      </c>
      <c r="E80" s="469" t="s">
        <v>822</v>
      </c>
      <c r="F80" s="486" t="s">
        <v>252</v>
      </c>
      <c r="G80" s="431" t="s">
        <v>281</v>
      </c>
      <c r="H80" s="431" t="s">
        <v>389</v>
      </c>
      <c r="I80" s="480">
        <v>5000</v>
      </c>
      <c r="J80" s="480">
        <f t="shared" si="4"/>
        <v>143.5</v>
      </c>
      <c r="K80" s="480">
        <f t="shared" si="5"/>
        <v>152</v>
      </c>
      <c r="L80" s="480"/>
      <c r="M80" s="480"/>
      <c r="N80" s="435">
        <f t="shared" si="6"/>
        <v>4704.5</v>
      </c>
      <c r="O80" s="463">
        <v>44531</v>
      </c>
    </row>
    <row r="81" spans="1:15" ht="30">
      <c r="A81" s="418">
        <f t="shared" si="7"/>
        <v>72</v>
      </c>
      <c r="B81" s="467" t="s">
        <v>390</v>
      </c>
      <c r="C81" s="467" t="s">
        <v>391</v>
      </c>
      <c r="D81" s="461" t="s">
        <v>392</v>
      </c>
      <c r="E81" s="469" t="s">
        <v>823</v>
      </c>
      <c r="F81" s="486" t="s">
        <v>252</v>
      </c>
      <c r="G81" s="431" t="s">
        <v>315</v>
      </c>
      <c r="H81" s="431" t="s">
        <v>130</v>
      </c>
      <c r="I81" s="480">
        <v>7000</v>
      </c>
      <c r="J81" s="480">
        <f t="shared" si="4"/>
        <v>200.9</v>
      </c>
      <c r="K81" s="480">
        <f t="shared" si="5"/>
        <v>212.8</v>
      </c>
      <c r="L81" s="480"/>
      <c r="M81" s="480"/>
      <c r="N81" s="435">
        <f t="shared" si="6"/>
        <v>6586.3</v>
      </c>
      <c r="O81" s="463">
        <v>44531</v>
      </c>
    </row>
    <row r="82" spans="1:15">
      <c r="A82" s="418">
        <f t="shared" si="7"/>
        <v>73</v>
      </c>
      <c r="B82" s="467" t="s">
        <v>829</v>
      </c>
      <c r="C82" s="467" t="s">
        <v>830</v>
      </c>
      <c r="D82" s="461" t="s">
        <v>831</v>
      </c>
      <c r="E82" s="469" t="s">
        <v>832</v>
      </c>
      <c r="F82" s="486" t="s">
        <v>252</v>
      </c>
      <c r="G82" s="431" t="s">
        <v>281</v>
      </c>
      <c r="H82" s="450" t="s">
        <v>165</v>
      </c>
      <c r="I82" s="480">
        <v>5000</v>
      </c>
      <c r="J82" s="480">
        <f t="shared" si="4"/>
        <v>143.5</v>
      </c>
      <c r="K82" s="480">
        <f t="shared" si="5"/>
        <v>152</v>
      </c>
      <c r="L82" s="480"/>
      <c r="M82" s="480"/>
      <c r="N82" s="435">
        <f t="shared" si="6"/>
        <v>4704.5</v>
      </c>
      <c r="O82" s="463">
        <v>44600</v>
      </c>
    </row>
    <row r="83" spans="1:15">
      <c r="A83" s="418">
        <f t="shared" si="7"/>
        <v>74</v>
      </c>
      <c r="B83" s="467" t="s">
        <v>858</v>
      </c>
      <c r="C83" s="467" t="s">
        <v>859</v>
      </c>
      <c r="D83" s="461" t="s">
        <v>860</v>
      </c>
      <c r="E83" s="469" t="s">
        <v>861</v>
      </c>
      <c r="F83" s="486" t="s">
        <v>252</v>
      </c>
      <c r="G83" s="431" t="s">
        <v>281</v>
      </c>
      <c r="H83" s="450" t="s">
        <v>211</v>
      </c>
      <c r="I83" s="480">
        <v>5000</v>
      </c>
      <c r="J83" s="480">
        <f t="shared" si="4"/>
        <v>143.5</v>
      </c>
      <c r="K83" s="480">
        <f t="shared" si="5"/>
        <v>152</v>
      </c>
      <c r="L83" s="480"/>
      <c r="M83" s="480"/>
      <c r="N83" s="435">
        <f t="shared" si="6"/>
        <v>4704.5</v>
      </c>
      <c r="O83" s="463">
        <v>44805</v>
      </c>
    </row>
    <row r="84" spans="1:15">
      <c r="A84" s="418">
        <f t="shared" si="7"/>
        <v>75</v>
      </c>
      <c r="B84" s="467" t="s">
        <v>901</v>
      </c>
      <c r="C84" s="467" t="s">
        <v>902</v>
      </c>
      <c r="D84" s="461" t="s">
        <v>903</v>
      </c>
      <c r="E84" s="488" t="s">
        <v>905</v>
      </c>
      <c r="F84" s="486" t="s">
        <v>252</v>
      </c>
      <c r="G84" s="453" t="s">
        <v>315</v>
      </c>
      <c r="H84" s="450" t="s">
        <v>130</v>
      </c>
      <c r="I84" s="480">
        <v>7000</v>
      </c>
      <c r="J84" s="480">
        <f t="shared" si="4"/>
        <v>200.9</v>
      </c>
      <c r="K84" s="480">
        <f t="shared" si="5"/>
        <v>212.8</v>
      </c>
      <c r="L84" s="480"/>
      <c r="M84" s="480"/>
      <c r="N84" s="444">
        <f t="shared" si="6"/>
        <v>6586.3</v>
      </c>
      <c r="O84" s="489">
        <v>44866</v>
      </c>
    </row>
    <row r="85" spans="1:15">
      <c r="A85" s="418">
        <f t="shared" si="7"/>
        <v>76</v>
      </c>
      <c r="B85" s="467" t="s">
        <v>916</v>
      </c>
      <c r="C85" s="467" t="s">
        <v>915</v>
      </c>
      <c r="D85" s="461" t="s">
        <v>914</v>
      </c>
      <c r="E85" s="488" t="s">
        <v>951</v>
      </c>
      <c r="F85" s="486" t="s">
        <v>150</v>
      </c>
      <c r="G85" s="453" t="s">
        <v>281</v>
      </c>
      <c r="H85" s="453" t="s">
        <v>917</v>
      </c>
      <c r="I85" s="480">
        <v>5000</v>
      </c>
      <c r="J85" s="480">
        <f t="shared" si="4"/>
        <v>143.5</v>
      </c>
      <c r="K85" s="480">
        <f t="shared" si="5"/>
        <v>152</v>
      </c>
      <c r="L85" s="480"/>
      <c r="M85" s="480"/>
      <c r="N85" s="435">
        <f t="shared" si="6"/>
        <v>4704.5</v>
      </c>
      <c r="O85" s="463">
        <v>44896</v>
      </c>
    </row>
    <row r="86" spans="1:15">
      <c r="A86" s="418">
        <f t="shared" si="7"/>
        <v>77</v>
      </c>
      <c r="B86" s="467" t="s">
        <v>948</v>
      </c>
      <c r="C86" s="467" t="s">
        <v>947</v>
      </c>
      <c r="D86" s="461" t="s">
        <v>949</v>
      </c>
      <c r="E86" s="488" t="s">
        <v>953</v>
      </c>
      <c r="F86" s="486" t="s">
        <v>150</v>
      </c>
      <c r="G86" s="431" t="s">
        <v>281</v>
      </c>
      <c r="H86" s="437" t="s">
        <v>952</v>
      </c>
      <c r="I86" s="480">
        <v>5000</v>
      </c>
      <c r="J86" s="480">
        <f t="shared" si="4"/>
        <v>143.5</v>
      </c>
      <c r="K86" s="480">
        <f t="shared" si="5"/>
        <v>152</v>
      </c>
      <c r="L86" s="480"/>
      <c r="M86" s="480"/>
      <c r="N86" s="435">
        <f t="shared" si="6"/>
        <v>4704.5</v>
      </c>
      <c r="O86" s="463">
        <v>44986</v>
      </c>
    </row>
    <row r="87" spans="1:15">
      <c r="A87" s="418">
        <f t="shared" si="7"/>
        <v>78</v>
      </c>
      <c r="B87" s="467" t="s">
        <v>954</v>
      </c>
      <c r="C87" s="467" t="s">
        <v>955</v>
      </c>
      <c r="D87" s="461" t="s">
        <v>956</v>
      </c>
      <c r="E87" s="488">
        <v>9605815583</v>
      </c>
      <c r="F87" s="486" t="s">
        <v>150</v>
      </c>
      <c r="G87" s="431" t="s">
        <v>281</v>
      </c>
      <c r="H87" s="437" t="s">
        <v>957</v>
      </c>
      <c r="I87" s="480">
        <v>5000</v>
      </c>
      <c r="J87" s="480">
        <f t="shared" si="4"/>
        <v>143.5</v>
      </c>
      <c r="K87" s="480">
        <f t="shared" si="5"/>
        <v>152</v>
      </c>
      <c r="L87" s="480"/>
      <c r="M87" s="480"/>
      <c r="N87" s="435">
        <f t="shared" si="6"/>
        <v>4704.5</v>
      </c>
      <c r="O87" s="463">
        <v>45017</v>
      </c>
    </row>
    <row r="88" spans="1:15" s="731" customFormat="1">
      <c r="A88" s="731">
        <f t="shared" si="7"/>
        <v>79</v>
      </c>
      <c r="B88" s="757" t="s">
        <v>965</v>
      </c>
      <c r="C88" s="757" t="s">
        <v>966</v>
      </c>
      <c r="D88" s="758" t="s">
        <v>967</v>
      </c>
      <c r="E88" s="759">
        <v>9606189132</v>
      </c>
      <c r="F88" s="760" t="s">
        <v>63</v>
      </c>
      <c r="G88" s="761" t="s">
        <v>281</v>
      </c>
      <c r="H88" s="757" t="s">
        <v>968</v>
      </c>
      <c r="I88" s="762">
        <v>5000</v>
      </c>
      <c r="J88" s="762">
        <f t="shared" si="4"/>
        <v>143.5</v>
      </c>
      <c r="K88" s="762">
        <f t="shared" si="5"/>
        <v>152</v>
      </c>
      <c r="L88" s="762"/>
      <c r="M88" s="762"/>
      <c r="N88" s="763">
        <f t="shared" si="6"/>
        <v>4704.5</v>
      </c>
      <c r="O88" s="764">
        <v>45047</v>
      </c>
    </row>
    <row r="89" spans="1:15">
      <c r="A89" s="418">
        <f t="shared" si="7"/>
        <v>80</v>
      </c>
      <c r="B89" s="467" t="s">
        <v>978</v>
      </c>
      <c r="C89" s="467" t="s">
        <v>943</v>
      </c>
      <c r="D89" s="460" t="s">
        <v>979</v>
      </c>
      <c r="E89" s="488">
        <v>9606377959</v>
      </c>
      <c r="F89" s="486" t="s">
        <v>150</v>
      </c>
      <c r="G89" s="453" t="s">
        <v>281</v>
      </c>
      <c r="H89" s="450" t="s">
        <v>980</v>
      </c>
      <c r="I89" s="480">
        <v>5000</v>
      </c>
      <c r="J89" s="480">
        <f t="shared" si="4"/>
        <v>143.5</v>
      </c>
      <c r="K89" s="480">
        <f t="shared" si="5"/>
        <v>152</v>
      </c>
      <c r="L89" s="480"/>
      <c r="M89" s="480"/>
      <c r="N89" s="435">
        <f t="shared" si="6"/>
        <v>4704.5</v>
      </c>
      <c r="O89" s="463" t="s">
        <v>981</v>
      </c>
    </row>
    <row r="90" spans="1:15">
      <c r="A90" s="418">
        <f t="shared" si="7"/>
        <v>81</v>
      </c>
      <c r="B90" s="467" t="s">
        <v>1023</v>
      </c>
      <c r="C90" s="467" t="s">
        <v>1024</v>
      </c>
      <c r="D90" s="461" t="s">
        <v>1003</v>
      </c>
      <c r="E90" s="488"/>
      <c r="F90" s="486" t="s">
        <v>150</v>
      </c>
      <c r="G90" s="453" t="s">
        <v>281</v>
      </c>
      <c r="H90" s="450" t="s">
        <v>1004</v>
      </c>
      <c r="I90" s="480">
        <v>6000</v>
      </c>
      <c r="J90" s="480">
        <f t="shared" si="4"/>
        <v>172.2</v>
      </c>
      <c r="K90" s="480">
        <f t="shared" si="5"/>
        <v>182.4</v>
      </c>
      <c r="L90" s="480"/>
      <c r="M90" s="480"/>
      <c r="N90" s="435">
        <f t="shared" si="6"/>
        <v>5645.4000000000005</v>
      </c>
      <c r="O90" s="463">
        <v>45004</v>
      </c>
    </row>
    <row r="91" spans="1:15">
      <c r="A91" s="418">
        <f t="shared" si="7"/>
        <v>82</v>
      </c>
      <c r="B91" s="467" t="s">
        <v>1063</v>
      </c>
      <c r="C91" s="467" t="s">
        <v>1064</v>
      </c>
      <c r="D91" s="461" t="s">
        <v>1065</v>
      </c>
      <c r="E91" s="488">
        <v>9607302138</v>
      </c>
      <c r="F91" s="486" t="s">
        <v>1049</v>
      </c>
      <c r="G91" s="453" t="s">
        <v>281</v>
      </c>
      <c r="H91" s="450" t="s">
        <v>1066</v>
      </c>
      <c r="I91" s="480">
        <v>5000</v>
      </c>
      <c r="J91" s="480">
        <f t="shared" si="4"/>
        <v>143.5</v>
      </c>
      <c r="K91" s="480">
        <f t="shared" si="5"/>
        <v>152</v>
      </c>
      <c r="L91" s="480"/>
      <c r="M91" s="480"/>
      <c r="N91" s="435">
        <f t="shared" si="6"/>
        <v>4704.5</v>
      </c>
      <c r="O91" s="463">
        <v>45483</v>
      </c>
    </row>
    <row r="92" spans="1:15">
      <c r="A92" s="418">
        <f t="shared" si="7"/>
        <v>83</v>
      </c>
      <c r="B92" s="467" t="s">
        <v>1067</v>
      </c>
      <c r="C92" s="467" t="s">
        <v>1068</v>
      </c>
      <c r="D92" s="461" t="s">
        <v>1069</v>
      </c>
      <c r="E92" s="488">
        <v>9607302140</v>
      </c>
      <c r="F92" s="486" t="s">
        <v>1049</v>
      </c>
      <c r="G92" s="453" t="s">
        <v>281</v>
      </c>
      <c r="H92" s="450" t="s">
        <v>1066</v>
      </c>
      <c r="I92" s="480">
        <v>5000</v>
      </c>
      <c r="J92" s="480">
        <f t="shared" si="4"/>
        <v>143.5</v>
      </c>
      <c r="K92" s="480">
        <f t="shared" si="5"/>
        <v>152</v>
      </c>
      <c r="L92" s="480"/>
      <c r="M92" s="480"/>
      <c r="N92" s="435">
        <f t="shared" si="6"/>
        <v>4704.5</v>
      </c>
      <c r="O92" s="463">
        <v>45483</v>
      </c>
    </row>
    <row r="93" spans="1:15">
      <c r="A93" s="418">
        <f t="shared" si="7"/>
        <v>84</v>
      </c>
      <c r="B93" s="467" t="s">
        <v>1070</v>
      </c>
      <c r="C93" s="467" t="s">
        <v>1071</v>
      </c>
      <c r="D93" s="461" t="s">
        <v>1048</v>
      </c>
      <c r="E93" s="488">
        <v>9607302139</v>
      </c>
      <c r="F93" s="486" t="s">
        <v>1049</v>
      </c>
      <c r="G93" s="453" t="s">
        <v>281</v>
      </c>
      <c r="H93" s="450" t="s">
        <v>1072</v>
      </c>
      <c r="I93" s="480">
        <v>5000</v>
      </c>
      <c r="J93" s="480">
        <f t="shared" si="4"/>
        <v>143.5</v>
      </c>
      <c r="K93" s="480">
        <f t="shared" si="5"/>
        <v>152</v>
      </c>
      <c r="L93" s="480"/>
      <c r="M93" s="480"/>
      <c r="N93" s="435">
        <f t="shared" si="6"/>
        <v>4704.5</v>
      </c>
      <c r="O93" s="463">
        <v>45484</v>
      </c>
    </row>
    <row r="94" spans="1:15">
      <c r="A94" s="418">
        <f t="shared" si="7"/>
        <v>85</v>
      </c>
      <c r="B94" s="467" t="s">
        <v>1073</v>
      </c>
      <c r="C94" s="467" t="s">
        <v>1052</v>
      </c>
      <c r="D94" s="461" t="s">
        <v>1053</v>
      </c>
      <c r="E94" s="488">
        <v>9607302135</v>
      </c>
      <c r="F94" s="486" t="s">
        <v>1049</v>
      </c>
      <c r="G94" s="453" t="s">
        <v>281</v>
      </c>
      <c r="H94" s="450" t="s">
        <v>1074</v>
      </c>
      <c r="I94" s="480">
        <v>5000</v>
      </c>
      <c r="J94" s="480">
        <f t="shared" si="4"/>
        <v>143.5</v>
      </c>
      <c r="K94" s="480">
        <f t="shared" si="5"/>
        <v>152</v>
      </c>
      <c r="L94" s="480"/>
      <c r="M94" s="480"/>
      <c r="N94" s="435">
        <f t="shared" si="6"/>
        <v>4704.5</v>
      </c>
      <c r="O94" s="463">
        <v>45484</v>
      </c>
    </row>
    <row r="95" spans="1:15">
      <c r="A95" s="418">
        <f t="shared" si="7"/>
        <v>86</v>
      </c>
      <c r="B95" s="467" t="s">
        <v>350</v>
      </c>
      <c r="C95" s="467" t="s">
        <v>1059</v>
      </c>
      <c r="D95" s="461" t="s">
        <v>1060</v>
      </c>
      <c r="E95" s="488">
        <v>9607302137</v>
      </c>
      <c r="F95" s="486" t="s">
        <v>1049</v>
      </c>
      <c r="G95" s="453" t="s">
        <v>281</v>
      </c>
      <c r="H95" s="450" t="s">
        <v>165</v>
      </c>
      <c r="I95" s="480">
        <v>5000</v>
      </c>
      <c r="J95" s="480">
        <f t="shared" si="4"/>
        <v>143.5</v>
      </c>
      <c r="K95" s="480">
        <f t="shared" si="5"/>
        <v>152</v>
      </c>
      <c r="L95" s="480"/>
      <c r="M95" s="480"/>
      <c r="N95" s="435">
        <f t="shared" si="6"/>
        <v>4704.5</v>
      </c>
      <c r="O95" s="463">
        <v>45484</v>
      </c>
    </row>
    <row r="96" spans="1:15">
      <c r="A96" s="418">
        <f>A95+1</f>
        <v>87</v>
      </c>
      <c r="B96" s="467" t="s">
        <v>1078</v>
      </c>
      <c r="C96" s="467" t="s">
        <v>1076</v>
      </c>
      <c r="D96" s="461" t="s">
        <v>1077</v>
      </c>
      <c r="E96" s="488">
        <v>9607302134</v>
      </c>
      <c r="F96" s="486" t="s">
        <v>871</v>
      </c>
      <c r="G96" s="453" t="s">
        <v>281</v>
      </c>
      <c r="H96" s="450" t="s">
        <v>1079</v>
      </c>
      <c r="I96" s="480">
        <v>5000</v>
      </c>
      <c r="J96" s="480">
        <f t="shared" si="4"/>
        <v>143.5</v>
      </c>
      <c r="K96" s="480">
        <f t="shared" si="5"/>
        <v>152</v>
      </c>
      <c r="L96" s="480"/>
      <c r="M96" s="480"/>
      <c r="N96" s="435">
        <f t="shared" si="6"/>
        <v>4704.5</v>
      </c>
      <c r="O96" s="463">
        <v>45485</v>
      </c>
    </row>
    <row r="97" spans="1:15">
      <c r="A97" s="418">
        <f>A96+1</f>
        <v>88</v>
      </c>
      <c r="B97" s="467" t="s">
        <v>442</v>
      </c>
      <c r="C97" s="467" t="s">
        <v>1101</v>
      </c>
      <c r="D97" s="745" t="s">
        <v>1102</v>
      </c>
      <c r="E97" s="746">
        <v>9607564650</v>
      </c>
      <c r="F97" s="486" t="s">
        <v>1049</v>
      </c>
      <c r="G97" s="453" t="s">
        <v>281</v>
      </c>
      <c r="H97" s="450" t="s">
        <v>1058</v>
      </c>
      <c r="I97" s="480">
        <v>5000</v>
      </c>
      <c r="J97" s="480">
        <f t="shared" si="4"/>
        <v>143.5</v>
      </c>
      <c r="K97" s="480">
        <f t="shared" si="5"/>
        <v>152</v>
      </c>
      <c r="L97" s="480"/>
      <c r="M97" s="480"/>
      <c r="N97" s="435">
        <f t="shared" si="6"/>
        <v>4704.5</v>
      </c>
      <c r="O97" s="463">
        <v>45537</v>
      </c>
    </row>
    <row r="98" spans="1:15">
      <c r="B98" s="634" t="s">
        <v>4</v>
      </c>
      <c r="C98" s="634"/>
      <c r="D98" s="635"/>
      <c r="E98" s="636"/>
      <c r="F98" s="637" t="s">
        <v>397</v>
      </c>
      <c r="G98" s="638"/>
      <c r="H98" s="639"/>
      <c r="I98" s="640">
        <f>SUM(I10:I97)</f>
        <v>697345.65</v>
      </c>
      <c r="J98" s="640">
        <f>SUM(J10:J97)</f>
        <v>19755.520155000002</v>
      </c>
      <c r="K98" s="640">
        <f>SUM(K10:K97)</f>
        <v>20925.707759999998</v>
      </c>
      <c r="L98" s="640">
        <f>SUM(L10:L86)</f>
        <v>0</v>
      </c>
      <c r="M98" s="640">
        <f>SUM(M10:M86)</f>
        <v>3024.9</v>
      </c>
      <c r="N98" s="452">
        <f>SUM(N10:N97)</f>
        <v>653639.5220850003</v>
      </c>
      <c r="O98" s="463"/>
    </row>
    <row r="99" spans="1:15">
      <c r="B99" s="641"/>
      <c r="C99" s="641"/>
      <c r="D99" s="642"/>
      <c r="E99" s="643"/>
      <c r="F99" s="641"/>
      <c r="G99" s="644"/>
      <c r="H99" s="645"/>
      <c r="I99" s="646"/>
      <c r="J99" s="646"/>
      <c r="K99" s="646"/>
      <c r="L99" s="646"/>
      <c r="M99" s="646"/>
      <c r="N99" s="647"/>
      <c r="O99" s="648"/>
    </row>
    <row r="100" spans="1:15" ht="15.75" thickBot="1">
      <c r="B100" s="729"/>
      <c r="C100" s="741"/>
      <c r="D100" s="742" t="s">
        <v>1096</v>
      </c>
      <c r="E100" s="743"/>
      <c r="F100" s="79"/>
      <c r="G100" s="79"/>
      <c r="H100" s="729"/>
      <c r="I100" s="654" t="s">
        <v>841</v>
      </c>
      <c r="J100" s="654"/>
      <c r="K100" s="649"/>
      <c r="L100" s="649"/>
      <c r="M100" s="649"/>
      <c r="N100" s="649"/>
      <c r="O100" s="650"/>
    </row>
    <row r="101" spans="1:15">
      <c r="B101" s="729"/>
      <c r="C101" s="840" t="s">
        <v>1097</v>
      </c>
      <c r="D101" s="840"/>
      <c r="E101" s="744"/>
      <c r="F101" s="79"/>
      <c r="G101" s="79"/>
      <c r="H101" s="729"/>
      <c r="I101" s="729" t="s">
        <v>1098</v>
      </c>
      <c r="J101" s="729"/>
      <c r="K101" s="649"/>
      <c r="L101" s="649"/>
      <c r="M101" s="649"/>
      <c r="N101" s="649"/>
      <c r="O101" s="650"/>
    </row>
    <row r="102" spans="1:15">
      <c r="B102" s="729"/>
      <c r="C102" s="729"/>
      <c r="D102" s="79"/>
      <c r="E102" s="79"/>
      <c r="F102" s="79"/>
      <c r="G102" s="729"/>
      <c r="H102" s="729"/>
      <c r="I102" s="729"/>
      <c r="J102" s="516"/>
      <c r="K102" s="649"/>
      <c r="L102" s="649"/>
      <c r="M102" s="649"/>
      <c r="N102" s="649"/>
      <c r="O102" s="650"/>
    </row>
    <row r="103" spans="1:15">
      <c r="B103" s="838" t="s">
        <v>1</v>
      </c>
      <c r="C103" s="838"/>
      <c r="D103" s="838"/>
      <c r="E103" s="838"/>
      <c r="F103" s="838"/>
      <c r="G103" s="838"/>
      <c r="H103" s="838"/>
      <c r="I103" s="838"/>
      <c r="J103" s="838"/>
      <c r="K103" s="838"/>
      <c r="L103" s="838"/>
      <c r="M103" s="838"/>
      <c r="N103" s="838"/>
      <c r="O103" s="650"/>
    </row>
    <row r="104" spans="1:15">
      <c r="B104" s="838" t="s">
        <v>2</v>
      </c>
      <c r="C104" s="838"/>
      <c r="D104" s="838"/>
      <c r="E104" s="838"/>
      <c r="F104" s="838"/>
      <c r="G104" s="838"/>
      <c r="H104" s="838"/>
      <c r="I104" s="838"/>
      <c r="J104" s="838"/>
      <c r="K104" s="838"/>
      <c r="L104" s="838"/>
      <c r="M104" s="838"/>
      <c r="N104" s="838"/>
      <c r="O104" s="650"/>
    </row>
    <row r="105" spans="1:15">
      <c r="B105" s="838" t="s">
        <v>401</v>
      </c>
      <c r="C105" s="838"/>
      <c r="D105" s="838"/>
      <c r="E105" s="838"/>
      <c r="F105" s="838"/>
      <c r="G105" s="838"/>
      <c r="H105" s="838"/>
      <c r="I105" s="838"/>
      <c r="J105" s="838"/>
      <c r="K105" s="838"/>
      <c r="L105" s="838"/>
      <c r="M105" s="838"/>
      <c r="N105" s="838"/>
      <c r="O105" s="650"/>
    </row>
    <row r="106" spans="1:15">
      <c r="B106" s="624" t="s">
        <v>1090</v>
      </c>
      <c r="C106" s="624"/>
      <c r="D106" s="624"/>
      <c r="E106" s="624"/>
      <c r="F106" s="624"/>
      <c r="G106" s="624"/>
      <c r="H106" s="624"/>
      <c r="I106" s="624"/>
      <c r="J106" s="624"/>
      <c r="K106" s="624"/>
      <c r="L106" s="624"/>
      <c r="M106" s="624"/>
      <c r="N106" s="624"/>
      <c r="O106" s="624"/>
    </row>
    <row r="107" spans="1:15">
      <c r="B107" s="655" t="s">
        <v>1043</v>
      </c>
      <c r="C107" s="656"/>
      <c r="D107" s="657"/>
      <c r="E107" s="658"/>
      <c r="F107" s="659"/>
      <c r="G107" s="660"/>
      <c r="H107" s="660"/>
      <c r="I107" s="661"/>
      <c r="J107" s="662"/>
      <c r="K107" s="661"/>
      <c r="L107" s="662"/>
      <c r="M107" s="661"/>
      <c r="N107" s="662"/>
      <c r="O107" s="626"/>
    </row>
    <row r="108" spans="1:15">
      <c r="B108" s="624" t="s">
        <v>6</v>
      </c>
      <c r="C108" s="624" t="s">
        <v>7</v>
      </c>
      <c r="D108" s="624" t="s">
        <v>8</v>
      </c>
      <c r="E108" s="624" t="s">
        <v>9</v>
      </c>
      <c r="F108" s="624" t="s">
        <v>10</v>
      </c>
      <c r="G108" s="624" t="s">
        <v>11</v>
      </c>
      <c r="H108" s="740" t="s">
        <v>12</v>
      </c>
      <c r="I108" s="624" t="s">
        <v>13</v>
      </c>
      <c r="J108" s="662" t="s">
        <v>14</v>
      </c>
      <c r="K108" s="662" t="s">
        <v>15</v>
      </c>
      <c r="L108" s="662" t="s">
        <v>16</v>
      </c>
      <c r="M108" s="627" t="s">
        <v>941</v>
      </c>
      <c r="N108" s="663" t="s">
        <v>17</v>
      </c>
      <c r="O108" s="630" t="s">
        <v>18</v>
      </c>
    </row>
    <row r="109" spans="1:15">
      <c r="A109" s="418">
        <v>1</v>
      </c>
      <c r="B109" s="428" t="s">
        <v>403</v>
      </c>
      <c r="C109" s="428" t="s">
        <v>404</v>
      </c>
      <c r="D109" s="429" t="s">
        <v>405</v>
      </c>
      <c r="E109" s="445">
        <v>200011120165796</v>
      </c>
      <c r="F109" s="428" t="s">
        <v>406</v>
      </c>
      <c r="G109" s="450" t="s">
        <v>484</v>
      </c>
      <c r="H109" s="428" t="s">
        <v>407</v>
      </c>
      <c r="I109" s="456">
        <v>11786</v>
      </c>
      <c r="J109" s="457">
        <f>I109*2.87%</f>
        <v>338.25819999999999</v>
      </c>
      <c r="K109" s="457">
        <f>I109*3.04%</f>
        <v>358.2944</v>
      </c>
      <c r="L109" s="471"/>
      <c r="M109" s="457">
        <v>0</v>
      </c>
      <c r="N109" s="457">
        <f>I109-J109-K109-M109</f>
        <v>11089.447399999999</v>
      </c>
      <c r="O109" s="448">
        <v>38971</v>
      </c>
    </row>
    <row r="110" spans="1:15">
      <c r="A110" s="418">
        <f>A109+1</f>
        <v>2</v>
      </c>
      <c r="B110" s="428" t="s">
        <v>408</v>
      </c>
      <c r="C110" s="428" t="s">
        <v>409</v>
      </c>
      <c r="D110" s="445" t="s">
        <v>410</v>
      </c>
      <c r="E110" s="445">
        <v>200011120165880</v>
      </c>
      <c r="F110" s="428" t="s">
        <v>27</v>
      </c>
      <c r="G110" s="450" t="s">
        <v>484</v>
      </c>
      <c r="H110" s="428" t="s">
        <v>411</v>
      </c>
      <c r="I110" s="447">
        <v>5000</v>
      </c>
      <c r="J110" s="447">
        <v>143.5</v>
      </c>
      <c r="K110" s="447">
        <v>152</v>
      </c>
      <c r="L110" s="470"/>
      <c r="M110" s="447"/>
      <c r="N110" s="447">
        <v>4704.5</v>
      </c>
      <c r="O110" s="448">
        <v>39084</v>
      </c>
    </row>
    <row r="111" spans="1:15">
      <c r="A111" s="418">
        <f t="shared" ref="A111:A138" si="8">A110+1</f>
        <v>3</v>
      </c>
      <c r="B111" s="428" t="s">
        <v>412</v>
      </c>
      <c r="C111" s="428" t="s">
        <v>413</v>
      </c>
      <c r="D111" s="445" t="s">
        <v>414</v>
      </c>
      <c r="E111" s="445">
        <v>200011120165864</v>
      </c>
      <c r="F111" s="428" t="s">
        <v>415</v>
      </c>
      <c r="G111" s="450" t="s">
        <v>484</v>
      </c>
      <c r="H111" s="428" t="s">
        <v>411</v>
      </c>
      <c r="I111" s="447">
        <v>5000</v>
      </c>
      <c r="J111" s="447">
        <v>143.5</v>
      </c>
      <c r="K111" s="447">
        <v>152</v>
      </c>
      <c r="L111" s="470"/>
      <c r="M111" s="447"/>
      <c r="N111" s="447">
        <v>4704.5</v>
      </c>
      <c r="O111" s="448">
        <v>39174</v>
      </c>
    </row>
    <row r="112" spans="1:15">
      <c r="A112" s="418">
        <f t="shared" si="8"/>
        <v>4</v>
      </c>
      <c r="B112" s="428" t="s">
        <v>221</v>
      </c>
      <c r="C112" s="428" t="s">
        <v>416</v>
      </c>
      <c r="D112" s="445" t="s">
        <v>417</v>
      </c>
      <c r="E112" s="445">
        <v>200011120166148</v>
      </c>
      <c r="F112" s="428" t="s">
        <v>150</v>
      </c>
      <c r="G112" s="450" t="s">
        <v>484</v>
      </c>
      <c r="H112" s="446" t="s">
        <v>418</v>
      </c>
      <c r="I112" s="447">
        <v>7000</v>
      </c>
      <c r="J112" s="447">
        <v>143.5</v>
      </c>
      <c r="K112" s="447">
        <v>152</v>
      </c>
      <c r="L112" s="470"/>
      <c r="M112" s="447"/>
      <c r="N112" s="447">
        <v>6704.5</v>
      </c>
      <c r="O112" s="448">
        <v>39114</v>
      </c>
    </row>
    <row r="113" spans="1:15">
      <c r="A113" s="418">
        <f t="shared" si="8"/>
        <v>5</v>
      </c>
      <c r="B113" s="428" t="s">
        <v>419</v>
      </c>
      <c r="C113" s="428" t="s">
        <v>420</v>
      </c>
      <c r="D113" s="445" t="s">
        <v>421</v>
      </c>
      <c r="E113" s="445">
        <v>200011120165848</v>
      </c>
      <c r="F113" s="428" t="s">
        <v>422</v>
      </c>
      <c r="G113" s="450" t="s">
        <v>484</v>
      </c>
      <c r="H113" s="428" t="s">
        <v>423</v>
      </c>
      <c r="I113" s="456">
        <v>11786</v>
      </c>
      <c r="J113" s="457">
        <f>I113*2.87%</f>
        <v>338.25819999999999</v>
      </c>
      <c r="K113" s="457">
        <f>I113*3.04%</f>
        <v>358.2944</v>
      </c>
      <c r="L113" s="471"/>
      <c r="M113" s="457">
        <v>0</v>
      </c>
      <c r="N113" s="457">
        <f>I113-J113-K113-M113</f>
        <v>11089.447399999999</v>
      </c>
      <c r="O113" s="448">
        <v>39295</v>
      </c>
    </row>
    <row r="114" spans="1:15">
      <c r="A114" s="418">
        <f t="shared" si="8"/>
        <v>6</v>
      </c>
      <c r="B114" s="428" t="s">
        <v>424</v>
      </c>
      <c r="C114" s="428" t="s">
        <v>425</v>
      </c>
      <c r="D114" s="429" t="s">
        <v>426</v>
      </c>
      <c r="E114" s="445">
        <v>200011120165738</v>
      </c>
      <c r="F114" s="428" t="s">
        <v>27</v>
      </c>
      <c r="G114" s="450" t="s">
        <v>484</v>
      </c>
      <c r="H114" s="428" t="s">
        <v>427</v>
      </c>
      <c r="I114" s="447">
        <v>5000</v>
      </c>
      <c r="J114" s="447">
        <v>143.5</v>
      </c>
      <c r="K114" s="447">
        <v>152</v>
      </c>
      <c r="L114" s="470"/>
      <c r="M114" s="447"/>
      <c r="N114" s="447">
        <v>4704.5</v>
      </c>
      <c r="O114" s="448">
        <v>39302</v>
      </c>
    </row>
    <row r="115" spans="1:15">
      <c r="A115" s="418">
        <f t="shared" si="8"/>
        <v>7</v>
      </c>
      <c r="B115" s="428" t="s">
        <v>428</v>
      </c>
      <c r="C115" s="428" t="s">
        <v>429</v>
      </c>
      <c r="D115" s="429" t="s">
        <v>430</v>
      </c>
      <c r="E115" s="445">
        <v>200011120143844</v>
      </c>
      <c r="F115" s="428" t="s">
        <v>376</v>
      </c>
      <c r="G115" s="450" t="s">
        <v>484</v>
      </c>
      <c r="H115" s="664" t="s">
        <v>431</v>
      </c>
      <c r="I115" s="447">
        <v>8000</v>
      </c>
      <c r="J115" s="447">
        <v>229.6</v>
      </c>
      <c r="K115" s="447">
        <v>243.2</v>
      </c>
      <c r="L115" s="470"/>
      <c r="M115" s="447"/>
      <c r="N115" s="447">
        <v>7527.2</v>
      </c>
      <c r="O115" s="448">
        <v>40210</v>
      </c>
    </row>
    <row r="116" spans="1:15">
      <c r="A116" s="418">
        <f t="shared" si="8"/>
        <v>8</v>
      </c>
      <c r="B116" s="428" t="s">
        <v>435</v>
      </c>
      <c r="C116" s="428" t="s">
        <v>436</v>
      </c>
      <c r="D116" s="429" t="s">
        <v>437</v>
      </c>
      <c r="E116" s="445">
        <v>200011101393509</v>
      </c>
      <c r="F116" s="428" t="s">
        <v>37</v>
      </c>
      <c r="G116" s="450" t="s">
        <v>484</v>
      </c>
      <c r="H116" s="428" t="s">
        <v>438</v>
      </c>
      <c r="I116" s="665">
        <v>5000</v>
      </c>
      <c r="J116" s="632">
        <f>I116*2.87%</f>
        <v>143.5</v>
      </c>
      <c r="K116" s="632">
        <f>I116*3.04%</f>
        <v>152</v>
      </c>
      <c r="L116" s="666"/>
      <c r="M116" s="632"/>
      <c r="N116" s="632">
        <f>I116-J116-K116</f>
        <v>4704.5</v>
      </c>
      <c r="O116" s="448">
        <v>40603</v>
      </c>
    </row>
    <row r="117" spans="1:15">
      <c r="A117" s="418">
        <f t="shared" si="8"/>
        <v>9</v>
      </c>
      <c r="B117" s="428" t="s">
        <v>439</v>
      </c>
      <c r="C117" s="428" t="s">
        <v>103</v>
      </c>
      <c r="D117" s="429" t="s">
        <v>440</v>
      </c>
      <c r="E117" s="445">
        <v>200011101479559</v>
      </c>
      <c r="F117" s="428" t="s">
        <v>27</v>
      </c>
      <c r="G117" s="450" t="s">
        <v>484</v>
      </c>
      <c r="H117" s="428" t="s">
        <v>1092</v>
      </c>
      <c r="I117" s="447">
        <v>5000</v>
      </c>
      <c r="J117" s="447">
        <v>143.5</v>
      </c>
      <c r="K117" s="447">
        <v>152</v>
      </c>
      <c r="L117" s="470"/>
      <c r="M117" s="447"/>
      <c r="N117" s="447">
        <v>4704.5</v>
      </c>
      <c r="O117" s="448">
        <v>41061</v>
      </c>
    </row>
    <row r="118" spans="1:15">
      <c r="A118" s="418">
        <f t="shared" si="8"/>
        <v>10</v>
      </c>
      <c r="B118" s="428" t="s">
        <v>442</v>
      </c>
      <c r="C118" s="428" t="s">
        <v>443</v>
      </c>
      <c r="D118" s="429" t="s">
        <v>444</v>
      </c>
      <c r="E118" s="445">
        <v>200011101479546</v>
      </c>
      <c r="F118" s="428" t="s">
        <v>27</v>
      </c>
      <c r="G118" s="450" t="s">
        <v>484</v>
      </c>
      <c r="H118" s="428" t="s">
        <v>445</v>
      </c>
      <c r="I118" s="447">
        <v>5000</v>
      </c>
      <c r="J118" s="447">
        <v>143.5</v>
      </c>
      <c r="K118" s="447">
        <v>152</v>
      </c>
      <c r="L118" s="470"/>
      <c r="M118" s="447"/>
      <c r="N118" s="447">
        <v>4704.5</v>
      </c>
      <c r="O118" s="448">
        <v>41214</v>
      </c>
    </row>
    <row r="119" spans="1:15">
      <c r="A119" s="418">
        <f t="shared" si="8"/>
        <v>11</v>
      </c>
      <c r="B119" s="428" t="s">
        <v>447</v>
      </c>
      <c r="C119" s="428" t="s">
        <v>448</v>
      </c>
      <c r="D119" s="429" t="s">
        <v>449</v>
      </c>
      <c r="E119" s="445">
        <v>200011120292627</v>
      </c>
      <c r="F119" s="428" t="s">
        <v>27</v>
      </c>
      <c r="G119" s="450" t="s">
        <v>484</v>
      </c>
      <c r="H119" s="428" t="s">
        <v>450</v>
      </c>
      <c r="I119" s="447">
        <v>5000</v>
      </c>
      <c r="J119" s="447">
        <v>143.5</v>
      </c>
      <c r="K119" s="447">
        <v>152</v>
      </c>
      <c r="L119" s="470"/>
      <c r="M119" s="447"/>
      <c r="N119" s="447">
        <v>4704.5</v>
      </c>
      <c r="O119" s="448">
        <v>41821</v>
      </c>
    </row>
    <row r="120" spans="1:15">
      <c r="A120" s="418">
        <f t="shared" si="8"/>
        <v>12</v>
      </c>
      <c r="B120" s="428" t="s">
        <v>451</v>
      </c>
      <c r="C120" s="428" t="s">
        <v>452</v>
      </c>
      <c r="D120" s="429" t="s">
        <v>453</v>
      </c>
      <c r="E120" s="445">
        <v>200011120292588</v>
      </c>
      <c r="F120" s="428" t="s">
        <v>150</v>
      </c>
      <c r="G120" s="450" t="s">
        <v>484</v>
      </c>
      <c r="H120" s="428" t="s">
        <v>454</v>
      </c>
      <c r="I120" s="447">
        <v>5000</v>
      </c>
      <c r="J120" s="447">
        <v>143.5</v>
      </c>
      <c r="K120" s="447">
        <v>152</v>
      </c>
      <c r="L120" s="470"/>
      <c r="M120" s="447"/>
      <c r="N120" s="447">
        <v>4704.5</v>
      </c>
      <c r="O120" s="448">
        <v>41913</v>
      </c>
    </row>
    <row r="121" spans="1:15">
      <c r="A121" s="418">
        <f t="shared" si="8"/>
        <v>13</v>
      </c>
      <c r="B121" s="428" t="s">
        <v>455</v>
      </c>
      <c r="C121" s="428" t="s">
        <v>456</v>
      </c>
      <c r="D121" s="429" t="s">
        <v>457</v>
      </c>
      <c r="E121" s="445">
        <v>200011120292601</v>
      </c>
      <c r="F121" s="428" t="s">
        <v>458</v>
      </c>
      <c r="G121" s="450" t="s">
        <v>484</v>
      </c>
      <c r="H121" s="428" t="s">
        <v>454</v>
      </c>
      <c r="I121" s="447">
        <v>20000</v>
      </c>
      <c r="J121" s="447">
        <v>574</v>
      </c>
      <c r="K121" s="447">
        <v>608</v>
      </c>
      <c r="L121" s="470"/>
      <c r="M121" s="447"/>
      <c r="N121" s="447">
        <v>18818</v>
      </c>
      <c r="O121" s="448">
        <v>41913</v>
      </c>
    </row>
    <row r="122" spans="1:15">
      <c r="A122" s="418">
        <f t="shared" si="8"/>
        <v>14</v>
      </c>
      <c r="B122" s="428" t="s">
        <v>459</v>
      </c>
      <c r="C122" s="428" t="s">
        <v>460</v>
      </c>
      <c r="D122" s="429" t="s">
        <v>461</v>
      </c>
      <c r="E122" s="445">
        <v>200011120292591</v>
      </c>
      <c r="F122" s="428" t="s">
        <v>188</v>
      </c>
      <c r="G122" s="450" t="s">
        <v>484</v>
      </c>
      <c r="H122" s="428" t="s">
        <v>454</v>
      </c>
      <c r="I122" s="447">
        <v>7000</v>
      </c>
      <c r="J122" s="447">
        <v>200.9</v>
      </c>
      <c r="K122" s="447">
        <v>212.8</v>
      </c>
      <c r="L122" s="470"/>
      <c r="M122" s="447"/>
      <c r="N122" s="447">
        <v>6586.3</v>
      </c>
      <c r="O122" s="448">
        <v>41913</v>
      </c>
    </row>
    <row r="123" spans="1:15">
      <c r="A123" s="418">
        <f t="shared" si="8"/>
        <v>15</v>
      </c>
      <c r="B123" s="428" t="s">
        <v>462</v>
      </c>
      <c r="C123" s="428" t="s">
        <v>463</v>
      </c>
      <c r="D123" s="429" t="s">
        <v>464</v>
      </c>
      <c r="E123" s="445">
        <v>200011101717211</v>
      </c>
      <c r="F123" s="428" t="s">
        <v>37</v>
      </c>
      <c r="G123" s="450" t="s">
        <v>484</v>
      </c>
      <c r="H123" s="739" t="s">
        <v>465</v>
      </c>
      <c r="I123" s="447">
        <v>5000</v>
      </c>
      <c r="J123" s="447">
        <v>143.5</v>
      </c>
      <c r="K123" s="447">
        <v>152</v>
      </c>
      <c r="L123" s="470"/>
      <c r="M123" s="447"/>
      <c r="N123" s="447">
        <v>4704.5</v>
      </c>
      <c r="O123" s="448">
        <v>42217</v>
      </c>
    </row>
    <row r="124" spans="1:15">
      <c r="A124" s="418">
        <f t="shared" si="8"/>
        <v>16</v>
      </c>
      <c r="B124" s="446" t="s">
        <v>466</v>
      </c>
      <c r="C124" s="428" t="s">
        <v>467</v>
      </c>
      <c r="D124" s="466" t="s">
        <v>468</v>
      </c>
      <c r="E124" s="466" t="s">
        <v>469</v>
      </c>
      <c r="F124" s="486" t="s">
        <v>470</v>
      </c>
      <c r="G124" s="450" t="s">
        <v>484</v>
      </c>
      <c r="H124" s="664" t="s">
        <v>431</v>
      </c>
      <c r="I124" s="456">
        <v>6900</v>
      </c>
      <c r="J124" s="457">
        <f t="shared" ref="J124:J139" si="9">I124*2.87%</f>
        <v>198.03</v>
      </c>
      <c r="K124" s="457">
        <f t="shared" ref="K124:K139" si="10">I124*3.04%</f>
        <v>209.76</v>
      </c>
      <c r="L124" s="471"/>
      <c r="M124" s="457">
        <v>0</v>
      </c>
      <c r="N124" s="457">
        <f>I124-J124-K124-M124</f>
        <v>6492.21</v>
      </c>
      <c r="O124" s="466">
        <v>43009</v>
      </c>
    </row>
    <row r="125" spans="1:15">
      <c r="A125" s="418">
        <f t="shared" si="8"/>
        <v>17</v>
      </c>
      <c r="B125" s="465" t="s">
        <v>471</v>
      </c>
      <c r="C125" s="428" t="s">
        <v>472</v>
      </c>
      <c r="D125" s="466" t="s">
        <v>473</v>
      </c>
      <c r="E125" s="466" t="s">
        <v>474</v>
      </c>
      <c r="F125" s="486" t="s">
        <v>406</v>
      </c>
      <c r="G125" s="450" t="s">
        <v>484</v>
      </c>
      <c r="H125" s="486"/>
      <c r="I125" s="456">
        <v>9000</v>
      </c>
      <c r="J125" s="457">
        <f t="shared" si="9"/>
        <v>258.3</v>
      </c>
      <c r="K125" s="457">
        <f t="shared" si="10"/>
        <v>273.60000000000002</v>
      </c>
      <c r="L125" s="471"/>
      <c r="M125" s="457"/>
      <c r="N125" s="457">
        <f>I125-J125-K125</f>
        <v>8468.1</v>
      </c>
      <c r="O125" s="466">
        <v>43221</v>
      </c>
    </row>
    <row r="126" spans="1:15">
      <c r="A126" s="418">
        <f t="shared" si="8"/>
        <v>18</v>
      </c>
      <c r="B126" s="465" t="s">
        <v>475</v>
      </c>
      <c r="C126" s="428" t="s">
        <v>463</v>
      </c>
      <c r="D126" s="466" t="s">
        <v>476</v>
      </c>
      <c r="E126" s="466" t="s">
        <v>477</v>
      </c>
      <c r="F126" s="486" t="s">
        <v>478</v>
      </c>
      <c r="G126" s="450" t="s">
        <v>484</v>
      </c>
      <c r="H126" s="486" t="s">
        <v>479</v>
      </c>
      <c r="I126" s="456">
        <v>18400</v>
      </c>
      <c r="J126" s="457">
        <f t="shared" si="9"/>
        <v>528.08000000000004</v>
      </c>
      <c r="K126" s="457">
        <f t="shared" si="10"/>
        <v>559.36</v>
      </c>
      <c r="L126" s="471"/>
      <c r="M126" s="457"/>
      <c r="N126" s="457">
        <f>I126-J126-K126</f>
        <v>17312.559999999998</v>
      </c>
      <c r="O126" s="466">
        <v>43282</v>
      </c>
    </row>
    <row r="127" spans="1:15" ht="30">
      <c r="A127" s="418">
        <f t="shared" si="8"/>
        <v>19</v>
      </c>
      <c r="B127" s="450" t="s">
        <v>480</v>
      </c>
      <c r="C127" s="428" t="s">
        <v>481</v>
      </c>
      <c r="D127" s="463" t="s">
        <v>482</v>
      </c>
      <c r="E127" s="469" t="s">
        <v>483</v>
      </c>
      <c r="F127" s="450" t="s">
        <v>37</v>
      </c>
      <c r="G127" s="450" t="s">
        <v>484</v>
      </c>
      <c r="H127" s="450" t="s">
        <v>485</v>
      </c>
      <c r="I127" s="480">
        <v>5000</v>
      </c>
      <c r="J127" s="480">
        <f t="shared" si="9"/>
        <v>143.5</v>
      </c>
      <c r="K127" s="480">
        <f t="shared" si="10"/>
        <v>152</v>
      </c>
      <c r="L127" s="480"/>
      <c r="M127" s="480"/>
      <c r="N127" s="480">
        <f>SUM(I127-J127-K127)</f>
        <v>4704.5</v>
      </c>
      <c r="O127" s="667">
        <v>43647</v>
      </c>
    </row>
    <row r="128" spans="1:15" ht="30">
      <c r="A128" s="418">
        <f t="shared" si="8"/>
        <v>20</v>
      </c>
      <c r="B128" s="450" t="s">
        <v>487</v>
      </c>
      <c r="C128" s="428" t="s">
        <v>488</v>
      </c>
      <c r="D128" s="463" t="s">
        <v>489</v>
      </c>
      <c r="E128" s="469" t="s">
        <v>490</v>
      </c>
      <c r="F128" s="450" t="s">
        <v>491</v>
      </c>
      <c r="G128" s="450" t="s">
        <v>484</v>
      </c>
      <c r="H128" s="450" t="s">
        <v>492</v>
      </c>
      <c r="I128" s="480">
        <v>5000</v>
      </c>
      <c r="J128" s="480">
        <f t="shared" si="9"/>
        <v>143.5</v>
      </c>
      <c r="K128" s="480">
        <f t="shared" si="10"/>
        <v>152</v>
      </c>
      <c r="L128" s="480"/>
      <c r="M128" s="480"/>
      <c r="N128" s="480">
        <f>SUM(I128-J128-K128)</f>
        <v>4704.5</v>
      </c>
      <c r="O128" s="667">
        <v>44470</v>
      </c>
    </row>
    <row r="129" spans="1:15" ht="30">
      <c r="A129" s="418">
        <f t="shared" si="8"/>
        <v>21</v>
      </c>
      <c r="B129" s="450" t="s">
        <v>825</v>
      </c>
      <c r="C129" s="428" t="s">
        <v>1010</v>
      </c>
      <c r="D129" s="463" t="s">
        <v>904</v>
      </c>
      <c r="E129" s="469" t="s">
        <v>828</v>
      </c>
      <c r="F129" s="450" t="s">
        <v>827</v>
      </c>
      <c r="G129" s="450" t="s">
        <v>484</v>
      </c>
      <c r="H129" s="428" t="s">
        <v>485</v>
      </c>
      <c r="I129" s="480">
        <v>30000</v>
      </c>
      <c r="J129" s="480">
        <f t="shared" si="9"/>
        <v>861</v>
      </c>
      <c r="K129" s="480">
        <f t="shared" si="10"/>
        <v>912</v>
      </c>
      <c r="L129" s="480"/>
      <c r="M129" s="480">
        <v>1512.45</v>
      </c>
      <c r="N129" s="480">
        <f>SUM(I129-J129-K129-M129)</f>
        <v>26714.55</v>
      </c>
      <c r="O129" s="466">
        <v>44568</v>
      </c>
    </row>
    <row r="130" spans="1:15" ht="30">
      <c r="A130" s="418">
        <f t="shared" si="8"/>
        <v>22</v>
      </c>
      <c r="B130" s="450" t="s">
        <v>837</v>
      </c>
      <c r="C130" s="428" t="s">
        <v>838</v>
      </c>
      <c r="D130" s="463" t="s">
        <v>839</v>
      </c>
      <c r="E130" s="469" t="s">
        <v>840</v>
      </c>
      <c r="F130" s="450" t="s">
        <v>729</v>
      </c>
      <c r="G130" s="450" t="s">
        <v>484</v>
      </c>
      <c r="H130" s="428" t="s">
        <v>485</v>
      </c>
      <c r="I130" s="480">
        <v>7000</v>
      </c>
      <c r="J130" s="480">
        <f t="shared" si="9"/>
        <v>200.9</v>
      </c>
      <c r="K130" s="480">
        <f t="shared" si="10"/>
        <v>212.8</v>
      </c>
      <c r="L130" s="480"/>
      <c r="M130" s="480"/>
      <c r="N130" s="480">
        <f>SUM(I130-J130-K130)</f>
        <v>6586.3</v>
      </c>
      <c r="O130" s="466">
        <v>44652</v>
      </c>
    </row>
    <row r="131" spans="1:15">
      <c r="A131" s="418">
        <f t="shared" si="8"/>
        <v>23</v>
      </c>
      <c r="B131" s="450" t="s">
        <v>872</v>
      </c>
      <c r="C131" s="428" t="s">
        <v>1011</v>
      </c>
      <c r="D131" s="463" t="s">
        <v>891</v>
      </c>
      <c r="E131" s="469" t="s">
        <v>900</v>
      </c>
      <c r="F131" s="450" t="s">
        <v>63</v>
      </c>
      <c r="G131" s="450" t="s">
        <v>484</v>
      </c>
      <c r="H131" s="428" t="s">
        <v>878</v>
      </c>
      <c r="I131" s="480">
        <v>5000</v>
      </c>
      <c r="J131" s="480">
        <f t="shared" si="9"/>
        <v>143.5</v>
      </c>
      <c r="K131" s="480">
        <f t="shared" si="10"/>
        <v>152</v>
      </c>
      <c r="L131" s="480"/>
      <c r="M131" s="480"/>
      <c r="N131" s="480">
        <f t="shared" ref="N131:N139" si="11">SUM(I131-J131-K131)</f>
        <v>4704.5</v>
      </c>
      <c r="O131" s="466">
        <v>44835</v>
      </c>
    </row>
    <row r="132" spans="1:15">
      <c r="A132" s="418">
        <f t="shared" si="8"/>
        <v>24</v>
      </c>
      <c r="B132" s="450" t="s">
        <v>874</v>
      </c>
      <c r="C132" s="428" t="s">
        <v>875</v>
      </c>
      <c r="D132" s="463" t="s">
        <v>876</v>
      </c>
      <c r="E132" s="469" t="s">
        <v>897</v>
      </c>
      <c r="F132" s="450" t="s">
        <v>150</v>
      </c>
      <c r="G132" s="450" t="s">
        <v>484</v>
      </c>
      <c r="H132" s="428" t="s">
        <v>877</v>
      </c>
      <c r="I132" s="480">
        <v>5000</v>
      </c>
      <c r="J132" s="480">
        <f t="shared" si="9"/>
        <v>143.5</v>
      </c>
      <c r="K132" s="480">
        <f t="shared" si="10"/>
        <v>152</v>
      </c>
      <c r="L132" s="480"/>
      <c r="M132" s="480"/>
      <c r="N132" s="480">
        <f t="shared" si="11"/>
        <v>4704.5</v>
      </c>
      <c r="O132" s="466">
        <v>44835</v>
      </c>
    </row>
    <row r="133" spans="1:15">
      <c r="A133" s="418">
        <f t="shared" si="8"/>
        <v>25</v>
      </c>
      <c r="B133" s="450" t="s">
        <v>879</v>
      </c>
      <c r="C133" s="428" t="s">
        <v>880</v>
      </c>
      <c r="D133" s="463" t="s">
        <v>881</v>
      </c>
      <c r="E133" s="469" t="s">
        <v>898</v>
      </c>
      <c r="F133" s="450" t="s">
        <v>150</v>
      </c>
      <c r="G133" s="450" t="s">
        <v>484</v>
      </c>
      <c r="H133" s="428" t="s">
        <v>882</v>
      </c>
      <c r="I133" s="480">
        <v>5000</v>
      </c>
      <c r="J133" s="480">
        <f t="shared" si="9"/>
        <v>143.5</v>
      </c>
      <c r="K133" s="480">
        <f t="shared" si="10"/>
        <v>152</v>
      </c>
      <c r="L133" s="480"/>
      <c r="M133" s="480"/>
      <c r="N133" s="480">
        <f t="shared" si="11"/>
        <v>4704.5</v>
      </c>
      <c r="O133" s="466">
        <v>44835</v>
      </c>
    </row>
    <row r="134" spans="1:15">
      <c r="A134" s="418">
        <f t="shared" si="8"/>
        <v>26</v>
      </c>
      <c r="B134" s="450" t="s">
        <v>883</v>
      </c>
      <c r="C134" s="428" t="s">
        <v>884</v>
      </c>
      <c r="D134" s="463" t="s">
        <v>885</v>
      </c>
      <c r="E134" s="469" t="s">
        <v>899</v>
      </c>
      <c r="F134" s="450" t="s">
        <v>150</v>
      </c>
      <c r="G134" s="450" t="s">
        <v>484</v>
      </c>
      <c r="H134" s="428" t="s">
        <v>886</v>
      </c>
      <c r="I134" s="480">
        <v>5000</v>
      </c>
      <c r="J134" s="480">
        <f t="shared" si="9"/>
        <v>143.5</v>
      </c>
      <c r="K134" s="480">
        <f t="shared" si="10"/>
        <v>152</v>
      </c>
      <c r="L134" s="480"/>
      <c r="M134" s="480"/>
      <c r="N134" s="480">
        <f t="shared" si="11"/>
        <v>4704.5</v>
      </c>
      <c r="O134" s="466">
        <v>44835</v>
      </c>
    </row>
    <row r="135" spans="1:15">
      <c r="A135" s="418">
        <f t="shared" si="8"/>
        <v>27</v>
      </c>
      <c r="B135" s="450" t="s">
        <v>887</v>
      </c>
      <c r="C135" s="428" t="s">
        <v>888</v>
      </c>
      <c r="D135" s="463" t="s">
        <v>889</v>
      </c>
      <c r="E135" s="469" t="s">
        <v>896</v>
      </c>
      <c r="F135" s="450" t="s">
        <v>150</v>
      </c>
      <c r="G135" s="450" t="s">
        <v>484</v>
      </c>
      <c r="H135" s="428" t="s">
        <v>890</v>
      </c>
      <c r="I135" s="480">
        <v>5000</v>
      </c>
      <c r="J135" s="480">
        <f t="shared" si="9"/>
        <v>143.5</v>
      </c>
      <c r="K135" s="480">
        <f t="shared" si="10"/>
        <v>152</v>
      </c>
      <c r="L135" s="480"/>
      <c r="M135" s="480"/>
      <c r="N135" s="480">
        <f t="shared" si="11"/>
        <v>4704.5</v>
      </c>
      <c r="O135" s="466">
        <v>44835</v>
      </c>
    </row>
    <row r="136" spans="1:15">
      <c r="A136" s="418">
        <f t="shared" si="8"/>
        <v>28</v>
      </c>
      <c r="B136" s="450" t="s">
        <v>462</v>
      </c>
      <c r="C136" s="428" t="s">
        <v>1012</v>
      </c>
      <c r="D136" s="463" t="s">
        <v>911</v>
      </c>
      <c r="E136" s="469" t="s">
        <v>912</v>
      </c>
      <c r="F136" s="450" t="s">
        <v>63</v>
      </c>
      <c r="G136" s="450" t="s">
        <v>484</v>
      </c>
      <c r="H136" s="428" t="s">
        <v>882</v>
      </c>
      <c r="I136" s="480">
        <v>5000</v>
      </c>
      <c r="J136" s="480">
        <f t="shared" si="9"/>
        <v>143.5</v>
      </c>
      <c r="K136" s="480">
        <f t="shared" si="10"/>
        <v>152</v>
      </c>
      <c r="L136" s="480"/>
      <c r="M136" s="480"/>
      <c r="N136" s="480">
        <f t="shared" si="11"/>
        <v>4704.5</v>
      </c>
      <c r="O136" s="466">
        <v>44866</v>
      </c>
    </row>
    <row r="137" spans="1:15">
      <c r="A137" s="418">
        <f t="shared" si="8"/>
        <v>29</v>
      </c>
      <c r="B137" s="450" t="s">
        <v>918</v>
      </c>
      <c r="C137" s="428" t="s">
        <v>919</v>
      </c>
      <c r="D137" s="463" t="s">
        <v>920</v>
      </c>
      <c r="E137" s="488">
        <v>9605408903</v>
      </c>
      <c r="F137" s="450" t="s">
        <v>63</v>
      </c>
      <c r="G137" s="450" t="s">
        <v>484</v>
      </c>
      <c r="H137" s="437" t="s">
        <v>921</v>
      </c>
      <c r="I137" s="480">
        <v>5000</v>
      </c>
      <c r="J137" s="480">
        <f t="shared" si="9"/>
        <v>143.5</v>
      </c>
      <c r="K137" s="480">
        <f t="shared" si="10"/>
        <v>152</v>
      </c>
      <c r="L137" s="480"/>
      <c r="M137" s="480"/>
      <c r="N137" s="480">
        <f t="shared" si="11"/>
        <v>4704.5</v>
      </c>
      <c r="O137" s="466">
        <v>44896</v>
      </c>
    </row>
    <row r="138" spans="1:15">
      <c r="A138" s="418">
        <f t="shared" si="8"/>
        <v>30</v>
      </c>
      <c r="B138" s="450" t="s">
        <v>210</v>
      </c>
      <c r="C138" s="428" t="s">
        <v>976</v>
      </c>
      <c r="D138" s="463" t="s">
        <v>977</v>
      </c>
      <c r="E138" s="488">
        <v>9606157607</v>
      </c>
      <c r="F138" s="450" t="s">
        <v>415</v>
      </c>
      <c r="G138" s="450" t="s">
        <v>484</v>
      </c>
      <c r="H138" s="437" t="s">
        <v>882</v>
      </c>
      <c r="I138" s="480">
        <v>5000</v>
      </c>
      <c r="J138" s="480">
        <f t="shared" si="9"/>
        <v>143.5</v>
      </c>
      <c r="K138" s="480">
        <f t="shared" si="10"/>
        <v>152</v>
      </c>
      <c r="L138" s="480"/>
      <c r="M138" s="480"/>
      <c r="N138" s="480">
        <f t="shared" si="11"/>
        <v>4704.5</v>
      </c>
      <c r="O138" s="466">
        <v>45139</v>
      </c>
    </row>
    <row r="139" spans="1:15">
      <c r="A139" s="418">
        <f>A138+1</f>
        <v>31</v>
      </c>
      <c r="B139" s="450" t="s">
        <v>990</v>
      </c>
      <c r="C139" s="428" t="s">
        <v>991</v>
      </c>
      <c r="D139" s="463" t="s">
        <v>992</v>
      </c>
      <c r="E139" s="488">
        <v>9606781220</v>
      </c>
      <c r="F139" s="450" t="s">
        <v>63</v>
      </c>
      <c r="G139" s="450" t="s">
        <v>484</v>
      </c>
      <c r="H139" s="437" t="s">
        <v>993</v>
      </c>
      <c r="I139" s="480">
        <v>5000</v>
      </c>
      <c r="J139" s="480">
        <f t="shared" si="9"/>
        <v>143.5</v>
      </c>
      <c r="K139" s="480">
        <f t="shared" si="10"/>
        <v>152</v>
      </c>
      <c r="L139" s="480"/>
      <c r="M139" s="480"/>
      <c r="N139" s="480">
        <f t="shared" si="11"/>
        <v>4704.5</v>
      </c>
      <c r="O139" s="466">
        <v>45323</v>
      </c>
    </row>
    <row r="140" spans="1:15">
      <c r="B140" s="668" t="s">
        <v>493</v>
      </c>
      <c r="C140" s="668"/>
      <c r="D140" s="669"/>
      <c r="E140" s="670"/>
      <c r="F140" s="668"/>
      <c r="G140" s="668"/>
      <c r="H140" s="668"/>
      <c r="I140" s="671">
        <f>SUM(I109:I139)</f>
        <v>236872</v>
      </c>
      <c r="J140" s="671">
        <f>SUM(J109:J139)</f>
        <v>6740.8263999999999</v>
      </c>
      <c r="K140" s="671">
        <f>SUM(K109:K139)</f>
        <v>7140.1088000000009</v>
      </c>
      <c r="L140" s="672"/>
      <c r="M140" s="671">
        <f>SUM(M109:M138)</f>
        <v>1512.45</v>
      </c>
      <c r="N140" s="671">
        <f>SUM(N109:N139)</f>
        <v>221478.61479999998</v>
      </c>
      <c r="O140" s="428"/>
    </row>
    <row r="141" spans="1:15">
      <c r="B141" s="673"/>
      <c r="C141" s="673"/>
      <c r="D141" s="651"/>
      <c r="E141" s="678"/>
      <c r="F141" s="649"/>
      <c r="G141" s="649"/>
      <c r="H141" s="649"/>
      <c r="I141" s="677"/>
      <c r="J141" s="677"/>
      <c r="K141" s="677"/>
      <c r="L141" s="677"/>
      <c r="M141" s="677"/>
      <c r="N141" s="677"/>
      <c r="O141" s="650"/>
    </row>
    <row r="142" spans="1:15" ht="15.75" thickBot="1">
      <c r="B142" s="651"/>
      <c r="C142" s="652" t="s">
        <v>398</v>
      </c>
      <c r="D142" s="653"/>
      <c r="E142" s="79"/>
      <c r="F142" s="79"/>
      <c r="G142" s="729"/>
      <c r="H142" s="654" t="s">
        <v>841</v>
      </c>
      <c r="I142" s="679"/>
      <c r="J142" s="516"/>
      <c r="K142" s="649"/>
      <c r="L142" s="649"/>
      <c r="M142" s="649"/>
      <c r="N142" s="650"/>
      <c r="O142" s="650"/>
    </row>
    <row r="143" spans="1:15">
      <c r="B143" s="831" t="s">
        <v>1094</v>
      </c>
      <c r="C143" s="831"/>
      <c r="D143" s="79"/>
      <c r="E143" s="79"/>
      <c r="F143" s="79"/>
      <c r="G143" s="729"/>
      <c r="H143" s="618" t="s">
        <v>1034</v>
      </c>
      <c r="I143" s="729"/>
      <c r="J143" s="516"/>
      <c r="K143" s="649"/>
      <c r="L143" s="649"/>
      <c r="M143" s="649"/>
      <c r="N143" s="650"/>
      <c r="O143" s="650"/>
    </row>
    <row r="144" spans="1:15">
      <c r="B144" s="729"/>
      <c r="C144" s="729"/>
      <c r="D144" s="79"/>
      <c r="E144" s="79"/>
      <c r="F144" s="79"/>
      <c r="G144" s="729"/>
      <c r="H144" s="729"/>
      <c r="I144" s="729"/>
      <c r="J144" s="516"/>
      <c r="K144" s="649"/>
      <c r="L144" s="649"/>
      <c r="M144" s="649"/>
      <c r="N144" s="650"/>
      <c r="O144" s="650"/>
    </row>
    <row r="145" spans="1:15">
      <c r="B145" s="729"/>
      <c r="C145" s="729"/>
      <c r="D145" s="79"/>
      <c r="E145" s="79"/>
      <c r="F145" s="79"/>
      <c r="G145" s="729"/>
      <c r="H145" s="729"/>
      <c r="I145" s="729"/>
      <c r="J145" s="516"/>
      <c r="K145" s="649"/>
      <c r="L145" s="649"/>
      <c r="M145" s="649"/>
      <c r="N145" s="650"/>
      <c r="O145" s="650"/>
    </row>
    <row r="146" spans="1:15">
      <c r="B146" s="729"/>
      <c r="C146" s="729"/>
      <c r="D146" s="79"/>
      <c r="E146" s="79"/>
      <c r="F146" s="79"/>
      <c r="G146" s="729"/>
      <c r="H146" s="729"/>
      <c r="I146" s="729"/>
      <c r="J146" s="516"/>
      <c r="K146" s="649"/>
      <c r="L146" s="649"/>
      <c r="M146" s="649"/>
      <c r="N146" s="650"/>
      <c r="O146" s="650"/>
    </row>
    <row r="147" spans="1:15">
      <c r="B147" s="838" t="s">
        <v>1</v>
      </c>
      <c r="C147" s="838"/>
      <c r="D147" s="838"/>
      <c r="E147" s="838"/>
      <c r="F147" s="838"/>
      <c r="G147" s="838"/>
      <c r="H147" s="838"/>
      <c r="I147" s="838"/>
      <c r="J147" s="838"/>
      <c r="K147" s="838"/>
      <c r="L147" s="838"/>
      <c r="M147" s="838"/>
      <c r="N147" s="838"/>
      <c r="O147" s="650"/>
    </row>
    <row r="148" spans="1:15">
      <c r="B148" s="838" t="s">
        <v>2</v>
      </c>
      <c r="C148" s="838"/>
      <c r="D148" s="838"/>
      <c r="E148" s="838"/>
      <c r="F148" s="838"/>
      <c r="G148" s="838"/>
      <c r="H148" s="838"/>
      <c r="I148" s="838"/>
      <c r="J148" s="838"/>
      <c r="K148" s="838"/>
      <c r="L148" s="838"/>
      <c r="M148" s="838"/>
      <c r="N148" s="838"/>
      <c r="O148" s="650"/>
    </row>
    <row r="149" spans="1:15">
      <c r="B149" s="838" t="s">
        <v>401</v>
      </c>
      <c r="C149" s="838"/>
      <c r="D149" s="838"/>
      <c r="E149" s="838"/>
      <c r="F149" s="838"/>
      <c r="G149" s="838"/>
      <c r="H149" s="838"/>
      <c r="I149" s="838"/>
      <c r="J149" s="838"/>
      <c r="K149" s="838"/>
      <c r="L149" s="838"/>
      <c r="M149" s="838"/>
      <c r="N149" s="838"/>
      <c r="O149" s="650"/>
    </row>
    <row r="150" spans="1:15">
      <c r="B150" s="624" t="s">
        <v>1091</v>
      </c>
      <c r="C150" s="624"/>
      <c r="D150" s="624"/>
      <c r="E150" s="624"/>
      <c r="F150" s="736"/>
      <c r="G150" s="736"/>
      <c r="H150" s="736"/>
      <c r="I150" s="737"/>
      <c r="J150" s="660"/>
      <c r="K150" s="660"/>
      <c r="L150" s="660"/>
      <c r="M150" s="660"/>
      <c r="N150" s="660"/>
      <c r="O150" s="660"/>
    </row>
    <row r="151" spans="1:15">
      <c r="B151" s="624" t="s">
        <v>494</v>
      </c>
      <c r="C151" s="624"/>
      <c r="D151" s="682"/>
      <c r="E151" s="658"/>
      <c r="F151" s="660"/>
      <c r="G151" s="660"/>
      <c r="H151" s="660"/>
      <c r="I151" s="662"/>
      <c r="J151" s="662" t="s">
        <v>14</v>
      </c>
      <c r="K151" s="662" t="s">
        <v>15</v>
      </c>
      <c r="L151" s="662" t="s">
        <v>16</v>
      </c>
      <c r="M151" s="627" t="s">
        <v>941</v>
      </c>
      <c r="N151" s="662"/>
      <c r="O151" s="626"/>
    </row>
    <row r="152" spans="1:15">
      <c r="B152" s="624" t="s">
        <v>6</v>
      </c>
      <c r="C152" s="624" t="s">
        <v>7</v>
      </c>
      <c r="D152" s="624" t="s">
        <v>8</v>
      </c>
      <c r="E152" s="624" t="s">
        <v>9</v>
      </c>
      <c r="F152" s="624" t="s">
        <v>10</v>
      </c>
      <c r="G152" s="624" t="s">
        <v>11</v>
      </c>
      <c r="H152" s="624" t="s">
        <v>12</v>
      </c>
      <c r="I152" s="624" t="s">
        <v>13</v>
      </c>
      <c r="J152" s="624" t="s">
        <v>495</v>
      </c>
      <c r="K152" s="624"/>
      <c r="L152" s="624"/>
      <c r="M152" s="624"/>
      <c r="N152" s="683" t="s">
        <v>17</v>
      </c>
      <c r="O152" s="630" t="s">
        <v>18</v>
      </c>
    </row>
    <row r="153" spans="1:15">
      <c r="A153" s="418">
        <v>1</v>
      </c>
      <c r="B153" s="428" t="s">
        <v>499</v>
      </c>
      <c r="C153" s="428" t="s">
        <v>500</v>
      </c>
      <c r="D153" s="429" t="s">
        <v>501</v>
      </c>
      <c r="E153" s="445">
        <v>200011110179067</v>
      </c>
      <c r="F153" s="428" t="s">
        <v>27</v>
      </c>
      <c r="G153" s="450" t="s">
        <v>549</v>
      </c>
      <c r="H153" s="428" t="s">
        <v>502</v>
      </c>
      <c r="I153" s="447">
        <v>5000</v>
      </c>
      <c r="J153" s="447">
        <v>143.5</v>
      </c>
      <c r="K153" s="447">
        <v>152</v>
      </c>
      <c r="L153" s="470"/>
      <c r="M153" s="470"/>
      <c r="N153" s="447">
        <v>4704.5</v>
      </c>
      <c r="O153" s="448">
        <v>39234</v>
      </c>
    </row>
    <row r="154" spans="1:15">
      <c r="A154" s="418">
        <f>A153+1</f>
        <v>2</v>
      </c>
      <c r="B154" s="428" t="s">
        <v>503</v>
      </c>
      <c r="C154" s="428" t="s">
        <v>504</v>
      </c>
      <c r="D154" s="429" t="s">
        <v>505</v>
      </c>
      <c r="E154" s="445">
        <v>200011110179135</v>
      </c>
      <c r="F154" s="428" t="s">
        <v>37</v>
      </c>
      <c r="G154" s="450" t="s">
        <v>549</v>
      </c>
      <c r="H154" s="428" t="s">
        <v>506</v>
      </c>
      <c r="I154" s="447">
        <v>5000</v>
      </c>
      <c r="J154" s="447">
        <v>143.5</v>
      </c>
      <c r="K154" s="447">
        <v>152</v>
      </c>
      <c r="L154" s="470"/>
      <c r="M154" s="470"/>
      <c r="N154" s="447">
        <v>4704.5</v>
      </c>
      <c r="O154" s="448">
        <v>39272</v>
      </c>
    </row>
    <row r="155" spans="1:15">
      <c r="A155" s="418">
        <f t="shared" ref="A155:A177" si="12">A154+1</f>
        <v>3</v>
      </c>
      <c r="B155" s="428" t="s">
        <v>508</v>
      </c>
      <c r="C155" s="428" t="s">
        <v>509</v>
      </c>
      <c r="D155" s="429" t="s">
        <v>510</v>
      </c>
      <c r="E155" s="445">
        <v>200011101180725</v>
      </c>
      <c r="F155" s="428" t="s">
        <v>37</v>
      </c>
      <c r="G155" s="450" t="s">
        <v>549</v>
      </c>
      <c r="H155" s="428" t="s">
        <v>511</v>
      </c>
      <c r="I155" s="447">
        <v>5000</v>
      </c>
      <c r="J155" s="447">
        <v>143.5</v>
      </c>
      <c r="K155" s="447">
        <v>152</v>
      </c>
      <c r="L155" s="470"/>
      <c r="M155" s="470"/>
      <c r="N155" s="447">
        <v>4704.5</v>
      </c>
      <c r="O155" s="448">
        <v>39326</v>
      </c>
    </row>
    <row r="156" spans="1:15">
      <c r="A156" s="418">
        <f t="shared" si="12"/>
        <v>4</v>
      </c>
      <c r="B156" s="428" t="s">
        <v>512</v>
      </c>
      <c r="C156" s="428" t="s">
        <v>513</v>
      </c>
      <c r="D156" s="429" t="s">
        <v>514</v>
      </c>
      <c r="E156" s="445">
        <v>200011101294569</v>
      </c>
      <c r="F156" s="428" t="s">
        <v>27</v>
      </c>
      <c r="G156" s="450" t="s">
        <v>549</v>
      </c>
      <c r="H156" s="428" t="s">
        <v>515</v>
      </c>
      <c r="I156" s="447">
        <v>5000</v>
      </c>
      <c r="J156" s="447">
        <v>143.5</v>
      </c>
      <c r="K156" s="447">
        <v>152</v>
      </c>
      <c r="L156" s="470"/>
      <c r="M156" s="470"/>
      <c r="N156" s="447">
        <v>4704.5</v>
      </c>
      <c r="O156" s="448">
        <v>40039</v>
      </c>
    </row>
    <row r="157" spans="1:15">
      <c r="A157" s="418">
        <f t="shared" si="12"/>
        <v>5</v>
      </c>
      <c r="B157" s="428" t="s">
        <v>516</v>
      </c>
      <c r="C157" s="428" t="s">
        <v>517</v>
      </c>
      <c r="D157" s="429" t="s">
        <v>518</v>
      </c>
      <c r="E157" s="445">
        <v>200011101393486</v>
      </c>
      <c r="F157" s="428" t="s">
        <v>37</v>
      </c>
      <c r="G157" s="450" t="s">
        <v>549</v>
      </c>
      <c r="H157" s="428" t="s">
        <v>519</v>
      </c>
      <c r="I157" s="447">
        <v>5000</v>
      </c>
      <c r="J157" s="447">
        <v>143.5</v>
      </c>
      <c r="K157" s="447">
        <v>152</v>
      </c>
      <c r="L157" s="470"/>
      <c r="M157" s="470">
        <v>0</v>
      </c>
      <c r="N157" s="447">
        <v>4704.5</v>
      </c>
      <c r="O157" s="448">
        <v>40544</v>
      </c>
    </row>
    <row r="158" spans="1:15">
      <c r="A158" s="418">
        <f t="shared" si="12"/>
        <v>6</v>
      </c>
      <c r="B158" s="428" t="s">
        <v>520</v>
      </c>
      <c r="C158" s="428" t="s">
        <v>521</v>
      </c>
      <c r="D158" s="429" t="s">
        <v>522</v>
      </c>
      <c r="E158" s="445">
        <v>200011101393554</v>
      </c>
      <c r="F158" s="428" t="s">
        <v>27</v>
      </c>
      <c r="G158" s="450" t="s">
        <v>549</v>
      </c>
      <c r="H158" s="428" t="s">
        <v>523</v>
      </c>
      <c r="I158" s="447">
        <v>5000</v>
      </c>
      <c r="J158" s="447">
        <v>143.5</v>
      </c>
      <c r="K158" s="447">
        <v>152</v>
      </c>
      <c r="L158" s="470"/>
      <c r="M158" s="470"/>
      <c r="N158" s="447">
        <v>4704.5</v>
      </c>
      <c r="O158" s="448">
        <v>40544</v>
      </c>
    </row>
    <row r="159" spans="1:15">
      <c r="A159" s="418">
        <f t="shared" si="12"/>
        <v>7</v>
      </c>
      <c r="B159" s="428" t="s">
        <v>525</v>
      </c>
      <c r="C159" s="428" t="s">
        <v>526</v>
      </c>
      <c r="D159" s="429" t="s">
        <v>527</v>
      </c>
      <c r="E159" s="445">
        <v>200011101711741</v>
      </c>
      <c r="F159" s="428" t="s">
        <v>27</v>
      </c>
      <c r="G159" s="450" t="s">
        <v>549</v>
      </c>
      <c r="H159" s="428" t="s">
        <v>528</v>
      </c>
      <c r="I159" s="447">
        <v>5000</v>
      </c>
      <c r="J159" s="447">
        <v>143.5</v>
      </c>
      <c r="K159" s="447">
        <v>152</v>
      </c>
      <c r="L159" s="470"/>
      <c r="M159" s="470"/>
      <c r="N159" s="447">
        <v>4704.5</v>
      </c>
      <c r="O159" s="448">
        <v>42461</v>
      </c>
    </row>
    <row r="160" spans="1:15">
      <c r="A160" s="418">
        <f t="shared" si="12"/>
        <v>8</v>
      </c>
      <c r="B160" s="431" t="s">
        <v>529</v>
      </c>
      <c r="C160" s="431" t="s">
        <v>530</v>
      </c>
      <c r="D160" s="429" t="s">
        <v>531</v>
      </c>
      <c r="E160" s="445" t="s">
        <v>532</v>
      </c>
      <c r="F160" s="428" t="s">
        <v>27</v>
      </c>
      <c r="G160" s="450" t="s">
        <v>549</v>
      </c>
      <c r="H160" s="428" t="s">
        <v>528</v>
      </c>
      <c r="I160" s="451">
        <v>5000</v>
      </c>
      <c r="J160" s="435">
        <f t="shared" ref="J160:J177" si="13">I160*2.87%</f>
        <v>143.5</v>
      </c>
      <c r="K160" s="435">
        <f t="shared" ref="K160:K177" si="14">I160*3.04%</f>
        <v>152</v>
      </c>
      <c r="L160" s="684"/>
      <c r="M160" s="684"/>
      <c r="N160" s="435">
        <f>I160-J160-K160</f>
        <v>4704.5</v>
      </c>
      <c r="O160" s="448">
        <v>42614</v>
      </c>
    </row>
    <row r="161" spans="1:15">
      <c r="A161" s="418">
        <f t="shared" si="12"/>
        <v>9</v>
      </c>
      <c r="B161" s="446" t="s">
        <v>534</v>
      </c>
      <c r="C161" s="446" t="s">
        <v>535</v>
      </c>
      <c r="D161" s="463" t="s">
        <v>536</v>
      </c>
      <c r="E161" s="463" t="s">
        <v>537</v>
      </c>
      <c r="F161" s="464" t="s">
        <v>538</v>
      </c>
      <c r="G161" s="450" t="s">
        <v>549</v>
      </c>
      <c r="H161" s="450" t="s">
        <v>533</v>
      </c>
      <c r="I161" s="451">
        <v>28000</v>
      </c>
      <c r="J161" s="435">
        <f t="shared" si="13"/>
        <v>803.6</v>
      </c>
      <c r="K161" s="435">
        <f t="shared" si="14"/>
        <v>851.2</v>
      </c>
      <c r="L161" s="684"/>
      <c r="M161" s="684"/>
      <c r="N161" s="435">
        <f>I161-J161-K161</f>
        <v>26345.200000000001</v>
      </c>
      <c r="O161" s="463">
        <v>43132</v>
      </c>
    </row>
    <row r="162" spans="1:15">
      <c r="A162" s="418">
        <f t="shared" si="12"/>
        <v>10</v>
      </c>
      <c r="B162" s="446" t="s">
        <v>539</v>
      </c>
      <c r="C162" s="446" t="s">
        <v>540</v>
      </c>
      <c r="D162" s="463" t="s">
        <v>541</v>
      </c>
      <c r="E162" s="463" t="s">
        <v>542</v>
      </c>
      <c r="F162" s="464" t="s">
        <v>543</v>
      </c>
      <c r="G162" s="450" t="s">
        <v>549</v>
      </c>
      <c r="H162" s="685" t="s">
        <v>497</v>
      </c>
      <c r="I162" s="451">
        <v>9835</v>
      </c>
      <c r="J162" s="435">
        <f t="shared" si="13"/>
        <v>282.2645</v>
      </c>
      <c r="K162" s="435">
        <f t="shared" si="14"/>
        <v>298.98399999999998</v>
      </c>
      <c r="L162" s="684"/>
      <c r="M162" s="684"/>
      <c r="N162" s="435">
        <f>I162-J162-K162</f>
        <v>9253.7515000000003</v>
      </c>
      <c r="O162" s="463">
        <v>43191</v>
      </c>
    </row>
    <row r="163" spans="1:15" ht="30">
      <c r="A163" s="418">
        <f t="shared" si="12"/>
        <v>11</v>
      </c>
      <c r="B163" s="686" t="s">
        <v>544</v>
      </c>
      <c r="C163" s="686" t="s">
        <v>545</v>
      </c>
      <c r="D163" s="478" t="s">
        <v>546</v>
      </c>
      <c r="E163" s="469" t="s">
        <v>547</v>
      </c>
      <c r="F163" s="450" t="s">
        <v>548</v>
      </c>
      <c r="G163" s="450" t="s">
        <v>549</v>
      </c>
      <c r="H163" s="450" t="s">
        <v>550</v>
      </c>
      <c r="I163" s="451">
        <v>5000</v>
      </c>
      <c r="J163" s="435">
        <f t="shared" si="13"/>
        <v>143.5</v>
      </c>
      <c r="K163" s="435">
        <f t="shared" si="14"/>
        <v>152</v>
      </c>
      <c r="L163" s="684"/>
      <c r="M163" s="684"/>
      <c r="N163" s="435">
        <f t="shared" ref="N163:N177" si="15">I163-J163-K163</f>
        <v>4704.5</v>
      </c>
      <c r="O163" s="463">
        <v>43839</v>
      </c>
    </row>
    <row r="164" spans="1:15" ht="30">
      <c r="A164" s="418">
        <f t="shared" si="12"/>
        <v>12</v>
      </c>
      <c r="B164" s="686" t="s">
        <v>551</v>
      </c>
      <c r="C164" s="686" t="s">
        <v>552</v>
      </c>
      <c r="D164" s="687" t="s">
        <v>553</v>
      </c>
      <c r="E164" s="469" t="s">
        <v>554</v>
      </c>
      <c r="F164" s="450" t="s">
        <v>555</v>
      </c>
      <c r="G164" s="450" t="s">
        <v>549</v>
      </c>
      <c r="H164" s="450" t="s">
        <v>485</v>
      </c>
      <c r="I164" s="451">
        <v>30000</v>
      </c>
      <c r="J164" s="435">
        <f t="shared" si="13"/>
        <v>861</v>
      </c>
      <c r="K164" s="435">
        <f t="shared" si="14"/>
        <v>912</v>
      </c>
      <c r="L164" s="684"/>
      <c r="M164" s="684"/>
      <c r="N164" s="435">
        <f t="shared" si="15"/>
        <v>28227</v>
      </c>
      <c r="O164" s="463">
        <v>43841</v>
      </c>
    </row>
    <row r="165" spans="1:15" ht="30">
      <c r="A165" s="418">
        <f t="shared" si="12"/>
        <v>13</v>
      </c>
      <c r="B165" s="686" t="s">
        <v>558</v>
      </c>
      <c r="C165" s="686" t="s">
        <v>559</v>
      </c>
      <c r="D165" s="687" t="s">
        <v>560</v>
      </c>
      <c r="E165" s="469" t="s">
        <v>561</v>
      </c>
      <c r="F165" s="450" t="s">
        <v>27</v>
      </c>
      <c r="G165" s="450" t="s">
        <v>549</v>
      </c>
      <c r="H165" s="450" t="s">
        <v>562</v>
      </c>
      <c r="I165" s="451">
        <v>5000</v>
      </c>
      <c r="J165" s="435">
        <f t="shared" si="13"/>
        <v>143.5</v>
      </c>
      <c r="K165" s="435">
        <f t="shared" si="14"/>
        <v>152</v>
      </c>
      <c r="L165" s="684"/>
      <c r="M165" s="684"/>
      <c r="N165" s="435">
        <f t="shared" si="15"/>
        <v>4704.5</v>
      </c>
      <c r="O165" s="463">
        <v>44199</v>
      </c>
    </row>
    <row r="166" spans="1:15" ht="30">
      <c r="A166" s="418">
        <f t="shared" si="12"/>
        <v>14</v>
      </c>
      <c r="B166" s="686" t="s">
        <v>568</v>
      </c>
      <c r="C166" s="686" t="s">
        <v>569</v>
      </c>
      <c r="D166" s="687" t="s">
        <v>570</v>
      </c>
      <c r="E166" s="469" t="s">
        <v>571</v>
      </c>
      <c r="F166" s="450" t="s">
        <v>572</v>
      </c>
      <c r="G166" s="450" t="s">
        <v>549</v>
      </c>
      <c r="H166" s="437" t="s">
        <v>573</v>
      </c>
      <c r="I166" s="451">
        <v>10000</v>
      </c>
      <c r="J166" s="435">
        <f t="shared" si="13"/>
        <v>287</v>
      </c>
      <c r="K166" s="435">
        <f t="shared" si="14"/>
        <v>304</v>
      </c>
      <c r="L166" s="684"/>
      <c r="M166" s="684"/>
      <c r="N166" s="435">
        <f t="shared" si="15"/>
        <v>9409</v>
      </c>
      <c r="O166" s="463">
        <v>44203</v>
      </c>
    </row>
    <row r="167" spans="1:15" ht="30">
      <c r="A167" s="418">
        <f t="shared" si="12"/>
        <v>15</v>
      </c>
      <c r="B167" s="686" t="s">
        <v>574</v>
      </c>
      <c r="C167" s="686" t="s">
        <v>244</v>
      </c>
      <c r="D167" s="687" t="s">
        <v>575</v>
      </c>
      <c r="E167" s="469" t="s">
        <v>576</v>
      </c>
      <c r="F167" s="450" t="s">
        <v>27</v>
      </c>
      <c r="G167" s="450" t="s">
        <v>549</v>
      </c>
      <c r="H167" s="450" t="s">
        <v>556</v>
      </c>
      <c r="I167" s="451">
        <v>5000</v>
      </c>
      <c r="J167" s="435">
        <f t="shared" si="13"/>
        <v>143.5</v>
      </c>
      <c r="K167" s="435">
        <f t="shared" si="14"/>
        <v>152</v>
      </c>
      <c r="L167" s="684"/>
      <c r="M167" s="684"/>
      <c r="N167" s="435">
        <f t="shared" si="15"/>
        <v>4704.5</v>
      </c>
      <c r="O167" s="463">
        <v>44440</v>
      </c>
    </row>
    <row r="168" spans="1:15" ht="30">
      <c r="A168" s="418">
        <f t="shared" si="12"/>
        <v>16</v>
      </c>
      <c r="B168" s="686" t="s">
        <v>577</v>
      </c>
      <c r="C168" s="686" t="s">
        <v>578</v>
      </c>
      <c r="D168" s="687" t="s">
        <v>579</v>
      </c>
      <c r="E168" s="469" t="s">
        <v>580</v>
      </c>
      <c r="F168" s="450" t="s">
        <v>27</v>
      </c>
      <c r="G168" s="450" t="s">
        <v>549</v>
      </c>
      <c r="H168" s="450" t="s">
        <v>506</v>
      </c>
      <c r="I168" s="451">
        <v>5000</v>
      </c>
      <c r="J168" s="435">
        <f t="shared" si="13"/>
        <v>143.5</v>
      </c>
      <c r="K168" s="435">
        <f t="shared" si="14"/>
        <v>152</v>
      </c>
      <c r="L168" s="684"/>
      <c r="M168" s="684"/>
      <c r="N168" s="435">
        <f t="shared" si="15"/>
        <v>4704.5</v>
      </c>
      <c r="O168" s="463"/>
    </row>
    <row r="169" spans="1:15" ht="30">
      <c r="A169" s="418">
        <f t="shared" si="12"/>
        <v>17</v>
      </c>
      <c r="B169" s="686" t="s">
        <v>833</v>
      </c>
      <c r="C169" s="686" t="s">
        <v>834</v>
      </c>
      <c r="D169" s="687" t="s">
        <v>835</v>
      </c>
      <c r="E169" s="488" t="s">
        <v>846</v>
      </c>
      <c r="F169" s="450" t="s">
        <v>836</v>
      </c>
      <c r="G169" s="450" t="s">
        <v>549</v>
      </c>
      <c r="H169" s="450" t="s">
        <v>485</v>
      </c>
      <c r="I169" s="621">
        <v>10000</v>
      </c>
      <c r="J169" s="444">
        <f t="shared" si="13"/>
        <v>287</v>
      </c>
      <c r="K169" s="444">
        <f t="shared" si="14"/>
        <v>304</v>
      </c>
      <c r="L169" s="688"/>
      <c r="M169" s="688"/>
      <c r="N169" s="444">
        <f t="shared" si="15"/>
        <v>9409</v>
      </c>
      <c r="O169" s="463">
        <v>44621</v>
      </c>
    </row>
    <row r="170" spans="1:15" ht="30">
      <c r="A170" s="418">
        <f t="shared" si="12"/>
        <v>18</v>
      </c>
      <c r="B170" s="686" t="s">
        <v>842</v>
      </c>
      <c r="C170" s="686" t="s">
        <v>843</v>
      </c>
      <c r="D170" s="687" t="s">
        <v>844</v>
      </c>
      <c r="E170" s="488" t="s">
        <v>847</v>
      </c>
      <c r="F170" s="450" t="s">
        <v>27</v>
      </c>
      <c r="G170" s="450" t="s">
        <v>549</v>
      </c>
      <c r="H170" s="450" t="s">
        <v>845</v>
      </c>
      <c r="I170" s="621">
        <v>5000</v>
      </c>
      <c r="J170" s="444">
        <f t="shared" si="13"/>
        <v>143.5</v>
      </c>
      <c r="K170" s="444">
        <f t="shared" si="14"/>
        <v>152</v>
      </c>
      <c r="L170" s="688"/>
      <c r="M170" s="688"/>
      <c r="N170" s="444">
        <f t="shared" si="15"/>
        <v>4704.5</v>
      </c>
      <c r="O170" s="463">
        <v>44682</v>
      </c>
    </row>
    <row r="171" spans="1:15">
      <c r="A171" s="418">
        <f t="shared" si="12"/>
        <v>19</v>
      </c>
      <c r="B171" s="686" t="s">
        <v>849</v>
      </c>
      <c r="C171" s="686" t="s">
        <v>850</v>
      </c>
      <c r="D171" s="687" t="s">
        <v>851</v>
      </c>
      <c r="E171" s="488" t="s">
        <v>857</v>
      </c>
      <c r="F171" s="450" t="s">
        <v>37</v>
      </c>
      <c r="G171" s="450" t="s">
        <v>549</v>
      </c>
      <c r="H171" s="450" t="s">
        <v>507</v>
      </c>
      <c r="I171" s="621">
        <v>5000</v>
      </c>
      <c r="J171" s="444">
        <f t="shared" si="13"/>
        <v>143.5</v>
      </c>
      <c r="K171" s="444">
        <f t="shared" si="14"/>
        <v>152</v>
      </c>
      <c r="L171" s="688"/>
      <c r="M171" s="688"/>
      <c r="N171" s="444">
        <f t="shared" si="15"/>
        <v>4704.5</v>
      </c>
      <c r="O171" s="463">
        <v>44743</v>
      </c>
    </row>
    <row r="172" spans="1:15">
      <c r="A172" s="418">
        <f t="shared" si="12"/>
        <v>20</v>
      </c>
      <c r="B172" s="686" t="s">
        <v>942</v>
      </c>
      <c r="C172" s="686" t="s">
        <v>943</v>
      </c>
      <c r="D172" s="687" t="s">
        <v>944</v>
      </c>
      <c r="E172" s="488" t="s">
        <v>950</v>
      </c>
      <c r="F172" s="450" t="s">
        <v>945</v>
      </c>
      <c r="G172" s="450" t="s">
        <v>549</v>
      </c>
      <c r="H172" s="450" t="s">
        <v>946</v>
      </c>
      <c r="I172" s="621">
        <v>5000</v>
      </c>
      <c r="J172" s="444">
        <f t="shared" si="13"/>
        <v>143.5</v>
      </c>
      <c r="K172" s="444">
        <f t="shared" si="14"/>
        <v>152</v>
      </c>
      <c r="L172" s="688"/>
      <c r="M172" s="688"/>
      <c r="N172" s="444">
        <f t="shared" si="15"/>
        <v>4704.5</v>
      </c>
      <c r="O172" s="463">
        <v>44986</v>
      </c>
    </row>
    <row r="173" spans="1:15">
      <c r="A173" s="418">
        <f t="shared" si="12"/>
        <v>21</v>
      </c>
      <c r="B173" s="686" t="s">
        <v>958</v>
      </c>
      <c r="C173" s="686" t="s">
        <v>328</v>
      </c>
      <c r="D173" s="687" t="s">
        <v>959</v>
      </c>
      <c r="E173" s="488" t="s">
        <v>963</v>
      </c>
      <c r="F173" s="450" t="s">
        <v>945</v>
      </c>
      <c r="G173" s="450" t="s">
        <v>549</v>
      </c>
      <c r="H173" s="450" t="s">
        <v>960</v>
      </c>
      <c r="I173" s="621">
        <v>5000</v>
      </c>
      <c r="J173" s="444">
        <f t="shared" si="13"/>
        <v>143.5</v>
      </c>
      <c r="K173" s="444">
        <f t="shared" si="14"/>
        <v>152</v>
      </c>
      <c r="L173" s="688"/>
      <c r="M173" s="688"/>
      <c r="N173" s="444">
        <f t="shared" si="15"/>
        <v>4704.5</v>
      </c>
      <c r="O173" s="463">
        <v>45017</v>
      </c>
    </row>
    <row r="174" spans="1:15">
      <c r="A174" s="418">
        <f t="shared" si="12"/>
        <v>22</v>
      </c>
      <c r="B174" s="686" t="s">
        <v>961</v>
      </c>
      <c r="C174" s="686" t="s">
        <v>962</v>
      </c>
      <c r="D174" s="687" t="s">
        <v>524</v>
      </c>
      <c r="E174" s="488" t="s">
        <v>964</v>
      </c>
      <c r="F174" s="450" t="s">
        <v>37</v>
      </c>
      <c r="G174" s="450" t="s">
        <v>549</v>
      </c>
      <c r="H174" s="450" t="s">
        <v>946</v>
      </c>
      <c r="I174" s="621">
        <v>5000</v>
      </c>
      <c r="J174" s="444">
        <f t="shared" si="13"/>
        <v>143.5</v>
      </c>
      <c r="K174" s="444">
        <f t="shared" si="14"/>
        <v>152</v>
      </c>
      <c r="L174" s="688"/>
      <c r="M174" s="688"/>
      <c r="N174" s="444">
        <f t="shared" si="15"/>
        <v>4704.5</v>
      </c>
      <c r="O174" s="463">
        <v>45017</v>
      </c>
    </row>
    <row r="175" spans="1:15" s="719" customFormat="1">
      <c r="A175" s="719">
        <f t="shared" si="12"/>
        <v>23</v>
      </c>
      <c r="B175" s="747" t="s">
        <v>994</v>
      </c>
      <c r="C175" s="747" t="s">
        <v>567</v>
      </c>
      <c r="D175" s="748" t="s">
        <v>995</v>
      </c>
      <c r="E175" s="722">
        <v>9606781219</v>
      </c>
      <c r="F175" s="725" t="s">
        <v>376</v>
      </c>
      <c r="G175" s="725" t="s">
        <v>549</v>
      </c>
      <c r="H175" s="725" t="s">
        <v>485</v>
      </c>
      <c r="I175" s="749">
        <v>8000</v>
      </c>
      <c r="J175" s="727">
        <f t="shared" si="13"/>
        <v>229.6</v>
      </c>
      <c r="K175" s="727">
        <f t="shared" si="14"/>
        <v>243.2</v>
      </c>
      <c r="L175" s="750"/>
      <c r="M175" s="750"/>
      <c r="N175" s="727">
        <f t="shared" si="15"/>
        <v>7527.2</v>
      </c>
      <c r="O175" s="728">
        <v>45293</v>
      </c>
    </row>
    <row r="176" spans="1:15">
      <c r="A176" s="418">
        <f t="shared" si="12"/>
        <v>24</v>
      </c>
      <c r="B176" s="686" t="s">
        <v>1030</v>
      </c>
      <c r="C176" s="686" t="s">
        <v>1031</v>
      </c>
      <c r="D176" s="687" t="s">
        <v>1032</v>
      </c>
      <c r="E176" s="488"/>
      <c r="F176" s="450" t="s">
        <v>27</v>
      </c>
      <c r="G176" s="450" t="s">
        <v>549</v>
      </c>
      <c r="H176" s="450" t="s">
        <v>1033</v>
      </c>
      <c r="I176" s="621">
        <v>5000</v>
      </c>
      <c r="J176" s="444">
        <f t="shared" si="13"/>
        <v>143.5</v>
      </c>
      <c r="K176" s="444">
        <f t="shared" si="14"/>
        <v>152</v>
      </c>
      <c r="L176" s="688"/>
      <c r="M176" s="688"/>
      <c r="N176" s="444">
        <f t="shared" si="15"/>
        <v>4704.5</v>
      </c>
      <c r="O176" s="463">
        <v>45449</v>
      </c>
    </row>
    <row r="177" spans="1:15">
      <c r="A177" s="418">
        <f t="shared" si="12"/>
        <v>25</v>
      </c>
      <c r="B177" s="686" t="s">
        <v>998</v>
      </c>
      <c r="C177" s="686" t="s">
        <v>999</v>
      </c>
      <c r="D177" s="687" t="s">
        <v>1000</v>
      </c>
      <c r="E177" s="488"/>
      <c r="F177" s="450" t="s">
        <v>496</v>
      </c>
      <c r="G177" s="450" t="s">
        <v>549</v>
      </c>
      <c r="H177" s="450" t="s">
        <v>485</v>
      </c>
      <c r="I177" s="621">
        <v>10000</v>
      </c>
      <c r="J177" s="444">
        <f t="shared" si="13"/>
        <v>287</v>
      </c>
      <c r="K177" s="444">
        <f t="shared" si="14"/>
        <v>304</v>
      </c>
      <c r="L177" s="688"/>
      <c r="M177" s="688"/>
      <c r="N177" s="444">
        <f t="shared" si="15"/>
        <v>9409</v>
      </c>
      <c r="O177" s="463">
        <v>45352</v>
      </c>
    </row>
    <row r="178" spans="1:15">
      <c r="A178" s="453"/>
      <c r="B178" s="668" t="s">
        <v>585</v>
      </c>
      <c r="C178" s="668" t="s">
        <v>397</v>
      </c>
      <c r="D178" s="429"/>
      <c r="E178" s="445"/>
      <c r="F178" s="428"/>
      <c r="G178" s="428"/>
      <c r="H178" s="428"/>
      <c r="I178" s="671">
        <f t="shared" ref="I178:M178" si="16">SUM(I153:I177)</f>
        <v>195835</v>
      </c>
      <c r="J178" s="671">
        <f t="shared" si="16"/>
        <v>5620.4645</v>
      </c>
      <c r="K178" s="671">
        <f t="shared" si="16"/>
        <v>5953.3839999999991</v>
      </c>
      <c r="L178" s="671">
        <f t="shared" si="16"/>
        <v>0</v>
      </c>
      <c r="M178" s="671">
        <f t="shared" si="16"/>
        <v>0</v>
      </c>
      <c r="N178" s="671">
        <f>SUM(N153:N177)</f>
        <v>184261.15150000001</v>
      </c>
      <c r="O178" s="428"/>
    </row>
    <row r="179" spans="1:15">
      <c r="B179" s="673"/>
      <c r="C179" s="673" t="s">
        <v>1103</v>
      </c>
      <c r="D179" s="651"/>
      <c r="E179" s="678"/>
      <c r="F179" s="649"/>
      <c r="G179" s="649"/>
      <c r="H179" s="649"/>
      <c r="I179" s="676"/>
      <c r="J179" s="676"/>
      <c r="K179" s="676"/>
      <c r="L179" s="677"/>
      <c r="M179" s="677"/>
      <c r="N179" s="676"/>
      <c r="O179" s="649"/>
    </row>
    <row r="180" spans="1:15">
      <c r="B180" s="679"/>
      <c r="C180" s="679"/>
      <c r="D180" s="651"/>
      <c r="E180" s="651"/>
      <c r="F180" s="680"/>
      <c r="G180" s="680"/>
      <c r="H180" s="680"/>
      <c r="I180" s="681"/>
      <c r="J180" s="649"/>
      <c r="K180" s="649"/>
      <c r="L180" s="649"/>
      <c r="M180" s="649"/>
      <c r="N180" s="650"/>
      <c r="O180" s="650"/>
    </row>
    <row r="181" spans="1:15" ht="15.75" thickBot="1">
      <c r="B181" s="651"/>
      <c r="C181" s="652" t="s">
        <v>398</v>
      </c>
      <c r="D181" s="653"/>
      <c r="E181" s="79"/>
      <c r="F181" s="79"/>
      <c r="G181" s="729"/>
      <c r="H181" s="654" t="s">
        <v>1018</v>
      </c>
      <c r="I181" s="654"/>
      <c r="J181" s="516"/>
      <c r="K181" s="649"/>
      <c r="M181" s="649"/>
      <c r="N181" s="650"/>
      <c r="O181" s="650"/>
    </row>
    <row r="182" spans="1:15">
      <c r="B182" s="831" t="s">
        <v>1040</v>
      </c>
      <c r="C182" s="831"/>
      <c r="D182" s="79"/>
      <c r="E182" s="79"/>
      <c r="F182" s="79"/>
      <c r="G182" s="729"/>
      <c r="H182" s="729" t="s">
        <v>1041</v>
      </c>
      <c r="I182" s="729"/>
      <c r="J182" s="516"/>
      <c r="K182" s="649"/>
      <c r="L182" s="649"/>
      <c r="M182" s="649"/>
      <c r="N182" s="650"/>
      <c r="O182" s="650"/>
    </row>
    <row r="183" spans="1:15">
      <c r="B183" s="729"/>
      <c r="C183" s="729"/>
      <c r="D183" s="79"/>
      <c r="E183" s="79"/>
      <c r="F183" s="79"/>
      <c r="G183" s="729"/>
      <c r="H183" s="729"/>
      <c r="I183" s="729"/>
      <c r="J183" s="516"/>
      <c r="K183" s="649"/>
      <c r="L183" s="649"/>
      <c r="M183" s="649"/>
      <c r="N183" s="650"/>
      <c r="O183" s="650"/>
    </row>
    <row r="184" spans="1:15">
      <c r="B184" s="838" t="s">
        <v>1</v>
      </c>
      <c r="C184" s="838"/>
      <c r="D184" s="838"/>
      <c r="E184" s="838"/>
      <c r="F184" s="838"/>
      <c r="G184" s="838"/>
      <c r="H184" s="838"/>
      <c r="I184" s="838"/>
      <c r="J184" s="838"/>
      <c r="K184" s="838"/>
      <c r="L184" s="838"/>
      <c r="M184" s="838"/>
      <c r="N184" s="838"/>
      <c r="O184" s="650"/>
    </row>
    <row r="185" spans="1:15">
      <c r="B185" s="838" t="s">
        <v>586</v>
      </c>
      <c r="C185" s="838"/>
      <c r="D185" s="838"/>
      <c r="E185" s="838"/>
      <c r="F185" s="838"/>
      <c r="G185" s="838"/>
      <c r="H185" s="838"/>
      <c r="I185" s="838"/>
      <c r="J185" s="838"/>
      <c r="K185" s="838"/>
      <c r="L185" s="838"/>
      <c r="M185" s="838"/>
      <c r="N185" s="838"/>
      <c r="O185" s="650"/>
    </row>
    <row r="186" spans="1:15">
      <c r="B186" s="838" t="s">
        <v>2</v>
      </c>
      <c r="C186" s="838"/>
      <c r="D186" s="838"/>
      <c r="E186" s="838"/>
      <c r="F186" s="838"/>
      <c r="G186" s="838"/>
      <c r="H186" s="838"/>
      <c r="I186" s="838"/>
      <c r="J186" s="838"/>
      <c r="K186" s="838"/>
      <c r="L186" s="838"/>
      <c r="M186" s="838"/>
      <c r="N186" s="838"/>
      <c r="O186" s="650"/>
    </row>
    <row r="187" spans="1:15">
      <c r="B187" s="838" t="s">
        <v>401</v>
      </c>
      <c r="C187" s="838"/>
      <c r="D187" s="838"/>
      <c r="E187" s="838"/>
      <c r="F187" s="838"/>
      <c r="G187" s="838"/>
      <c r="H187" s="838"/>
      <c r="I187" s="838"/>
      <c r="J187" s="838"/>
      <c r="K187" s="838"/>
      <c r="L187" s="838"/>
      <c r="M187" s="838"/>
      <c r="N187" s="838"/>
      <c r="O187" s="650"/>
    </row>
    <row r="188" spans="1:15">
      <c r="B188" s="730"/>
      <c r="C188" s="730"/>
      <c r="D188" s="730"/>
      <c r="E188" s="730"/>
      <c r="F188" s="730"/>
      <c r="G188" s="730"/>
      <c r="H188" s="730"/>
      <c r="I188" s="730"/>
      <c r="J188" s="730"/>
      <c r="K188" s="730"/>
      <c r="L188" s="730"/>
      <c r="M188" s="730"/>
      <c r="N188" s="730"/>
      <c r="O188" s="650"/>
    </row>
    <row r="189" spans="1:15">
      <c r="B189" s="624" t="s">
        <v>1089</v>
      </c>
      <c r="C189" s="624"/>
      <c r="D189" s="624"/>
      <c r="E189" s="624"/>
      <c r="F189" s="624"/>
      <c r="G189" s="624"/>
      <c r="H189" s="624"/>
      <c r="I189" s="624"/>
      <c r="J189" s="624"/>
      <c r="K189" s="624"/>
      <c r="L189" s="624"/>
      <c r="M189" s="624"/>
      <c r="N189" s="624"/>
      <c r="O189" s="624"/>
    </row>
    <row r="190" spans="1:15">
      <c r="B190" s="624" t="s">
        <v>587</v>
      </c>
      <c r="C190" s="624"/>
      <c r="D190" s="682"/>
      <c r="E190" s="658"/>
      <c r="F190" s="660"/>
      <c r="G190" s="660"/>
      <c r="H190" s="660"/>
      <c r="I190" s="662"/>
      <c r="J190" s="662" t="s">
        <v>14</v>
      </c>
      <c r="K190" s="662" t="s">
        <v>15</v>
      </c>
      <c r="L190" s="662" t="s">
        <v>16</v>
      </c>
      <c r="M190" s="627" t="s">
        <v>941</v>
      </c>
      <c r="N190" s="662">
        <v>0</v>
      </c>
      <c r="O190" s="626"/>
    </row>
    <row r="191" spans="1:15">
      <c r="B191" s="624" t="s">
        <v>6</v>
      </c>
      <c r="C191" s="624" t="s">
        <v>7</v>
      </c>
      <c r="D191" s="624" t="s">
        <v>8</v>
      </c>
      <c r="E191" s="624" t="s">
        <v>9</v>
      </c>
      <c r="F191" s="624" t="s">
        <v>10</v>
      </c>
      <c r="G191" s="624" t="s">
        <v>11</v>
      </c>
      <c r="H191" s="624" t="s">
        <v>12</v>
      </c>
      <c r="I191" s="624" t="s">
        <v>13</v>
      </c>
      <c r="J191" s="624" t="s">
        <v>495</v>
      </c>
      <c r="K191" s="624"/>
      <c r="L191" s="624"/>
      <c r="M191" s="689"/>
      <c r="N191" s="624" t="s">
        <v>17</v>
      </c>
      <c r="O191" s="630" t="s">
        <v>18</v>
      </c>
    </row>
    <row r="192" spans="1:15">
      <c r="A192" s="418">
        <v>1</v>
      </c>
      <c r="B192" s="685" t="s">
        <v>588</v>
      </c>
      <c r="C192" s="685" t="s">
        <v>589</v>
      </c>
      <c r="D192" s="690" t="s">
        <v>590</v>
      </c>
      <c r="E192" s="691">
        <v>200012700174020</v>
      </c>
      <c r="F192" s="685" t="s">
        <v>27</v>
      </c>
      <c r="G192" s="450" t="s">
        <v>702</v>
      </c>
      <c r="H192" s="685" t="s">
        <v>591</v>
      </c>
      <c r="I192" s="692">
        <v>5000</v>
      </c>
      <c r="J192" s="692">
        <v>143.5</v>
      </c>
      <c r="K192" s="692">
        <v>152</v>
      </c>
      <c r="L192" s="693"/>
      <c r="M192" s="692"/>
      <c r="N192" s="692">
        <v>4704.5</v>
      </c>
      <c r="O192" s="694">
        <v>39258</v>
      </c>
    </row>
    <row r="193" spans="1:15">
      <c r="A193" s="418">
        <f>A192+1</f>
        <v>2</v>
      </c>
      <c r="B193" s="428" t="s">
        <v>342</v>
      </c>
      <c r="C193" s="428" t="s">
        <v>592</v>
      </c>
      <c r="D193" s="429" t="s">
        <v>593</v>
      </c>
      <c r="E193" s="445">
        <v>200011101189535</v>
      </c>
      <c r="F193" s="428" t="s">
        <v>27</v>
      </c>
      <c r="G193" s="450" t="s">
        <v>702</v>
      </c>
      <c r="H193" s="428" t="s">
        <v>594</v>
      </c>
      <c r="I193" s="447">
        <v>5000</v>
      </c>
      <c r="J193" s="447">
        <v>143.5</v>
      </c>
      <c r="K193" s="447">
        <v>152</v>
      </c>
      <c r="L193" s="470"/>
      <c r="M193" s="447"/>
      <c r="N193" s="447">
        <v>4704.5</v>
      </c>
      <c r="O193" s="448">
        <v>39387</v>
      </c>
    </row>
    <row r="194" spans="1:15">
      <c r="A194" s="418">
        <f t="shared" ref="A194:A230" si="17">A193+1</f>
        <v>3</v>
      </c>
      <c r="B194" s="428" t="s">
        <v>43</v>
      </c>
      <c r="C194" s="428" t="s">
        <v>446</v>
      </c>
      <c r="D194" s="429" t="s">
        <v>595</v>
      </c>
      <c r="E194" s="445">
        <v>200011101209541</v>
      </c>
      <c r="F194" s="428" t="s">
        <v>27</v>
      </c>
      <c r="G194" s="450" t="s">
        <v>702</v>
      </c>
      <c r="H194" s="428" t="s">
        <v>596</v>
      </c>
      <c r="I194" s="447">
        <v>5000</v>
      </c>
      <c r="J194" s="447">
        <v>143.5</v>
      </c>
      <c r="K194" s="447">
        <v>152</v>
      </c>
      <c r="L194" s="470"/>
      <c r="M194" s="447"/>
      <c r="N194" s="447">
        <v>4704.5</v>
      </c>
      <c r="O194" s="448">
        <v>39479</v>
      </c>
    </row>
    <row r="195" spans="1:15">
      <c r="A195" s="418">
        <f t="shared" si="17"/>
        <v>4</v>
      </c>
      <c r="B195" s="428" t="s">
        <v>597</v>
      </c>
      <c r="C195" s="428" t="s">
        <v>598</v>
      </c>
      <c r="D195" s="429" t="s">
        <v>599</v>
      </c>
      <c r="E195" s="445">
        <v>200011101209567</v>
      </c>
      <c r="F195" s="428" t="s">
        <v>27</v>
      </c>
      <c r="G195" s="450" t="s">
        <v>702</v>
      </c>
      <c r="H195" s="428" t="s">
        <v>600</v>
      </c>
      <c r="I195" s="447">
        <v>5000</v>
      </c>
      <c r="J195" s="447">
        <v>143.5</v>
      </c>
      <c r="K195" s="447">
        <v>152</v>
      </c>
      <c r="L195" s="470"/>
      <c r="M195" s="447"/>
      <c r="N195" s="447">
        <v>4704.5</v>
      </c>
      <c r="O195" s="448">
        <v>39492</v>
      </c>
    </row>
    <row r="196" spans="1:15">
      <c r="A196" s="418">
        <f t="shared" si="17"/>
        <v>5</v>
      </c>
      <c r="B196" s="428" t="s">
        <v>601</v>
      </c>
      <c r="C196" s="428" t="s">
        <v>602</v>
      </c>
      <c r="D196" s="429" t="s">
        <v>603</v>
      </c>
      <c r="E196" s="445">
        <v>200011101253717</v>
      </c>
      <c r="F196" s="428" t="s">
        <v>37</v>
      </c>
      <c r="G196" s="450" t="s">
        <v>702</v>
      </c>
      <c r="H196" s="428" t="s">
        <v>604</v>
      </c>
      <c r="I196" s="447">
        <v>5000</v>
      </c>
      <c r="J196" s="447">
        <v>143.5</v>
      </c>
      <c r="K196" s="447">
        <v>152</v>
      </c>
      <c r="L196" s="470"/>
      <c r="M196" s="447"/>
      <c r="N196" s="447">
        <v>4704.5</v>
      </c>
      <c r="O196" s="448">
        <v>39722</v>
      </c>
    </row>
    <row r="197" spans="1:15">
      <c r="A197" s="418">
        <f t="shared" si="17"/>
        <v>6</v>
      </c>
      <c r="B197" s="428" t="s">
        <v>605</v>
      </c>
      <c r="C197" s="428" t="s">
        <v>606</v>
      </c>
      <c r="D197" s="429" t="s">
        <v>607</v>
      </c>
      <c r="E197" s="445">
        <v>200011101253720</v>
      </c>
      <c r="F197" s="428" t="s">
        <v>37</v>
      </c>
      <c r="G197" s="450" t="s">
        <v>702</v>
      </c>
      <c r="H197" s="428" t="s">
        <v>594</v>
      </c>
      <c r="I197" s="447">
        <v>5000</v>
      </c>
      <c r="J197" s="447">
        <v>143.5</v>
      </c>
      <c r="K197" s="447">
        <v>152</v>
      </c>
      <c r="L197" s="470"/>
      <c r="M197" s="447"/>
      <c r="N197" s="447">
        <v>4704.5</v>
      </c>
      <c r="O197" s="448">
        <v>39722</v>
      </c>
    </row>
    <row r="198" spans="1:15">
      <c r="A198" s="418">
        <f t="shared" si="17"/>
        <v>7</v>
      </c>
      <c r="B198" s="428" t="s">
        <v>608</v>
      </c>
      <c r="C198" s="428" t="s">
        <v>609</v>
      </c>
      <c r="D198" s="429" t="s">
        <v>610</v>
      </c>
      <c r="E198" s="430">
        <v>200011101292147</v>
      </c>
      <c r="F198" s="428" t="s">
        <v>611</v>
      </c>
      <c r="G198" s="450" t="s">
        <v>702</v>
      </c>
      <c r="H198" s="428" t="s">
        <v>591</v>
      </c>
      <c r="I198" s="435">
        <v>10000</v>
      </c>
      <c r="J198" s="435">
        <f>I198*2.87%</f>
        <v>287</v>
      </c>
      <c r="K198" s="435">
        <f>I198*3.04%</f>
        <v>304</v>
      </c>
      <c r="L198" s="684"/>
      <c r="M198" s="695"/>
      <c r="N198" s="435">
        <f>I198-J198-K198</f>
        <v>9409</v>
      </c>
      <c r="O198" s="436">
        <v>40028</v>
      </c>
    </row>
    <row r="199" spans="1:15">
      <c r="A199" s="418">
        <f t="shared" si="17"/>
        <v>8</v>
      </c>
      <c r="B199" s="428" t="s">
        <v>612</v>
      </c>
      <c r="C199" s="428" t="s">
        <v>613</v>
      </c>
      <c r="D199" s="429" t="s">
        <v>614</v>
      </c>
      <c r="E199" s="430">
        <v>200011101318814</v>
      </c>
      <c r="F199" s="428" t="s">
        <v>615</v>
      </c>
      <c r="G199" s="450" t="s">
        <v>702</v>
      </c>
      <c r="H199" s="428" t="s">
        <v>616</v>
      </c>
      <c r="I199" s="435">
        <v>5000</v>
      </c>
      <c r="J199" s="435">
        <f>I199*2.87%</f>
        <v>143.5</v>
      </c>
      <c r="K199" s="435">
        <f>I199*3.04%</f>
        <v>152</v>
      </c>
      <c r="L199" s="684"/>
      <c r="M199" s="695"/>
      <c r="N199" s="435">
        <f>I199-J199-K199</f>
        <v>4704.5</v>
      </c>
      <c r="O199" s="436">
        <v>40210</v>
      </c>
    </row>
    <row r="200" spans="1:15">
      <c r="A200" s="418">
        <f t="shared" si="17"/>
        <v>9</v>
      </c>
      <c r="B200" s="428" t="s">
        <v>617</v>
      </c>
      <c r="C200" s="428" t="s">
        <v>618</v>
      </c>
      <c r="D200" s="429" t="s">
        <v>619</v>
      </c>
      <c r="E200" s="445">
        <v>200011101318830</v>
      </c>
      <c r="F200" s="428" t="s">
        <v>620</v>
      </c>
      <c r="G200" s="450" t="s">
        <v>702</v>
      </c>
      <c r="H200" s="428" t="s">
        <v>616</v>
      </c>
      <c r="I200" s="447">
        <v>5000</v>
      </c>
      <c r="J200" s="447">
        <v>143.5</v>
      </c>
      <c r="K200" s="447">
        <v>152</v>
      </c>
      <c r="L200" s="470"/>
      <c r="M200" s="447"/>
      <c r="N200" s="447">
        <v>4704.5</v>
      </c>
      <c r="O200" s="448">
        <v>40210</v>
      </c>
    </row>
    <row r="201" spans="1:15">
      <c r="A201" s="418">
        <f t="shared" si="17"/>
        <v>10</v>
      </c>
      <c r="B201" s="428" t="s">
        <v>621</v>
      </c>
      <c r="C201" s="428" t="s">
        <v>622</v>
      </c>
      <c r="D201" s="429" t="s">
        <v>623</v>
      </c>
      <c r="E201" s="445">
        <v>200011101326055</v>
      </c>
      <c r="F201" s="428" t="s">
        <v>27</v>
      </c>
      <c r="G201" s="450" t="s">
        <v>702</v>
      </c>
      <c r="H201" s="428" t="s">
        <v>624</v>
      </c>
      <c r="I201" s="447">
        <v>5000</v>
      </c>
      <c r="J201" s="447">
        <v>143.5</v>
      </c>
      <c r="K201" s="447">
        <v>152</v>
      </c>
      <c r="L201" s="470"/>
      <c r="M201" s="447"/>
      <c r="N201" s="447">
        <v>4704.5</v>
      </c>
      <c r="O201" s="448">
        <v>40269</v>
      </c>
    </row>
    <row r="202" spans="1:15">
      <c r="A202" s="418">
        <f t="shared" si="17"/>
        <v>11</v>
      </c>
      <c r="B202" s="428" t="s">
        <v>625</v>
      </c>
      <c r="C202" s="428" t="s">
        <v>626</v>
      </c>
      <c r="D202" s="429" t="s">
        <v>627</v>
      </c>
      <c r="E202" s="445">
        <v>200011101479656</v>
      </c>
      <c r="F202" s="428" t="s">
        <v>37</v>
      </c>
      <c r="G202" s="450" t="s">
        <v>702</v>
      </c>
      <c r="H202" s="428" t="s">
        <v>628</v>
      </c>
      <c r="I202" s="447">
        <v>5000</v>
      </c>
      <c r="J202" s="447">
        <v>143.5</v>
      </c>
      <c r="K202" s="447">
        <v>152</v>
      </c>
      <c r="L202" s="470"/>
      <c r="M202" s="480">
        <v>1512.45</v>
      </c>
      <c r="N202" s="447">
        <f>I202-J202-K202-M202</f>
        <v>3192.05</v>
      </c>
      <c r="O202" s="448">
        <v>41091</v>
      </c>
    </row>
    <row r="203" spans="1:15">
      <c r="A203" s="418">
        <f t="shared" si="17"/>
        <v>12</v>
      </c>
      <c r="B203" s="428" t="s">
        <v>629</v>
      </c>
      <c r="C203" s="428" t="s">
        <v>630</v>
      </c>
      <c r="D203" s="429" t="s">
        <v>631</v>
      </c>
      <c r="E203" s="445">
        <v>200011101479481</v>
      </c>
      <c r="F203" s="428" t="s">
        <v>37</v>
      </c>
      <c r="G203" s="450" t="s">
        <v>702</v>
      </c>
      <c r="H203" s="428" t="s">
        <v>632</v>
      </c>
      <c r="I203" s="447">
        <v>5000</v>
      </c>
      <c r="J203" s="447">
        <v>143.5</v>
      </c>
      <c r="K203" s="447">
        <v>152</v>
      </c>
      <c r="L203" s="470"/>
      <c r="M203" s="447"/>
      <c r="N203" s="447">
        <v>4704.5</v>
      </c>
      <c r="O203" s="448">
        <v>41122</v>
      </c>
    </row>
    <row r="204" spans="1:15">
      <c r="A204" s="418">
        <f t="shared" si="17"/>
        <v>13</v>
      </c>
      <c r="B204" s="428" t="s">
        <v>633</v>
      </c>
      <c r="C204" s="428" t="s">
        <v>634</v>
      </c>
      <c r="D204" s="429" t="s">
        <v>635</v>
      </c>
      <c r="E204" s="445">
        <v>200011101561205</v>
      </c>
      <c r="F204" s="428" t="s">
        <v>636</v>
      </c>
      <c r="G204" s="450" t="s">
        <v>702</v>
      </c>
      <c r="H204" s="428" t="s">
        <v>637</v>
      </c>
      <c r="I204" s="451">
        <v>20400</v>
      </c>
      <c r="J204" s="435">
        <f>I204*2.87%</f>
        <v>585.48</v>
      </c>
      <c r="K204" s="435">
        <f>I204*3.04%</f>
        <v>620.16</v>
      </c>
      <c r="L204" s="684"/>
      <c r="M204" s="695">
        <v>0</v>
      </c>
      <c r="N204" s="435">
        <f>I204-J204-K204-M204</f>
        <v>19194.36</v>
      </c>
      <c r="O204" s="448">
        <v>41699</v>
      </c>
    </row>
    <row r="205" spans="1:15">
      <c r="A205" s="418">
        <f t="shared" si="17"/>
        <v>14</v>
      </c>
      <c r="B205" s="428" t="s">
        <v>638</v>
      </c>
      <c r="C205" s="428" t="s">
        <v>639</v>
      </c>
      <c r="D205" s="429" t="s">
        <v>640</v>
      </c>
      <c r="E205" s="445">
        <v>200011101561218</v>
      </c>
      <c r="F205" s="428" t="s">
        <v>37</v>
      </c>
      <c r="G205" s="450" t="s">
        <v>702</v>
      </c>
      <c r="H205" s="428" t="s">
        <v>616</v>
      </c>
      <c r="I205" s="447">
        <v>5000</v>
      </c>
      <c r="J205" s="447">
        <v>143.5</v>
      </c>
      <c r="K205" s="447">
        <v>152</v>
      </c>
      <c r="L205" s="470"/>
      <c r="M205" s="447"/>
      <c r="N205" s="447">
        <v>4704.5</v>
      </c>
      <c r="O205" s="448">
        <v>41699</v>
      </c>
    </row>
    <row r="206" spans="1:15">
      <c r="A206" s="418">
        <f t="shared" si="17"/>
        <v>15</v>
      </c>
      <c r="B206" s="428" t="s">
        <v>641</v>
      </c>
      <c r="C206" s="428" t="s">
        <v>642</v>
      </c>
      <c r="D206" s="429" t="s">
        <v>643</v>
      </c>
      <c r="E206" s="445">
        <v>200011101630699</v>
      </c>
      <c r="F206" s="428" t="s">
        <v>644</v>
      </c>
      <c r="G206" s="450" t="s">
        <v>702</v>
      </c>
      <c r="H206" s="431" t="s">
        <v>645</v>
      </c>
      <c r="I206" s="447">
        <v>7750</v>
      </c>
      <c r="J206" s="447">
        <v>222.42500000000001</v>
      </c>
      <c r="K206" s="447">
        <v>235.6</v>
      </c>
      <c r="L206" s="470"/>
      <c r="M206" s="447"/>
      <c r="N206" s="447">
        <v>7291.9749999999995</v>
      </c>
      <c r="O206" s="448">
        <v>41913</v>
      </c>
    </row>
    <row r="207" spans="1:15">
      <c r="A207" s="418">
        <f t="shared" si="17"/>
        <v>16</v>
      </c>
      <c r="B207" s="431" t="s">
        <v>646</v>
      </c>
      <c r="C207" s="431" t="s">
        <v>647</v>
      </c>
      <c r="D207" s="429" t="s">
        <v>648</v>
      </c>
      <c r="E207" s="445" t="s">
        <v>649</v>
      </c>
      <c r="F207" s="428" t="s">
        <v>150</v>
      </c>
      <c r="G207" s="450" t="s">
        <v>702</v>
      </c>
      <c r="H207" s="428" t="s">
        <v>650</v>
      </c>
      <c r="I207" s="447">
        <v>5000</v>
      </c>
      <c r="J207" s="447">
        <v>143.5</v>
      </c>
      <c r="K207" s="447">
        <v>152</v>
      </c>
      <c r="L207" s="470"/>
      <c r="M207" s="447"/>
      <c r="N207" s="447">
        <v>4704.5</v>
      </c>
      <c r="O207" s="458">
        <v>42644</v>
      </c>
    </row>
    <row r="208" spans="1:15">
      <c r="A208" s="418">
        <f t="shared" si="17"/>
        <v>17</v>
      </c>
      <c r="B208" s="431" t="s">
        <v>651</v>
      </c>
      <c r="C208" s="431" t="s">
        <v>652</v>
      </c>
      <c r="D208" s="429" t="s">
        <v>653</v>
      </c>
      <c r="E208" s="445" t="s">
        <v>654</v>
      </c>
      <c r="F208" s="428" t="s">
        <v>655</v>
      </c>
      <c r="G208" s="450" t="s">
        <v>702</v>
      </c>
      <c r="H208" s="428" t="s">
        <v>656</v>
      </c>
      <c r="I208" s="447">
        <v>5000</v>
      </c>
      <c r="J208" s="447">
        <v>143.5</v>
      </c>
      <c r="K208" s="447">
        <v>152</v>
      </c>
      <c r="L208" s="470"/>
      <c r="M208" s="447"/>
      <c r="N208" s="447">
        <v>4704.5</v>
      </c>
      <c r="O208" s="458">
        <v>42705</v>
      </c>
    </row>
    <row r="209" spans="1:15">
      <c r="A209" s="418">
        <f t="shared" si="17"/>
        <v>18</v>
      </c>
      <c r="B209" s="431" t="s">
        <v>657</v>
      </c>
      <c r="C209" s="431" t="s">
        <v>658</v>
      </c>
      <c r="D209" s="429" t="s">
        <v>659</v>
      </c>
      <c r="E209" s="445" t="s">
        <v>660</v>
      </c>
      <c r="F209" s="428" t="s">
        <v>37</v>
      </c>
      <c r="G209" s="450" t="s">
        <v>702</v>
      </c>
      <c r="H209" s="428" t="s">
        <v>661</v>
      </c>
      <c r="I209" s="447">
        <v>5000</v>
      </c>
      <c r="J209" s="447">
        <v>143.5</v>
      </c>
      <c r="K209" s="447">
        <v>152</v>
      </c>
      <c r="L209" s="470"/>
      <c r="M209" s="447"/>
      <c r="N209" s="447">
        <v>4704.5</v>
      </c>
      <c r="O209" s="458">
        <v>42309</v>
      </c>
    </row>
    <row r="210" spans="1:15">
      <c r="A210" s="418">
        <f t="shared" si="17"/>
        <v>19</v>
      </c>
      <c r="B210" s="446" t="s">
        <v>662</v>
      </c>
      <c r="C210" s="446" t="s">
        <v>663</v>
      </c>
      <c r="D210" s="463" t="s">
        <v>664</v>
      </c>
      <c r="E210" s="463" t="s">
        <v>665</v>
      </c>
      <c r="F210" s="450" t="s">
        <v>27</v>
      </c>
      <c r="G210" s="450" t="s">
        <v>702</v>
      </c>
      <c r="H210" s="450" t="s">
        <v>666</v>
      </c>
      <c r="I210" s="451">
        <v>5000</v>
      </c>
      <c r="J210" s="435">
        <f t="shared" ref="J210:J230" si="18">I210*2.87%</f>
        <v>143.5</v>
      </c>
      <c r="K210" s="435">
        <f t="shared" ref="K210:K230" si="19">I210*3.04%</f>
        <v>152</v>
      </c>
      <c r="L210" s="684"/>
      <c r="M210" s="695"/>
      <c r="N210" s="435">
        <f t="shared" ref="N210:N216" si="20">I210-J210-K210</f>
        <v>4704.5</v>
      </c>
      <c r="O210" s="463">
        <v>42948</v>
      </c>
    </row>
    <row r="211" spans="1:15">
      <c r="A211" s="418">
        <f t="shared" si="17"/>
        <v>20</v>
      </c>
      <c r="B211" s="446" t="s">
        <v>667</v>
      </c>
      <c r="C211" s="446" t="s">
        <v>668</v>
      </c>
      <c r="D211" s="463" t="s">
        <v>669</v>
      </c>
      <c r="E211" s="463" t="s">
        <v>670</v>
      </c>
      <c r="F211" s="464" t="s">
        <v>470</v>
      </c>
      <c r="G211" s="450" t="s">
        <v>702</v>
      </c>
      <c r="H211" s="431" t="s">
        <v>637</v>
      </c>
      <c r="I211" s="451">
        <v>5000</v>
      </c>
      <c r="J211" s="435">
        <f t="shared" si="18"/>
        <v>143.5</v>
      </c>
      <c r="K211" s="435">
        <f t="shared" si="19"/>
        <v>152</v>
      </c>
      <c r="L211" s="684"/>
      <c r="M211" s="695"/>
      <c r="N211" s="435">
        <f t="shared" si="20"/>
        <v>4704.5</v>
      </c>
      <c r="O211" s="463">
        <v>43040</v>
      </c>
    </row>
    <row r="212" spans="1:15">
      <c r="A212" s="418">
        <f t="shared" si="17"/>
        <v>21</v>
      </c>
      <c r="B212" s="446" t="s">
        <v>671</v>
      </c>
      <c r="C212" s="446" t="s">
        <v>672</v>
      </c>
      <c r="D212" s="463" t="s">
        <v>673</v>
      </c>
      <c r="E212" s="463" t="s">
        <v>674</v>
      </c>
      <c r="F212" s="464" t="s">
        <v>27</v>
      </c>
      <c r="G212" s="450" t="s">
        <v>702</v>
      </c>
      <c r="H212" s="431" t="s">
        <v>637</v>
      </c>
      <c r="I212" s="451">
        <v>5000</v>
      </c>
      <c r="J212" s="435">
        <f t="shared" si="18"/>
        <v>143.5</v>
      </c>
      <c r="K212" s="435">
        <f t="shared" si="19"/>
        <v>152</v>
      </c>
      <c r="L212" s="684"/>
      <c r="M212" s="695"/>
      <c r="N212" s="435">
        <f t="shared" si="20"/>
        <v>4704.5</v>
      </c>
      <c r="O212" s="463">
        <v>43040</v>
      </c>
    </row>
    <row r="213" spans="1:15">
      <c r="A213" s="418">
        <f t="shared" si="17"/>
        <v>22</v>
      </c>
      <c r="B213" s="446" t="s">
        <v>678</v>
      </c>
      <c r="C213" s="446" t="s">
        <v>679</v>
      </c>
      <c r="D213" s="463" t="s">
        <v>680</v>
      </c>
      <c r="E213" s="463" t="s">
        <v>681</v>
      </c>
      <c r="F213" s="464" t="s">
        <v>188</v>
      </c>
      <c r="G213" s="450" t="s">
        <v>702</v>
      </c>
      <c r="H213" s="464" t="s">
        <v>682</v>
      </c>
      <c r="I213" s="451">
        <v>7000</v>
      </c>
      <c r="J213" s="435">
        <f t="shared" si="18"/>
        <v>200.9</v>
      </c>
      <c r="K213" s="435">
        <f t="shared" si="19"/>
        <v>212.8</v>
      </c>
      <c r="L213" s="684"/>
      <c r="M213" s="695"/>
      <c r="N213" s="435">
        <f>I213-J213-K213</f>
        <v>6586.3</v>
      </c>
      <c r="O213" s="463">
        <v>43160</v>
      </c>
    </row>
    <row r="214" spans="1:15" ht="30">
      <c r="A214" s="418">
        <f t="shared" si="17"/>
        <v>23</v>
      </c>
      <c r="B214" s="696" t="s">
        <v>683</v>
      </c>
      <c r="C214" s="696" t="s">
        <v>684</v>
      </c>
      <c r="D214" s="488" t="s">
        <v>685</v>
      </c>
      <c r="E214" s="488" t="s">
        <v>686</v>
      </c>
      <c r="F214" s="696" t="s">
        <v>63</v>
      </c>
      <c r="G214" s="450" t="s">
        <v>702</v>
      </c>
      <c r="H214" s="696" t="s">
        <v>687</v>
      </c>
      <c r="I214" s="451">
        <v>5000</v>
      </c>
      <c r="J214" s="435">
        <f t="shared" si="18"/>
        <v>143.5</v>
      </c>
      <c r="K214" s="435">
        <f t="shared" si="19"/>
        <v>152</v>
      </c>
      <c r="L214" s="684"/>
      <c r="M214" s="695"/>
      <c r="N214" s="435">
        <f t="shared" si="20"/>
        <v>4704.5</v>
      </c>
      <c r="O214" s="436">
        <v>43770</v>
      </c>
    </row>
    <row r="215" spans="1:15" ht="30">
      <c r="A215" s="418">
        <f t="shared" si="17"/>
        <v>24</v>
      </c>
      <c r="B215" s="697" t="s">
        <v>688</v>
      </c>
      <c r="C215" s="468" t="s">
        <v>689</v>
      </c>
      <c r="D215" s="469" t="s">
        <v>690</v>
      </c>
      <c r="E215" s="469" t="s">
        <v>691</v>
      </c>
      <c r="F215" s="468" t="s">
        <v>150</v>
      </c>
      <c r="G215" s="450" t="s">
        <v>702</v>
      </c>
      <c r="H215" s="468" t="s">
        <v>687</v>
      </c>
      <c r="I215" s="451">
        <v>5000</v>
      </c>
      <c r="J215" s="435">
        <f t="shared" si="18"/>
        <v>143.5</v>
      </c>
      <c r="K215" s="435">
        <f t="shared" si="19"/>
        <v>152</v>
      </c>
      <c r="L215" s="684"/>
      <c r="M215" s="695"/>
      <c r="N215" s="435">
        <f t="shared" si="20"/>
        <v>4704.5</v>
      </c>
      <c r="O215" s="436">
        <v>43466</v>
      </c>
    </row>
    <row r="216" spans="1:15" ht="30">
      <c r="A216" s="418">
        <f t="shared" si="17"/>
        <v>25</v>
      </c>
      <c r="B216" s="468" t="s">
        <v>692</v>
      </c>
      <c r="C216" s="468" t="s">
        <v>693</v>
      </c>
      <c r="D216" s="469" t="s">
        <v>694</v>
      </c>
      <c r="E216" s="469" t="s">
        <v>695</v>
      </c>
      <c r="F216" s="468" t="s">
        <v>264</v>
      </c>
      <c r="G216" s="450" t="s">
        <v>702</v>
      </c>
      <c r="H216" s="468" t="s">
        <v>696</v>
      </c>
      <c r="I216" s="451">
        <v>11000</v>
      </c>
      <c r="J216" s="435">
        <f t="shared" si="18"/>
        <v>315.7</v>
      </c>
      <c r="K216" s="435">
        <f t="shared" si="19"/>
        <v>334.4</v>
      </c>
      <c r="L216" s="684"/>
      <c r="M216" s="695"/>
      <c r="N216" s="435">
        <f t="shared" si="20"/>
        <v>10349.9</v>
      </c>
      <c r="O216" s="436">
        <v>43497</v>
      </c>
    </row>
    <row r="217" spans="1:15" ht="30">
      <c r="A217" s="418">
        <f t="shared" si="17"/>
        <v>26</v>
      </c>
      <c r="B217" s="450" t="s">
        <v>697</v>
      </c>
      <c r="C217" s="450" t="s">
        <v>698</v>
      </c>
      <c r="D217" s="463" t="s">
        <v>699</v>
      </c>
      <c r="E217" s="469" t="s">
        <v>700</v>
      </c>
      <c r="F217" s="450" t="s">
        <v>701</v>
      </c>
      <c r="G217" s="450" t="s">
        <v>702</v>
      </c>
      <c r="H217" s="450" t="s">
        <v>703</v>
      </c>
      <c r="I217" s="480">
        <v>5000</v>
      </c>
      <c r="J217" s="480">
        <f t="shared" si="18"/>
        <v>143.5</v>
      </c>
      <c r="K217" s="480">
        <f t="shared" si="19"/>
        <v>152</v>
      </c>
      <c r="L217" s="480"/>
      <c r="M217" s="480"/>
      <c r="N217" s="480">
        <f t="shared" ref="N217:N230" si="21">SUM(I217-J217-K217)</f>
        <v>4704.5</v>
      </c>
      <c r="O217" s="443">
        <v>43647</v>
      </c>
    </row>
    <row r="218" spans="1:15" ht="30">
      <c r="A218" s="418">
        <f t="shared" si="17"/>
        <v>27</v>
      </c>
      <c r="B218" s="453" t="s">
        <v>704</v>
      </c>
      <c r="C218" s="453" t="s">
        <v>705</v>
      </c>
      <c r="D218" s="698" t="s">
        <v>706</v>
      </c>
      <c r="E218" s="469" t="s">
        <v>707</v>
      </c>
      <c r="F218" s="465" t="s">
        <v>37</v>
      </c>
      <c r="G218" s="450" t="s">
        <v>702</v>
      </c>
      <c r="H218" s="465" t="s">
        <v>708</v>
      </c>
      <c r="I218" s="480">
        <v>10000</v>
      </c>
      <c r="J218" s="480">
        <f t="shared" si="18"/>
        <v>287</v>
      </c>
      <c r="K218" s="480">
        <f t="shared" si="19"/>
        <v>304</v>
      </c>
      <c r="L218" s="480"/>
      <c r="M218" s="480"/>
      <c r="N218" s="480">
        <f t="shared" si="21"/>
        <v>9409</v>
      </c>
      <c r="O218" s="458">
        <v>43739</v>
      </c>
    </row>
    <row r="219" spans="1:15" ht="30">
      <c r="A219" s="418">
        <f t="shared" si="17"/>
        <v>28</v>
      </c>
      <c r="B219" s="453" t="s">
        <v>709</v>
      </c>
      <c r="C219" s="453" t="s">
        <v>710</v>
      </c>
      <c r="D219" s="698" t="s">
        <v>711</v>
      </c>
      <c r="E219" s="469" t="s">
        <v>712</v>
      </c>
      <c r="F219" s="465" t="s">
        <v>37</v>
      </c>
      <c r="G219" s="450" t="s">
        <v>702</v>
      </c>
      <c r="H219" s="465" t="s">
        <v>713</v>
      </c>
      <c r="I219" s="480">
        <v>10000</v>
      </c>
      <c r="J219" s="480">
        <f t="shared" si="18"/>
        <v>287</v>
      </c>
      <c r="K219" s="480">
        <f t="shared" si="19"/>
        <v>304</v>
      </c>
      <c r="L219" s="480"/>
      <c r="M219" s="480"/>
      <c r="N219" s="480">
        <f t="shared" si="21"/>
        <v>9409</v>
      </c>
      <c r="O219" s="458">
        <v>43739</v>
      </c>
    </row>
    <row r="220" spans="1:15" ht="30">
      <c r="A220" s="418">
        <f t="shared" si="17"/>
        <v>29</v>
      </c>
      <c r="B220" s="453" t="s">
        <v>714</v>
      </c>
      <c r="C220" s="453" t="s">
        <v>715</v>
      </c>
      <c r="D220" s="698" t="s">
        <v>716</v>
      </c>
      <c r="E220" s="469" t="s">
        <v>717</v>
      </c>
      <c r="F220" s="465" t="s">
        <v>188</v>
      </c>
      <c r="G220" s="450" t="s">
        <v>702</v>
      </c>
      <c r="H220" s="465" t="s">
        <v>718</v>
      </c>
      <c r="I220" s="480">
        <v>17936</v>
      </c>
      <c r="J220" s="480">
        <f t="shared" si="18"/>
        <v>514.76319999999998</v>
      </c>
      <c r="K220" s="480">
        <f t="shared" si="19"/>
        <v>545.25440000000003</v>
      </c>
      <c r="L220" s="480"/>
      <c r="M220" s="480"/>
      <c r="N220" s="480">
        <f t="shared" si="21"/>
        <v>16875.982399999997</v>
      </c>
      <c r="O220" s="458">
        <v>43739</v>
      </c>
    </row>
    <row r="221" spans="1:15">
      <c r="A221" s="418">
        <f t="shared" si="17"/>
        <v>30</v>
      </c>
      <c r="B221" s="699" t="s">
        <v>719</v>
      </c>
      <c r="C221" s="450" t="s">
        <v>720</v>
      </c>
      <c r="D221" s="700" t="s">
        <v>721</v>
      </c>
      <c r="E221" s="478" t="s">
        <v>722</v>
      </c>
      <c r="F221" s="699" t="s">
        <v>63</v>
      </c>
      <c r="G221" s="450" t="s">
        <v>702</v>
      </c>
      <c r="H221" s="450" t="s">
        <v>723</v>
      </c>
      <c r="I221" s="701">
        <v>5000</v>
      </c>
      <c r="J221" s="701">
        <f t="shared" si="18"/>
        <v>143.5</v>
      </c>
      <c r="K221" s="701">
        <f t="shared" si="19"/>
        <v>152</v>
      </c>
      <c r="L221" s="701"/>
      <c r="M221" s="701"/>
      <c r="N221" s="701">
        <f t="shared" si="21"/>
        <v>4704.5</v>
      </c>
      <c r="O221" s="702">
        <v>44228</v>
      </c>
    </row>
    <row r="222" spans="1:15">
      <c r="A222" s="418">
        <f t="shared" si="17"/>
        <v>31</v>
      </c>
      <c r="B222" s="467" t="s">
        <v>724</v>
      </c>
      <c r="C222" s="467" t="s">
        <v>725</v>
      </c>
      <c r="D222" s="466" t="s">
        <v>726</v>
      </c>
      <c r="E222" s="687" t="s">
        <v>727</v>
      </c>
      <c r="F222" s="699" t="s">
        <v>63</v>
      </c>
      <c r="G222" s="450" t="s">
        <v>702</v>
      </c>
      <c r="H222" s="468" t="s">
        <v>728</v>
      </c>
      <c r="I222" s="701">
        <v>10000</v>
      </c>
      <c r="J222" s="701">
        <f t="shared" si="18"/>
        <v>287</v>
      </c>
      <c r="K222" s="701">
        <f t="shared" si="19"/>
        <v>304</v>
      </c>
      <c r="L222" s="701"/>
      <c r="M222" s="701"/>
      <c r="N222" s="701">
        <f>SUM(I222-J222-K222)</f>
        <v>9409</v>
      </c>
      <c r="O222" s="463">
        <v>44200</v>
      </c>
    </row>
    <row r="223" spans="1:15">
      <c r="A223" s="418">
        <f t="shared" si="17"/>
        <v>32</v>
      </c>
      <c r="B223" s="467" t="s">
        <v>730</v>
      </c>
      <c r="C223" s="467" t="s">
        <v>652</v>
      </c>
      <c r="D223" s="466" t="s">
        <v>731</v>
      </c>
      <c r="E223" s="687" t="s">
        <v>732</v>
      </c>
      <c r="F223" s="699" t="s">
        <v>150</v>
      </c>
      <c r="G223" s="450" t="s">
        <v>702</v>
      </c>
      <c r="H223" s="468" t="s">
        <v>733</v>
      </c>
      <c r="I223" s="701">
        <v>5000</v>
      </c>
      <c r="J223" s="701">
        <f t="shared" si="18"/>
        <v>143.5</v>
      </c>
      <c r="K223" s="701">
        <f t="shared" si="19"/>
        <v>152</v>
      </c>
      <c r="L223" s="701"/>
      <c r="M223" s="701"/>
      <c r="N223" s="701">
        <f t="shared" si="21"/>
        <v>4704.5</v>
      </c>
      <c r="O223" s="463">
        <v>44202</v>
      </c>
    </row>
    <row r="224" spans="1:15">
      <c r="A224" s="418">
        <f t="shared" si="17"/>
        <v>33</v>
      </c>
      <c r="B224" s="467" t="s">
        <v>734</v>
      </c>
      <c r="C224" s="467" t="s">
        <v>735</v>
      </c>
      <c r="D224" s="466" t="s">
        <v>736</v>
      </c>
      <c r="E224" s="687" t="s">
        <v>848</v>
      </c>
      <c r="F224" s="699" t="s">
        <v>737</v>
      </c>
      <c r="G224" s="450" t="s">
        <v>702</v>
      </c>
      <c r="H224" s="468" t="s">
        <v>600</v>
      </c>
      <c r="I224" s="701">
        <v>5000</v>
      </c>
      <c r="J224" s="701">
        <f t="shared" si="18"/>
        <v>143.5</v>
      </c>
      <c r="K224" s="701">
        <f t="shared" si="19"/>
        <v>152</v>
      </c>
      <c r="L224" s="701"/>
      <c r="M224" s="701"/>
      <c r="N224" s="701">
        <f t="shared" si="21"/>
        <v>4704.5</v>
      </c>
      <c r="O224" s="463">
        <v>44501</v>
      </c>
    </row>
    <row r="225" spans="1:15">
      <c r="A225" s="418">
        <f t="shared" si="17"/>
        <v>34</v>
      </c>
      <c r="B225" s="467" t="s">
        <v>865</v>
      </c>
      <c r="C225" s="467" t="s">
        <v>866</v>
      </c>
      <c r="D225" s="466" t="s">
        <v>867</v>
      </c>
      <c r="E225" s="687" t="s">
        <v>893</v>
      </c>
      <c r="F225" s="699" t="s">
        <v>63</v>
      </c>
      <c r="G225" s="450" t="s">
        <v>702</v>
      </c>
      <c r="H225" s="468" t="s">
        <v>868</v>
      </c>
      <c r="I225" s="701">
        <v>5000</v>
      </c>
      <c r="J225" s="701">
        <f t="shared" si="18"/>
        <v>143.5</v>
      </c>
      <c r="K225" s="701">
        <f t="shared" si="19"/>
        <v>152</v>
      </c>
      <c r="L225" s="701"/>
      <c r="M225" s="701"/>
      <c r="N225" s="701">
        <f t="shared" si="21"/>
        <v>4704.5</v>
      </c>
      <c r="O225" s="463">
        <v>44835</v>
      </c>
    </row>
    <row r="226" spans="1:15">
      <c r="A226" s="418">
        <f t="shared" si="17"/>
        <v>35</v>
      </c>
      <c r="B226" s="467" t="s">
        <v>869</v>
      </c>
      <c r="C226" s="467" t="s">
        <v>517</v>
      </c>
      <c r="D226" s="466" t="s">
        <v>870</v>
      </c>
      <c r="E226" s="687" t="s">
        <v>894</v>
      </c>
      <c r="F226" s="699" t="s">
        <v>871</v>
      </c>
      <c r="G226" s="450" t="s">
        <v>702</v>
      </c>
      <c r="H226" s="696" t="s">
        <v>728</v>
      </c>
      <c r="I226" s="701">
        <v>10000</v>
      </c>
      <c r="J226" s="701">
        <f t="shared" si="18"/>
        <v>287</v>
      </c>
      <c r="K226" s="701">
        <f t="shared" si="19"/>
        <v>304</v>
      </c>
      <c r="L226" s="701"/>
      <c r="M226" s="701"/>
      <c r="N226" s="701">
        <f t="shared" si="21"/>
        <v>9409</v>
      </c>
      <c r="O226" s="463">
        <v>44835</v>
      </c>
    </row>
    <row r="227" spans="1:15">
      <c r="A227" s="418">
        <f t="shared" si="17"/>
        <v>36</v>
      </c>
      <c r="B227" s="467" t="s">
        <v>934</v>
      </c>
      <c r="C227" s="467" t="s">
        <v>935</v>
      </c>
      <c r="D227" s="466" t="s">
        <v>936</v>
      </c>
      <c r="E227" s="687" t="s">
        <v>939</v>
      </c>
      <c r="F227" s="699" t="s">
        <v>150</v>
      </c>
      <c r="G227" s="450" t="s">
        <v>702</v>
      </c>
      <c r="H227" s="696" t="s">
        <v>937</v>
      </c>
      <c r="I227" s="701">
        <v>5000</v>
      </c>
      <c r="J227" s="701">
        <f t="shared" si="18"/>
        <v>143.5</v>
      </c>
      <c r="K227" s="701">
        <f t="shared" si="19"/>
        <v>152</v>
      </c>
      <c r="L227" s="701"/>
      <c r="M227" s="701"/>
      <c r="N227" s="701">
        <f>SUM(I227-J227-K227)</f>
        <v>4704.5</v>
      </c>
      <c r="O227" s="463">
        <v>44958</v>
      </c>
    </row>
    <row r="228" spans="1:15">
      <c r="A228" s="418">
        <f t="shared" si="17"/>
        <v>37</v>
      </c>
      <c r="B228" s="467" t="s">
        <v>931</v>
      </c>
      <c r="C228" s="467" t="s">
        <v>932</v>
      </c>
      <c r="D228" s="466" t="s">
        <v>933</v>
      </c>
      <c r="E228" s="687" t="s">
        <v>940</v>
      </c>
      <c r="F228" s="699" t="s">
        <v>557</v>
      </c>
      <c r="G228" s="450" t="s">
        <v>702</v>
      </c>
      <c r="H228" s="431" t="s">
        <v>637</v>
      </c>
      <c r="I228" s="701">
        <v>8000</v>
      </c>
      <c r="J228" s="701">
        <f t="shared" si="18"/>
        <v>229.6</v>
      </c>
      <c r="K228" s="701">
        <f t="shared" si="19"/>
        <v>243.2</v>
      </c>
      <c r="L228" s="701"/>
      <c r="M228" s="701"/>
      <c r="N228" s="701">
        <f t="shared" si="21"/>
        <v>7527.2</v>
      </c>
      <c r="O228" s="463">
        <v>44958</v>
      </c>
    </row>
    <row r="229" spans="1:15">
      <c r="A229" s="418">
        <f t="shared" si="17"/>
        <v>38</v>
      </c>
      <c r="B229" s="467" t="s">
        <v>985</v>
      </c>
      <c r="C229" s="467" t="s">
        <v>215</v>
      </c>
      <c r="D229" s="466" t="s">
        <v>986</v>
      </c>
      <c r="E229" s="687" t="s">
        <v>987</v>
      </c>
      <c r="F229" s="699" t="s">
        <v>737</v>
      </c>
      <c r="G229" s="450" t="s">
        <v>702</v>
      </c>
      <c r="H229" s="431" t="s">
        <v>151</v>
      </c>
      <c r="I229" s="701">
        <v>10000</v>
      </c>
      <c r="J229" s="701">
        <f t="shared" si="18"/>
        <v>287</v>
      </c>
      <c r="K229" s="701">
        <f t="shared" si="19"/>
        <v>304</v>
      </c>
      <c r="L229" s="701"/>
      <c r="M229" s="701"/>
      <c r="N229" s="701">
        <f t="shared" si="21"/>
        <v>9409</v>
      </c>
      <c r="O229" s="463">
        <v>45200</v>
      </c>
    </row>
    <row r="230" spans="1:15">
      <c r="A230" s="418">
        <f t="shared" si="17"/>
        <v>39</v>
      </c>
      <c r="B230" s="467" t="s">
        <v>982</v>
      </c>
      <c r="C230" s="467" t="s">
        <v>983</v>
      </c>
      <c r="D230" s="466" t="s">
        <v>984</v>
      </c>
      <c r="E230" s="687" t="s">
        <v>988</v>
      </c>
      <c r="F230" s="699" t="s">
        <v>737</v>
      </c>
      <c r="G230" s="450" t="s">
        <v>702</v>
      </c>
      <c r="H230" s="431" t="s">
        <v>151</v>
      </c>
      <c r="I230" s="701">
        <v>10000</v>
      </c>
      <c r="J230" s="701">
        <f t="shared" si="18"/>
        <v>287</v>
      </c>
      <c r="K230" s="701">
        <f t="shared" si="19"/>
        <v>304</v>
      </c>
      <c r="L230" s="701"/>
      <c r="M230" s="701"/>
      <c r="N230" s="701">
        <f t="shared" si="21"/>
        <v>9409</v>
      </c>
      <c r="O230" s="463">
        <v>45200</v>
      </c>
    </row>
    <row r="231" spans="1:15">
      <c r="B231" s="668" t="s">
        <v>738</v>
      </c>
      <c r="C231" s="467"/>
      <c r="D231" s="429"/>
      <c r="E231" s="445"/>
      <c r="F231" s="428"/>
      <c r="G231" s="428"/>
      <c r="H231" s="428"/>
      <c r="I231" s="671">
        <f>SUM(I192:I230)</f>
        <v>272086</v>
      </c>
      <c r="J231" s="671">
        <f>SUM(J192:J230)</f>
        <v>7808.8682000000008</v>
      </c>
      <c r="K231" s="671">
        <f>SUM(K192:K230)</f>
        <v>8271.4143999999978</v>
      </c>
      <c r="L231" s="672"/>
      <c r="M231" s="671">
        <f>SUM(M192:M221)</f>
        <v>1512.45</v>
      </c>
      <c r="N231" s="671">
        <f>SUM(N192:N230)</f>
        <v>254493.26740000001</v>
      </c>
      <c r="O231" s="428"/>
    </row>
    <row r="232" spans="1:15">
      <c r="B232" s="730"/>
      <c r="C232" s="730"/>
      <c r="D232" s="730"/>
      <c r="E232" s="730"/>
      <c r="F232" s="730"/>
      <c r="G232" s="730"/>
      <c r="H232" s="730"/>
      <c r="I232" s="730"/>
      <c r="J232" s="730"/>
      <c r="K232" s="730"/>
      <c r="L232" s="730"/>
      <c r="M232" s="730"/>
      <c r="N232" s="730"/>
      <c r="O232" s="650"/>
    </row>
    <row r="233" spans="1:15" ht="15.75" thickBot="1">
      <c r="B233" s="651"/>
      <c r="C233" s="652" t="s">
        <v>398</v>
      </c>
      <c r="D233" s="653"/>
      <c r="E233" s="79"/>
      <c r="F233" s="79"/>
      <c r="G233" s="729"/>
      <c r="H233" s="654" t="s">
        <v>841</v>
      </c>
      <c r="I233" s="679"/>
      <c r="J233" s="516"/>
      <c r="K233" s="730"/>
      <c r="L233" s="730"/>
      <c r="M233" s="730"/>
      <c r="N233" s="730"/>
      <c r="O233" s="650"/>
    </row>
    <row r="234" spans="1:15">
      <c r="B234" s="831" t="s">
        <v>1039</v>
      </c>
      <c r="C234" s="831"/>
      <c r="D234" s="79"/>
      <c r="E234" s="79"/>
      <c r="F234" s="79"/>
      <c r="G234" s="729"/>
      <c r="H234" s="729" t="s">
        <v>1020</v>
      </c>
      <c r="I234" s="729"/>
      <c r="J234" s="516"/>
      <c r="K234" s="730"/>
      <c r="L234" s="730"/>
      <c r="M234" s="730"/>
      <c r="N234" s="730"/>
      <c r="O234" s="650"/>
    </row>
    <row r="235" spans="1:15">
      <c r="B235" s="729"/>
      <c r="C235" s="729"/>
      <c r="D235" s="79"/>
      <c r="E235" s="79"/>
      <c r="F235" s="79"/>
      <c r="G235" s="729"/>
      <c r="H235" s="729"/>
      <c r="I235" s="729"/>
      <c r="J235" s="516"/>
      <c r="K235" s="730"/>
      <c r="L235" s="730"/>
      <c r="M235" s="730"/>
      <c r="N235" s="730"/>
      <c r="O235" s="650"/>
    </row>
    <row r="236" spans="1:15">
      <c r="B236" s="679"/>
      <c r="C236" s="679"/>
      <c r="D236" s="651"/>
      <c r="E236" s="651"/>
      <c r="F236" s="680"/>
      <c r="H236" s="730" t="s">
        <v>0</v>
      </c>
      <c r="I236" s="679"/>
      <c r="J236" s="649"/>
      <c r="K236" s="649"/>
      <c r="L236" s="649"/>
      <c r="M236" s="649"/>
      <c r="N236" s="650"/>
      <c r="O236" s="650"/>
    </row>
    <row r="237" spans="1:15">
      <c r="B237" s="730"/>
      <c r="C237" s="679"/>
      <c r="D237" s="651"/>
      <c r="E237" s="651"/>
      <c r="F237" s="680"/>
      <c r="H237" s="730" t="s">
        <v>1</v>
      </c>
      <c r="I237" s="730"/>
      <c r="J237" s="649"/>
      <c r="K237" s="649"/>
      <c r="L237" s="649"/>
      <c r="M237" s="649"/>
      <c r="N237" s="650"/>
      <c r="O237" s="650"/>
    </row>
    <row r="238" spans="1:15">
      <c r="B238" s="730"/>
      <c r="C238" s="730"/>
      <c r="D238" s="730"/>
      <c r="E238" s="730"/>
      <c r="F238" s="730"/>
      <c r="H238" s="730" t="s">
        <v>2</v>
      </c>
      <c r="I238" s="730"/>
      <c r="J238" s="730"/>
      <c r="K238" s="730"/>
      <c r="L238" s="730"/>
      <c r="M238" s="730"/>
      <c r="N238" s="730"/>
      <c r="O238" s="650"/>
    </row>
    <row r="239" spans="1:15">
      <c r="B239" s="730"/>
      <c r="C239" s="730"/>
      <c r="D239" s="730"/>
      <c r="E239" s="730"/>
      <c r="F239" s="730"/>
      <c r="H239" s="730" t="s">
        <v>401</v>
      </c>
      <c r="I239" s="730"/>
      <c r="J239" s="730"/>
      <c r="K239" s="730"/>
      <c r="L239" s="730"/>
      <c r="M239" s="730"/>
      <c r="N239" s="730"/>
      <c r="O239" s="650"/>
    </row>
    <row r="240" spans="1:15">
      <c r="B240" s="624" t="s">
        <v>1088</v>
      </c>
      <c r="C240" s="624"/>
      <c r="D240" s="624"/>
      <c r="E240" s="624"/>
      <c r="F240" s="624"/>
      <c r="G240" s="624"/>
      <c r="H240" s="624"/>
      <c r="I240" s="624"/>
      <c r="J240" s="624"/>
      <c r="K240" s="624"/>
      <c r="L240" s="624"/>
      <c r="M240" s="624"/>
      <c r="N240" s="624"/>
      <c r="O240" s="624"/>
    </row>
    <row r="241" spans="1:15">
      <c r="B241" s="624" t="s">
        <v>740</v>
      </c>
      <c r="C241" s="624"/>
      <c r="D241" s="682"/>
      <c r="E241" s="658"/>
      <c r="F241" s="660"/>
      <c r="G241" s="660"/>
      <c r="H241" s="660"/>
      <c r="I241" s="662"/>
      <c r="J241" s="662" t="s">
        <v>741</v>
      </c>
      <c r="K241" s="662" t="s">
        <v>15</v>
      </c>
      <c r="L241" s="662" t="s">
        <v>16</v>
      </c>
      <c r="M241" s="627" t="s">
        <v>941</v>
      </c>
      <c r="N241" s="662"/>
      <c r="O241" s="626"/>
    </row>
    <row r="242" spans="1:15" ht="30">
      <c r="B242" s="627" t="s">
        <v>6</v>
      </c>
      <c r="C242" s="627" t="s">
        <v>7</v>
      </c>
      <c r="D242" s="627" t="s">
        <v>8</v>
      </c>
      <c r="E242" s="627" t="s">
        <v>9</v>
      </c>
      <c r="F242" s="627" t="s">
        <v>10</v>
      </c>
      <c r="G242" s="627" t="s">
        <v>11</v>
      </c>
      <c r="H242" s="624" t="s">
        <v>12</v>
      </c>
      <c r="I242" s="703" t="s">
        <v>13</v>
      </c>
      <c r="J242" s="703" t="s">
        <v>495</v>
      </c>
      <c r="K242" s="627"/>
      <c r="L242" s="627"/>
      <c r="M242" s="627"/>
      <c r="N242" s="704" t="s">
        <v>17</v>
      </c>
      <c r="O242" s="630" t="s">
        <v>18</v>
      </c>
    </row>
    <row r="243" spans="1:15" ht="30">
      <c r="A243" s="418">
        <v>1</v>
      </c>
      <c r="B243" s="428" t="s">
        <v>742</v>
      </c>
      <c r="C243" s="428" t="s">
        <v>98</v>
      </c>
      <c r="D243" s="429" t="s">
        <v>743</v>
      </c>
      <c r="E243" s="445">
        <v>200012700173872</v>
      </c>
      <c r="F243" s="428" t="s">
        <v>27</v>
      </c>
      <c r="G243" s="705" t="s">
        <v>797</v>
      </c>
      <c r="H243" s="428" t="s">
        <v>744</v>
      </c>
      <c r="I243" s="706">
        <v>5000</v>
      </c>
      <c r="J243" s="706">
        <v>143.5</v>
      </c>
      <c r="K243" s="706">
        <v>152</v>
      </c>
      <c r="L243" s="470"/>
      <c r="M243" s="447"/>
      <c r="N243" s="447">
        <v>4704.5</v>
      </c>
      <c r="O243" s="448">
        <v>39234</v>
      </c>
    </row>
    <row r="244" spans="1:15" ht="30">
      <c r="A244" s="418">
        <f>A243+1</f>
        <v>2</v>
      </c>
      <c r="B244" s="428" t="s">
        <v>745</v>
      </c>
      <c r="C244" s="428" t="s">
        <v>746</v>
      </c>
      <c r="D244" s="429" t="s">
        <v>747</v>
      </c>
      <c r="E244" s="445">
        <v>200012700174004</v>
      </c>
      <c r="F244" s="428" t="s">
        <v>748</v>
      </c>
      <c r="G244" s="705" t="s">
        <v>797</v>
      </c>
      <c r="H244" s="428" t="s">
        <v>749</v>
      </c>
      <c r="I244" s="706">
        <v>5000</v>
      </c>
      <c r="J244" s="706">
        <v>143.5</v>
      </c>
      <c r="K244" s="706">
        <v>152</v>
      </c>
      <c r="L244" s="470"/>
      <c r="M244" s="447"/>
      <c r="N244" s="447">
        <v>4704.5</v>
      </c>
      <c r="O244" s="448">
        <v>39265</v>
      </c>
    </row>
    <row r="245" spans="1:15" ht="30">
      <c r="A245" s="418">
        <f t="shared" ref="A245:A263" si="22">A244+1</f>
        <v>3</v>
      </c>
      <c r="B245" s="428" t="s">
        <v>750</v>
      </c>
      <c r="C245" s="428" t="s">
        <v>751</v>
      </c>
      <c r="D245" s="429" t="s">
        <v>752</v>
      </c>
      <c r="E245" s="445">
        <v>200012700173982</v>
      </c>
      <c r="F245" s="428" t="s">
        <v>150</v>
      </c>
      <c r="G245" s="705" t="s">
        <v>797</v>
      </c>
      <c r="H245" s="428" t="s">
        <v>753</v>
      </c>
      <c r="I245" s="706">
        <v>5000</v>
      </c>
      <c r="J245" s="706">
        <v>143.5</v>
      </c>
      <c r="K245" s="706">
        <v>152</v>
      </c>
      <c r="L245" s="470"/>
      <c r="M245" s="447"/>
      <c r="N245" s="447">
        <v>4704.5</v>
      </c>
      <c r="O245" s="448">
        <v>39279</v>
      </c>
    </row>
    <row r="246" spans="1:15" ht="30">
      <c r="A246" s="418">
        <f t="shared" si="22"/>
        <v>4</v>
      </c>
      <c r="B246" s="428" t="s">
        <v>221</v>
      </c>
      <c r="C246" s="428" t="s">
        <v>754</v>
      </c>
      <c r="D246" s="429" t="s">
        <v>755</v>
      </c>
      <c r="E246" s="445">
        <v>200012700173924</v>
      </c>
      <c r="F246" s="428" t="s">
        <v>27</v>
      </c>
      <c r="G246" s="705" t="s">
        <v>797</v>
      </c>
      <c r="H246" s="428" t="s">
        <v>756</v>
      </c>
      <c r="I246" s="706">
        <v>5000</v>
      </c>
      <c r="J246" s="706">
        <v>143.5</v>
      </c>
      <c r="K246" s="706">
        <v>152</v>
      </c>
      <c r="L246" s="470"/>
      <c r="M246" s="447"/>
      <c r="N246" s="447">
        <v>4704.5</v>
      </c>
      <c r="O246" s="448">
        <v>39295</v>
      </c>
    </row>
    <row r="247" spans="1:15" ht="30">
      <c r="A247" s="418">
        <f t="shared" si="22"/>
        <v>5</v>
      </c>
      <c r="B247" s="428" t="s">
        <v>757</v>
      </c>
      <c r="C247" s="428" t="s">
        <v>758</v>
      </c>
      <c r="D247" s="429" t="s">
        <v>759</v>
      </c>
      <c r="E247" s="445">
        <v>200011101326563</v>
      </c>
      <c r="F247" s="428" t="s">
        <v>219</v>
      </c>
      <c r="G247" s="705" t="s">
        <v>797</v>
      </c>
      <c r="H247" s="428" t="s">
        <v>760</v>
      </c>
      <c r="I247" s="706">
        <v>12000</v>
      </c>
      <c r="J247" s="706">
        <v>344.4</v>
      </c>
      <c r="K247" s="706">
        <v>364.8</v>
      </c>
      <c r="L247" s="470"/>
      <c r="M247" s="447"/>
      <c r="N247" s="447">
        <v>11290.8</v>
      </c>
      <c r="O247" s="448">
        <v>40210</v>
      </c>
    </row>
    <row r="248" spans="1:15" ht="30">
      <c r="A248" s="418">
        <f t="shared" si="22"/>
        <v>6</v>
      </c>
      <c r="B248" s="428" t="s">
        <v>761</v>
      </c>
      <c r="C248" s="428" t="s">
        <v>762</v>
      </c>
      <c r="D248" s="429" t="s">
        <v>763</v>
      </c>
      <c r="E248" s="445">
        <v>200011101420003</v>
      </c>
      <c r="F248" s="428" t="s">
        <v>27</v>
      </c>
      <c r="G248" s="705" t="s">
        <v>797</v>
      </c>
      <c r="H248" s="428" t="s">
        <v>764</v>
      </c>
      <c r="I248" s="706">
        <v>5000</v>
      </c>
      <c r="J248" s="706">
        <v>143.5</v>
      </c>
      <c r="K248" s="706">
        <v>152</v>
      </c>
      <c r="L248" s="470"/>
      <c r="M248" s="447"/>
      <c r="N248" s="447">
        <f>I248-J248-K248-M248</f>
        <v>4704.5</v>
      </c>
      <c r="O248" s="448">
        <v>40483</v>
      </c>
    </row>
    <row r="249" spans="1:15" ht="30">
      <c r="A249" s="418">
        <f t="shared" si="22"/>
        <v>7</v>
      </c>
      <c r="B249" s="428" t="s">
        <v>769</v>
      </c>
      <c r="C249" s="428" t="s">
        <v>770</v>
      </c>
      <c r="D249" s="429" t="s">
        <v>771</v>
      </c>
      <c r="E249" s="445">
        <v>200011101479614</v>
      </c>
      <c r="F249" s="428" t="s">
        <v>27</v>
      </c>
      <c r="G249" s="705" t="s">
        <v>797</v>
      </c>
      <c r="H249" s="428" t="s">
        <v>772</v>
      </c>
      <c r="I249" s="706">
        <v>5000</v>
      </c>
      <c r="J249" s="706">
        <v>143.5</v>
      </c>
      <c r="K249" s="706">
        <v>152</v>
      </c>
      <c r="L249" s="470"/>
      <c r="M249" s="447"/>
      <c r="N249" s="447">
        <v>4704.5</v>
      </c>
      <c r="O249" s="448">
        <v>41122</v>
      </c>
    </row>
    <row r="250" spans="1:15" ht="30">
      <c r="A250" s="418">
        <f t="shared" si="22"/>
        <v>8</v>
      </c>
      <c r="B250" s="428" t="s">
        <v>773</v>
      </c>
      <c r="C250" s="428" t="s">
        <v>774</v>
      </c>
      <c r="D250" s="429" t="s">
        <v>775</v>
      </c>
      <c r="E250" s="445">
        <v>200011101479591</v>
      </c>
      <c r="F250" s="428" t="s">
        <v>37</v>
      </c>
      <c r="G250" s="705" t="s">
        <v>797</v>
      </c>
      <c r="H250" s="428" t="s">
        <v>772</v>
      </c>
      <c r="I250" s="706">
        <v>5000</v>
      </c>
      <c r="J250" s="706">
        <v>143.5</v>
      </c>
      <c r="K250" s="706">
        <v>152</v>
      </c>
      <c r="L250" s="470"/>
      <c r="M250" s="447"/>
      <c r="N250" s="447">
        <v>4704.5</v>
      </c>
      <c r="O250" s="448">
        <v>41122</v>
      </c>
    </row>
    <row r="251" spans="1:15" ht="30">
      <c r="A251" s="418">
        <f t="shared" si="22"/>
        <v>9</v>
      </c>
      <c r="B251" s="428" t="s">
        <v>776</v>
      </c>
      <c r="C251" s="428" t="s">
        <v>777</v>
      </c>
      <c r="D251" s="429" t="s">
        <v>778</v>
      </c>
      <c r="E251" s="445">
        <v>200011101561276</v>
      </c>
      <c r="F251" s="428" t="s">
        <v>779</v>
      </c>
      <c r="G251" s="705" t="s">
        <v>797</v>
      </c>
      <c r="H251" s="428" t="s">
        <v>498</v>
      </c>
      <c r="I251" s="706">
        <v>6000</v>
      </c>
      <c r="J251" s="706">
        <v>172.2</v>
      </c>
      <c r="K251" s="706">
        <v>182.4</v>
      </c>
      <c r="L251" s="470"/>
      <c r="M251" s="447"/>
      <c r="N251" s="447">
        <v>5645.4000000000005</v>
      </c>
      <c r="O251" s="448">
        <v>40909</v>
      </c>
    </row>
    <row r="252" spans="1:15" ht="30">
      <c r="A252" s="418">
        <f t="shared" si="22"/>
        <v>10</v>
      </c>
      <c r="B252" s="428" t="s">
        <v>780</v>
      </c>
      <c r="C252" s="428" t="s">
        <v>781</v>
      </c>
      <c r="D252" s="429" t="s">
        <v>782</v>
      </c>
      <c r="E252" s="445">
        <v>200011101619571</v>
      </c>
      <c r="F252" s="428" t="s">
        <v>783</v>
      </c>
      <c r="G252" s="705" t="s">
        <v>797</v>
      </c>
      <c r="H252" s="428" t="s">
        <v>498</v>
      </c>
      <c r="I252" s="706">
        <v>18000</v>
      </c>
      <c r="J252" s="706">
        <v>516.6</v>
      </c>
      <c r="K252" s="706">
        <v>547.20000000000005</v>
      </c>
      <c r="L252" s="470"/>
      <c r="M252" s="447"/>
      <c r="N252" s="447">
        <v>16936.2</v>
      </c>
      <c r="O252" s="448">
        <v>41760</v>
      </c>
    </row>
    <row r="253" spans="1:15" ht="30">
      <c r="A253" s="418">
        <f t="shared" si="22"/>
        <v>11</v>
      </c>
      <c r="B253" s="446" t="s">
        <v>784</v>
      </c>
      <c r="C253" s="446" t="s">
        <v>278</v>
      </c>
      <c r="D253" s="463" t="s">
        <v>785</v>
      </c>
      <c r="E253" s="463" t="s">
        <v>786</v>
      </c>
      <c r="F253" s="450" t="s">
        <v>27</v>
      </c>
      <c r="G253" s="705" t="s">
        <v>797</v>
      </c>
      <c r="H253" s="450" t="s">
        <v>787</v>
      </c>
      <c r="I253" s="707">
        <v>5000</v>
      </c>
      <c r="J253" s="708">
        <f>I253*2.87%</f>
        <v>143.5</v>
      </c>
      <c r="K253" s="708">
        <f>I253*3.04%</f>
        <v>152</v>
      </c>
      <c r="L253" s="684"/>
      <c r="M253" s="695"/>
      <c r="N253" s="435">
        <f>I253-J253-K253</f>
        <v>4704.5</v>
      </c>
      <c r="O253" s="463">
        <v>42856</v>
      </c>
    </row>
    <row r="254" spans="1:15" ht="30">
      <c r="A254" s="418">
        <f t="shared" si="22"/>
        <v>12</v>
      </c>
      <c r="B254" s="446" t="s">
        <v>788</v>
      </c>
      <c r="C254" s="446" t="s">
        <v>789</v>
      </c>
      <c r="D254" s="463" t="s">
        <v>790</v>
      </c>
      <c r="E254" s="463" t="s">
        <v>791</v>
      </c>
      <c r="F254" s="450" t="s">
        <v>792</v>
      </c>
      <c r="G254" s="705" t="s">
        <v>797</v>
      </c>
      <c r="H254" s="450" t="s">
        <v>793</v>
      </c>
      <c r="I254" s="707">
        <v>5000</v>
      </c>
      <c r="J254" s="708">
        <f>I254*2.87%</f>
        <v>143.5</v>
      </c>
      <c r="K254" s="708">
        <f>I254*3.04%</f>
        <v>152</v>
      </c>
      <c r="L254" s="684"/>
      <c r="M254" s="695"/>
      <c r="N254" s="435">
        <f>I254-J254-K254</f>
        <v>4704.5</v>
      </c>
      <c r="O254" s="463">
        <v>43191</v>
      </c>
    </row>
    <row r="255" spans="1:15" ht="30">
      <c r="A255" s="418">
        <f t="shared" si="22"/>
        <v>13</v>
      </c>
      <c r="B255" s="705" t="s">
        <v>688</v>
      </c>
      <c r="C255" s="705" t="s">
        <v>794</v>
      </c>
      <c r="D255" s="709" t="s">
        <v>795</v>
      </c>
      <c r="E255" s="709" t="s">
        <v>796</v>
      </c>
      <c r="F255" s="705" t="s">
        <v>150</v>
      </c>
      <c r="G255" s="705" t="s">
        <v>797</v>
      </c>
      <c r="H255" s="705" t="s">
        <v>798</v>
      </c>
      <c r="I255" s="707">
        <v>5000</v>
      </c>
      <c r="J255" s="708">
        <f t="shared" ref="J255:J265" si="23">I255*2.87%</f>
        <v>143.5</v>
      </c>
      <c r="K255" s="708">
        <f t="shared" ref="K255:K265" si="24">I255*3.04%</f>
        <v>152</v>
      </c>
      <c r="L255" s="684"/>
      <c r="M255" s="695"/>
      <c r="N255" s="435">
        <f>I255-J255-K255</f>
        <v>4704.5</v>
      </c>
      <c r="O255" s="436">
        <v>43497</v>
      </c>
    </row>
    <row r="256" spans="1:15" ht="30">
      <c r="A256" s="418">
        <f t="shared" si="22"/>
        <v>14</v>
      </c>
      <c r="B256" s="446" t="s">
        <v>288</v>
      </c>
      <c r="C256" s="446" t="s">
        <v>799</v>
      </c>
      <c r="D256" s="463" t="s">
        <v>800</v>
      </c>
      <c r="E256" s="469" t="s">
        <v>801</v>
      </c>
      <c r="F256" s="450" t="s">
        <v>701</v>
      </c>
      <c r="G256" s="450" t="s">
        <v>802</v>
      </c>
      <c r="H256" s="450" t="s">
        <v>803</v>
      </c>
      <c r="I256" s="480">
        <v>5000</v>
      </c>
      <c r="J256" s="480">
        <f t="shared" si="23"/>
        <v>143.5</v>
      </c>
      <c r="K256" s="480">
        <f t="shared" si="24"/>
        <v>152</v>
      </c>
      <c r="L256" s="480"/>
      <c r="M256" s="480"/>
      <c r="N256" s="480">
        <f t="shared" ref="N256:N265" si="25">SUM(I256-J256-K256)</f>
        <v>4704.5</v>
      </c>
      <c r="O256" s="667">
        <v>43221</v>
      </c>
    </row>
    <row r="257" spans="1:15" ht="30">
      <c r="A257" s="418">
        <f t="shared" si="22"/>
        <v>15</v>
      </c>
      <c r="B257" s="446" t="s">
        <v>804</v>
      </c>
      <c r="C257" s="446" t="s">
        <v>805</v>
      </c>
      <c r="D257" s="463" t="s">
        <v>806</v>
      </c>
      <c r="E257" s="469" t="s">
        <v>807</v>
      </c>
      <c r="F257" s="450" t="s">
        <v>27</v>
      </c>
      <c r="G257" s="450" t="s">
        <v>802</v>
      </c>
      <c r="H257" s="450" t="s">
        <v>808</v>
      </c>
      <c r="I257" s="480">
        <v>5000</v>
      </c>
      <c r="J257" s="480">
        <f t="shared" si="23"/>
        <v>143.5</v>
      </c>
      <c r="K257" s="480">
        <f t="shared" si="24"/>
        <v>152</v>
      </c>
      <c r="L257" s="480"/>
      <c r="M257" s="480"/>
      <c r="N257" s="480">
        <f t="shared" si="25"/>
        <v>4704.5</v>
      </c>
      <c r="O257" s="667">
        <v>43221</v>
      </c>
    </row>
    <row r="258" spans="1:15" ht="30">
      <c r="A258" s="418">
        <f t="shared" si="22"/>
        <v>16</v>
      </c>
      <c r="B258" s="446" t="s">
        <v>809</v>
      </c>
      <c r="C258" s="446" t="s">
        <v>810</v>
      </c>
      <c r="D258" s="463" t="s">
        <v>811</v>
      </c>
      <c r="E258" s="469" t="s">
        <v>812</v>
      </c>
      <c r="F258" s="450" t="s">
        <v>219</v>
      </c>
      <c r="G258" s="450" t="s">
        <v>802</v>
      </c>
      <c r="H258" s="450" t="s">
        <v>813</v>
      </c>
      <c r="I258" s="480">
        <v>14000</v>
      </c>
      <c r="J258" s="480">
        <f t="shared" si="23"/>
        <v>401.8</v>
      </c>
      <c r="K258" s="480">
        <f t="shared" si="24"/>
        <v>425.6</v>
      </c>
      <c r="L258" s="480"/>
      <c r="M258" s="480"/>
      <c r="N258" s="480">
        <f t="shared" si="25"/>
        <v>13172.6</v>
      </c>
      <c r="O258" s="463">
        <v>43836</v>
      </c>
    </row>
    <row r="259" spans="1:15" ht="30">
      <c r="A259" s="418">
        <f t="shared" si="22"/>
        <v>17</v>
      </c>
      <c r="B259" s="450" t="s">
        <v>814</v>
      </c>
      <c r="C259" s="450" t="s">
        <v>815</v>
      </c>
      <c r="D259" s="463" t="s">
        <v>816</v>
      </c>
      <c r="E259" s="469" t="s">
        <v>817</v>
      </c>
      <c r="F259" s="450" t="s">
        <v>27</v>
      </c>
      <c r="G259" s="450" t="s">
        <v>802</v>
      </c>
      <c r="H259" s="428" t="s">
        <v>818</v>
      </c>
      <c r="I259" s="480">
        <v>5000</v>
      </c>
      <c r="J259" s="480">
        <f t="shared" si="23"/>
        <v>143.5</v>
      </c>
      <c r="K259" s="480">
        <f t="shared" si="24"/>
        <v>152</v>
      </c>
      <c r="L259" s="480"/>
      <c r="M259" s="480"/>
      <c r="N259" s="480">
        <f t="shared" si="25"/>
        <v>4704.5</v>
      </c>
      <c r="O259" s="463">
        <v>44203</v>
      </c>
    </row>
    <row r="260" spans="1:15" ht="30">
      <c r="A260" s="418">
        <f t="shared" si="22"/>
        <v>18</v>
      </c>
      <c r="B260" s="450" t="s">
        <v>852</v>
      </c>
      <c r="C260" s="450" t="s">
        <v>853</v>
      </c>
      <c r="D260" s="463" t="s">
        <v>855</v>
      </c>
      <c r="E260" s="469" t="s">
        <v>856</v>
      </c>
      <c r="F260" s="450" t="s">
        <v>150</v>
      </c>
      <c r="G260" s="450" t="s">
        <v>802</v>
      </c>
      <c r="H260" s="450" t="s">
        <v>854</v>
      </c>
      <c r="I260" s="480">
        <v>5000</v>
      </c>
      <c r="J260" s="480">
        <f t="shared" si="23"/>
        <v>143.5</v>
      </c>
      <c r="K260" s="480">
        <f t="shared" si="24"/>
        <v>152</v>
      </c>
      <c r="L260" s="480"/>
      <c r="M260" s="480"/>
      <c r="N260" s="480">
        <f t="shared" si="25"/>
        <v>4704.5</v>
      </c>
      <c r="O260" s="463">
        <v>44805</v>
      </c>
    </row>
    <row r="261" spans="1:15">
      <c r="A261" s="418">
        <f t="shared" si="22"/>
        <v>19</v>
      </c>
      <c r="B261" s="450" t="s">
        <v>906</v>
      </c>
      <c r="C261" s="450" t="s">
        <v>907</v>
      </c>
      <c r="D261" s="463" t="s">
        <v>908</v>
      </c>
      <c r="E261" s="469" t="s">
        <v>913</v>
      </c>
      <c r="F261" s="450" t="s">
        <v>737</v>
      </c>
      <c r="G261" s="450" t="s">
        <v>802</v>
      </c>
      <c r="H261" s="450" t="s">
        <v>909</v>
      </c>
      <c r="I261" s="480">
        <v>5000</v>
      </c>
      <c r="J261" s="480">
        <f t="shared" si="23"/>
        <v>143.5</v>
      </c>
      <c r="K261" s="480">
        <f t="shared" si="24"/>
        <v>152</v>
      </c>
      <c r="L261" s="480"/>
      <c r="M261" s="480"/>
      <c r="N261" s="480">
        <f t="shared" si="25"/>
        <v>4704.5</v>
      </c>
      <c r="O261" s="463">
        <v>44866</v>
      </c>
    </row>
    <row r="262" spans="1:15">
      <c r="A262" s="418">
        <f t="shared" si="22"/>
        <v>20</v>
      </c>
      <c r="B262" s="450" t="s">
        <v>922</v>
      </c>
      <c r="C262" s="450" t="s">
        <v>923</v>
      </c>
      <c r="D262" s="463" t="s">
        <v>924</v>
      </c>
      <c r="E262" s="469" t="s">
        <v>929</v>
      </c>
      <c r="F262" s="450" t="s">
        <v>737</v>
      </c>
      <c r="G262" s="450" t="s">
        <v>802</v>
      </c>
      <c r="H262" s="450" t="s">
        <v>925</v>
      </c>
      <c r="I262" s="480">
        <v>5000</v>
      </c>
      <c r="J262" s="480">
        <f t="shared" si="23"/>
        <v>143.5</v>
      </c>
      <c r="K262" s="480">
        <f t="shared" si="24"/>
        <v>152</v>
      </c>
      <c r="L262" s="480"/>
      <c r="M262" s="480"/>
      <c r="N262" s="480">
        <f t="shared" si="25"/>
        <v>4704.5</v>
      </c>
      <c r="O262" s="463">
        <v>44928</v>
      </c>
    </row>
    <row r="263" spans="1:15">
      <c r="A263" s="418">
        <f t="shared" si="22"/>
        <v>21</v>
      </c>
      <c r="B263" s="450" t="s">
        <v>926</v>
      </c>
      <c r="C263" s="450" t="s">
        <v>210</v>
      </c>
      <c r="D263" s="463" t="s">
        <v>927</v>
      </c>
      <c r="E263" s="469" t="s">
        <v>930</v>
      </c>
      <c r="F263" s="450" t="s">
        <v>150</v>
      </c>
      <c r="G263" s="450" t="s">
        <v>802</v>
      </c>
      <c r="H263" s="450" t="s">
        <v>798</v>
      </c>
      <c r="I263" s="480">
        <v>5000</v>
      </c>
      <c r="J263" s="480">
        <f t="shared" si="23"/>
        <v>143.5</v>
      </c>
      <c r="K263" s="480">
        <f t="shared" si="24"/>
        <v>152</v>
      </c>
      <c r="L263" s="480"/>
      <c r="M263" s="480"/>
      <c r="N263" s="480">
        <f t="shared" si="25"/>
        <v>4704.5</v>
      </c>
      <c r="O263" s="463" t="s">
        <v>928</v>
      </c>
    </row>
    <row r="264" spans="1:15">
      <c r="A264" s="418">
        <f>A263+1</f>
        <v>22</v>
      </c>
      <c r="B264" s="686" t="s">
        <v>969</v>
      </c>
      <c r="C264" s="686" t="s">
        <v>970</v>
      </c>
      <c r="D264" s="687" t="s">
        <v>971</v>
      </c>
      <c r="E264" s="488" t="s">
        <v>973</v>
      </c>
      <c r="F264" s="450" t="s">
        <v>27</v>
      </c>
      <c r="G264" s="450" t="s">
        <v>802</v>
      </c>
      <c r="H264" s="450" t="s">
        <v>972</v>
      </c>
      <c r="I264" s="480">
        <v>5000</v>
      </c>
      <c r="J264" s="480">
        <f t="shared" si="23"/>
        <v>143.5</v>
      </c>
      <c r="K264" s="480">
        <f t="shared" si="24"/>
        <v>152</v>
      </c>
      <c r="L264" s="480"/>
      <c r="M264" s="480"/>
      <c r="N264" s="480">
        <f t="shared" si="25"/>
        <v>4704.5</v>
      </c>
      <c r="O264" s="463">
        <v>45047</v>
      </c>
    </row>
    <row r="265" spans="1:15">
      <c r="A265" s="418">
        <f>A264+1</f>
        <v>23</v>
      </c>
      <c r="B265" s="686" t="s">
        <v>1015</v>
      </c>
      <c r="C265" s="686" t="s">
        <v>1013</v>
      </c>
      <c r="D265" s="687" t="s">
        <v>1014</v>
      </c>
      <c r="E265" s="488" t="s">
        <v>1016</v>
      </c>
      <c r="F265" s="450" t="s">
        <v>150</v>
      </c>
      <c r="G265" s="450" t="s">
        <v>802</v>
      </c>
      <c r="H265" s="450" t="s">
        <v>1017</v>
      </c>
      <c r="I265" s="480">
        <v>5000</v>
      </c>
      <c r="J265" s="480">
        <f t="shared" si="23"/>
        <v>143.5</v>
      </c>
      <c r="K265" s="480">
        <f t="shared" si="24"/>
        <v>152</v>
      </c>
      <c r="L265" s="480"/>
      <c r="M265" s="480"/>
      <c r="N265" s="480">
        <f t="shared" si="25"/>
        <v>4704.5</v>
      </c>
      <c r="O265" s="463">
        <v>45421</v>
      </c>
    </row>
    <row r="266" spans="1:15">
      <c r="B266" s="668" t="s">
        <v>819</v>
      </c>
      <c r="C266" s="668"/>
      <c r="D266" s="428"/>
      <c r="E266" s="445"/>
      <c r="F266" s="428"/>
      <c r="G266" s="428"/>
      <c r="H266" s="428"/>
      <c r="I266" s="710">
        <f>SUM(I243:I265)</f>
        <v>145000</v>
      </c>
      <c r="J266" s="710">
        <f>SUM(J243:J265)</f>
        <v>4161.5</v>
      </c>
      <c r="K266" s="710">
        <f>SUM(K243:K265)</f>
        <v>4408</v>
      </c>
      <c r="L266" s="672">
        <f>SUM(L251:L258)</f>
        <v>0</v>
      </c>
      <c r="M266" s="671">
        <f>SUM(M243:M257)</f>
        <v>0</v>
      </c>
      <c r="N266" s="671">
        <f>SUM(N243:N265)</f>
        <v>136430.5</v>
      </c>
      <c r="O266" s="428"/>
    </row>
    <row r="267" spans="1:15">
      <c r="B267" s="673"/>
      <c r="C267" s="673"/>
      <c r="D267" s="649"/>
      <c r="E267" s="678"/>
      <c r="F267" s="649"/>
      <c r="G267" s="649"/>
      <c r="H267" s="649"/>
      <c r="I267" s="711"/>
      <c r="J267" s="711"/>
      <c r="K267" s="711"/>
      <c r="L267" s="677"/>
      <c r="M267" s="676"/>
      <c r="N267" s="676"/>
      <c r="O267" s="649"/>
    </row>
    <row r="268" spans="1:15">
      <c r="A268" s="418">
        <f>A97+A139+A177+A230+A265</f>
        <v>206</v>
      </c>
      <c r="B268" s="673"/>
      <c r="C268" s="673"/>
      <c r="D268" s="649"/>
      <c r="E268" s="678"/>
      <c r="F268" s="649"/>
      <c r="G268" s="649"/>
      <c r="H268" s="649"/>
      <c r="I268" s="711"/>
      <c r="J268" s="711"/>
      <c r="K268" s="711"/>
      <c r="L268" s="677"/>
      <c r="M268" s="676"/>
      <c r="N268" s="676"/>
      <c r="O268" s="649"/>
    </row>
    <row r="269" spans="1:15" ht="15.75" thickBot="1">
      <c r="B269" s="650"/>
      <c r="C269" s="651"/>
      <c r="D269" s="652" t="s">
        <v>398</v>
      </c>
      <c r="E269" s="712"/>
      <c r="F269" s="650"/>
      <c r="G269" s="654" t="s">
        <v>1095</v>
      </c>
      <c r="H269" s="654"/>
      <c r="I269" s="713">
        <f>I98+I140+I178+I231+I266</f>
        <v>1547138.65</v>
      </c>
      <c r="J269" s="650"/>
      <c r="K269" s="714" t="s">
        <v>821</v>
      </c>
      <c r="L269" s="714"/>
      <c r="M269" s="714"/>
      <c r="N269" s="713">
        <f>N98+N140+N178+N231+N266</f>
        <v>1450303.0557850003</v>
      </c>
    </row>
    <row r="270" spans="1:15">
      <c r="C270" s="831" t="s">
        <v>1100</v>
      </c>
      <c r="D270" s="831"/>
      <c r="G270" s="738" t="s">
        <v>1099</v>
      </c>
      <c r="H270" s="738"/>
    </row>
    <row r="271" spans="1:15">
      <c r="B271" s="651"/>
      <c r="C271" s="653"/>
      <c r="D271" s="653"/>
      <c r="E271" s="79"/>
      <c r="F271" s="79"/>
      <c r="G271" s="729"/>
      <c r="H271" s="679"/>
      <c r="I271" s="679"/>
      <c r="J271" s="516"/>
      <c r="L271" s="613"/>
    </row>
    <row r="272" spans="1:15">
      <c r="B272" s="831"/>
      <c r="C272" s="831"/>
      <c r="D272" s="79"/>
      <c r="E272" s="79"/>
      <c r="F272" s="79"/>
      <c r="G272" s="729"/>
      <c r="H272" s="729"/>
      <c r="I272" s="729"/>
      <c r="J272" s="516"/>
    </row>
  </sheetData>
  <protectedRanges>
    <protectedRange sqref="D97" name="Rango1_1_1"/>
  </protectedRanges>
  <autoFilter ref="A3:Q9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5">
    <mergeCell ref="B104:N104"/>
    <mergeCell ref="B2:H2"/>
    <mergeCell ref="I2:N2"/>
    <mergeCell ref="B3:H3"/>
    <mergeCell ref="I3:N3"/>
    <mergeCell ref="B4:H4"/>
    <mergeCell ref="I4:N4"/>
    <mergeCell ref="B5:H5"/>
    <mergeCell ref="I5:N5"/>
    <mergeCell ref="E6:Q6"/>
    <mergeCell ref="C101:D101"/>
    <mergeCell ref="B103:N103"/>
    <mergeCell ref="B272:C272"/>
    <mergeCell ref="B105:N105"/>
    <mergeCell ref="B143:C143"/>
    <mergeCell ref="B147:N147"/>
    <mergeCell ref="B148:N148"/>
    <mergeCell ref="B149:N149"/>
    <mergeCell ref="B182:C182"/>
    <mergeCell ref="B184:N184"/>
    <mergeCell ref="B185:N185"/>
    <mergeCell ref="B186:N186"/>
    <mergeCell ref="B187:N187"/>
    <mergeCell ref="B234:C234"/>
    <mergeCell ref="C270:D270"/>
  </mergeCells>
  <pageMargins left="0.22" right="0.2" top="0.25" bottom="0.25" header="0.25" footer="0.25"/>
  <pageSetup paperSize="5" scale="76" orientation="landscape" horizontalDpi="4294967293" verticalDpi="0" r:id="rId1"/>
  <rowBreaks count="5" manualBreakCount="5">
    <brk id="79" max="14" man="1"/>
    <brk id="102" max="14" man="1"/>
    <brk id="143" max="16383" man="1"/>
    <brk id="182" max="14" man="1"/>
    <brk id="234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 20224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NOVIEMBRE</vt:lpstr>
      <vt:lpstr>'SEPTIEMBRE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2025-12-05T14:53:56Z</cp:lastPrinted>
  <dcterms:created xsi:type="dcterms:W3CDTF">2021-12-29T16:27:24Z</dcterms:created>
  <dcterms:modified xsi:type="dcterms:W3CDTF">2025-12-09T13:37:12Z</dcterms:modified>
</cp:coreProperties>
</file>