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Balanza Octubre 2025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'Balanza Octubre 2025'!$B$21:$G$43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40" i="1" s="1"/>
  <c r="H10" i="1"/>
  <c r="G11" i="1"/>
  <c r="G12" i="1"/>
  <c r="G13" i="1"/>
  <c r="G14" i="1"/>
  <c r="H14" i="1"/>
  <c r="G15" i="1"/>
  <c r="G16" i="1"/>
  <c r="G17" i="1"/>
  <c r="G18" i="1"/>
  <c r="G19" i="1"/>
  <c r="G20" i="1"/>
  <c r="G21" i="1"/>
  <c r="G22" i="1"/>
  <c r="G23" i="1"/>
  <c r="G24" i="1"/>
  <c r="H24" i="1"/>
  <c r="G25" i="1"/>
  <c r="G26" i="1"/>
  <c r="G27" i="1"/>
  <c r="G28" i="1"/>
  <c r="G43" i="1" s="1"/>
  <c r="G29" i="1"/>
  <c r="G30" i="1"/>
  <c r="G31" i="1"/>
  <c r="G32" i="1"/>
  <c r="G33" i="1"/>
  <c r="G34" i="1"/>
  <c r="G35" i="1"/>
  <c r="H35" i="1"/>
  <c r="G36" i="1"/>
  <c r="G37" i="1"/>
  <c r="G38" i="1"/>
  <c r="H38" i="1"/>
  <c r="G39" i="1"/>
  <c r="H39" i="1"/>
  <c r="E40" i="1"/>
  <c r="E43" i="1" s="1"/>
  <c r="F40" i="1"/>
</calcChain>
</file>

<file path=xl/sharedStrings.xml><?xml version="1.0" encoding="utf-8"?>
<sst xmlns="http://schemas.openxmlformats.org/spreadsheetml/2006/main" count="75" uniqueCount="75">
  <si>
    <t>TOTAL</t>
  </si>
  <si>
    <t/>
  </si>
  <si>
    <t>Viaticos Dentro y Fuera del País</t>
  </si>
  <si>
    <t>51010200010004</t>
  </si>
  <si>
    <t>Sueldos Fijos</t>
  </si>
  <si>
    <t>51010100010001</t>
  </si>
  <si>
    <t>Sueldo Personal Temporero</t>
  </si>
  <si>
    <t>5101010002</t>
  </si>
  <si>
    <t>Regalía Pascual</t>
  </si>
  <si>
    <t>51010100070001</t>
  </si>
  <si>
    <t>Productos y Utiles Varios</t>
  </si>
  <si>
    <t>51010200020007</t>
  </si>
  <si>
    <t>Jornales</t>
  </si>
  <si>
    <t>5101010004</t>
  </si>
  <si>
    <t>Contribuciones al Seguro de Salud</t>
  </si>
  <si>
    <t>51010100080001</t>
  </si>
  <si>
    <t>Contribuciones al Seguro de Riesgo Laboral</t>
  </si>
  <si>
    <t>5101010080003</t>
  </si>
  <si>
    <t>Contribuciones al Seguro de Pensiones</t>
  </si>
  <si>
    <t>5101010080002</t>
  </si>
  <si>
    <t>Conservación, Reparaciones menores y Contrucciones Temporales</t>
  </si>
  <si>
    <t>51010200010008</t>
  </si>
  <si>
    <t>Comisiones y Gastos Bancarios</t>
  </si>
  <si>
    <t>510102000109990001</t>
  </si>
  <si>
    <t>Combustibles, Lubricantes, Productos quimicos y Conexos</t>
  </si>
  <si>
    <t>51010200020004</t>
  </si>
  <si>
    <t>Bonificaciones</t>
  </si>
  <si>
    <t>51010100070002</t>
  </si>
  <si>
    <t>Alquileres</t>
  </si>
  <si>
    <t>51010200010006</t>
  </si>
  <si>
    <t>Alimentos y Productos Agroforestales</t>
  </si>
  <si>
    <t>51010200020001</t>
  </si>
  <si>
    <t>Otros Ingresos</t>
  </si>
  <si>
    <t>4102980998</t>
  </si>
  <si>
    <t>Ingresos por Contribuciones</t>
  </si>
  <si>
    <t>4102980003</t>
  </si>
  <si>
    <t>Resultados de Ejercicios Anteriores</t>
  </si>
  <si>
    <t>320301</t>
  </si>
  <si>
    <t>Capital Institucional</t>
  </si>
  <si>
    <t>3201</t>
  </si>
  <si>
    <t>Retenciones Impositivas por Pagar</t>
  </si>
  <si>
    <t>2103060001</t>
  </si>
  <si>
    <t>Regalía Pascual por Pagar</t>
  </si>
  <si>
    <t>2198020001</t>
  </si>
  <si>
    <t>Provisión para Pagos de Bonificaciones</t>
  </si>
  <si>
    <t>2298010003</t>
  </si>
  <si>
    <t>Proveedores Directos Externos a Pagar a Corto Plazo</t>
  </si>
  <si>
    <t>2103020002</t>
  </si>
  <si>
    <t>Deducciones Personales a Pagar</t>
  </si>
  <si>
    <t>2103060002</t>
  </si>
  <si>
    <t>Contribuciones a la Seguridad Social a Pagar</t>
  </si>
  <si>
    <t>2103010004</t>
  </si>
  <si>
    <t xml:space="preserve">Equipos Médicos, Sanitarios y Muebles Oficinas </t>
  </si>
  <si>
    <t>1206010005</t>
  </si>
  <si>
    <t xml:space="preserve">Equipo de Transporte y Otros </t>
  </si>
  <si>
    <t>1206010003</t>
  </si>
  <si>
    <t>Existencias de Productos Terminados y en Proceso</t>
  </si>
  <si>
    <t>110602</t>
  </si>
  <si>
    <t>Existencia de Bienes de Cambios y Consumo</t>
  </si>
  <si>
    <t>110601</t>
  </si>
  <si>
    <t>VENTAS DE SERVICIOS (FONDOS SENASA) #110205793-0</t>
  </si>
  <si>
    <t>1101020701</t>
  </si>
  <si>
    <t>MANTENIMIENTO DE CLINICA #110207193-2</t>
  </si>
  <si>
    <t>1101020704</t>
  </si>
  <si>
    <t> FONDO OPERATIVO # 110207192-4</t>
  </si>
  <si>
    <t>1101020702</t>
  </si>
  <si>
    <t xml:space="preserve">BALANCE </t>
  </si>
  <si>
    <t>CREDITO</t>
  </si>
  <si>
    <t>DEBITO</t>
  </si>
  <si>
    <t>SALDO INICIAL</t>
  </si>
  <si>
    <t>CONCEPTO</t>
  </si>
  <si>
    <t>CUENTA</t>
  </si>
  <si>
    <t>(Valores en RD$)</t>
  </si>
  <si>
    <t>Del ejercicio terminado de Octubre  2025</t>
  </si>
  <si>
    <t xml:space="preserve">BALANZA DE COMPROBACION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</si>
</sst>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Segoe UI"/>
      <family val="2"/>
    </font>
    <font>
      <sz val="9"/>
      <color rgb="FF000000"/>
      <name val="Segoe UI"/>
      <family val="2"/>
    </font>
    <font>
      <sz val="9"/>
      <color theme="1"/>
      <name val="Segoe UI"/>
      <family val="2"/>
    </font>
    <font>
      <sz val="11"/>
      <color rgb="FF000000"/>
      <name val="Calibri"/>
      <family val="2"/>
      <scheme val="minor"/>
    </font>
    <font>
      <sz val="8"/>
      <color theme="1"/>
      <name val="Segoe UI"/>
      <family val="2"/>
    </font>
    <font>
      <sz val="8"/>
      <color rgb="FF000000"/>
      <name val="Segoe UI"/>
      <family val="2"/>
    </font>
    <font>
      <sz val="9"/>
      <name val="Segoe UI"/>
      <family val="2"/>
    </font>
    <font>
      <sz val="8"/>
      <name val="Arial"/>
      <family val="2"/>
    </font>
    <font>
      <b/>
      <sz val="9"/>
      <color rgb="FFFFFFFF"/>
      <name val="Segoe UI"/>
      <family val="2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30">
    <xf numFmtId="0" fontId="0" fillId="0" borderId="0" xfId="0"/>
    <xf numFmtId="43" fontId="0" fillId="0" borderId="0" xfId="1" applyFont="1"/>
    <xf numFmtId="43" fontId="2" fillId="2" borderId="1" xfId="1" applyFont="1" applyFill="1" applyBorder="1" applyAlignment="1">
      <alignment vertical="top" readingOrder="1"/>
    </xf>
    <xf numFmtId="0" fontId="2" fillId="2" borderId="1" xfId="0" applyNumberFormat="1" applyFont="1" applyFill="1" applyBorder="1" applyAlignment="1">
      <alignment vertical="top" readingOrder="1"/>
    </xf>
    <xf numFmtId="43" fontId="0" fillId="0" borderId="0" xfId="0" applyNumberFormat="1"/>
    <xf numFmtId="43" fontId="0" fillId="3" borderId="0" xfId="1" applyFont="1" applyFill="1"/>
    <xf numFmtId="43" fontId="3" fillId="0" borderId="1" xfId="1" applyFont="1" applyFill="1" applyBorder="1" applyAlignment="1">
      <alignment horizontal="right" vertical="top" readingOrder="1"/>
    </xf>
    <xf numFmtId="43" fontId="3" fillId="0" borderId="1" xfId="1" applyFont="1" applyFill="1" applyBorder="1" applyAlignment="1">
      <alignment vertical="top" readingOrder="1"/>
    </xf>
    <xf numFmtId="0" fontId="3" fillId="0" borderId="1" xfId="0" applyNumberFormat="1" applyFont="1" applyFill="1" applyBorder="1" applyAlignment="1">
      <alignment vertical="top" readingOrder="1"/>
    </xf>
    <xf numFmtId="43" fontId="0" fillId="4" borderId="0" xfId="1" applyFont="1" applyFill="1"/>
    <xf numFmtId="43" fontId="0" fillId="5" borderId="0" xfId="1" applyFont="1" applyFill="1"/>
    <xf numFmtId="43" fontId="0" fillId="6" borderId="0" xfId="1" applyFont="1" applyFill="1"/>
    <xf numFmtId="43" fontId="0" fillId="7" borderId="0" xfId="1" applyFont="1" applyFill="1"/>
    <xf numFmtId="43" fontId="4" fillId="0" borderId="0" xfId="1" applyFont="1" applyFill="1" applyBorder="1"/>
    <xf numFmtId="0" fontId="6" fillId="0" borderId="1" xfId="2" applyNumberFormat="1" applyFont="1" applyFill="1" applyBorder="1" applyAlignment="1">
      <alignment vertical="top" wrapText="1" readingOrder="1"/>
    </xf>
    <xf numFmtId="0" fontId="7" fillId="0" borderId="1" xfId="2" applyNumberFormat="1" applyFont="1" applyFill="1" applyBorder="1" applyAlignment="1">
      <alignment vertical="top" wrapText="1" readingOrder="1"/>
    </xf>
    <xf numFmtId="0" fontId="3" fillId="0" borderId="1" xfId="2" applyNumberFormat="1" applyFont="1" applyFill="1" applyBorder="1" applyAlignment="1">
      <alignment vertical="top" wrapText="1" readingOrder="1"/>
    </xf>
    <xf numFmtId="43" fontId="4" fillId="8" borderId="0" xfId="1" applyFont="1" applyFill="1" applyBorder="1"/>
    <xf numFmtId="43" fontId="8" fillId="0" borderId="0" xfId="1" applyFont="1" applyFill="1" applyBorder="1"/>
    <xf numFmtId="0" fontId="3" fillId="0" borderId="1" xfId="2" applyNumberFormat="1" applyFont="1" applyFill="1" applyBorder="1" applyAlignment="1">
      <alignment vertical="top"/>
    </xf>
    <xf numFmtId="0" fontId="3" fillId="0" borderId="1" xfId="3" applyNumberFormat="1" applyFont="1" applyFill="1" applyBorder="1" applyAlignment="1">
      <alignment vertical="top"/>
    </xf>
    <xf numFmtId="0" fontId="3" fillId="0" borderId="1" xfId="3" applyNumberFormat="1" applyFont="1" applyFill="1" applyBorder="1" applyAlignment="1">
      <alignment vertical="top" wrapText="1" readingOrder="1"/>
    </xf>
    <xf numFmtId="4" fontId="9" fillId="0" borderId="0" xfId="0" applyNumberFormat="1" applyFont="1" applyFill="1" applyBorder="1" applyAlignment="1"/>
    <xf numFmtId="0" fontId="7" fillId="0" borderId="2" xfId="2" applyNumberFormat="1" applyFont="1" applyFill="1" applyBorder="1" applyAlignment="1">
      <alignment vertical="top"/>
    </xf>
    <xf numFmtId="0" fontId="7" fillId="0" borderId="2" xfId="2" applyNumberFormat="1" applyFont="1" applyFill="1" applyBorder="1" applyAlignment="1">
      <alignment vertical="top" wrapText="1" readingOrder="1"/>
    </xf>
    <xf numFmtId="43" fontId="10" fillId="9" borderId="1" xfId="1" applyFont="1" applyFill="1" applyBorder="1" applyAlignment="1">
      <alignment horizontal="center" vertical="top" wrapText="1" readingOrder="1"/>
    </xf>
    <xf numFmtId="43" fontId="10" fillId="9" borderId="1" xfId="1" applyFont="1" applyFill="1" applyBorder="1" applyAlignment="1">
      <alignment horizontal="center" vertical="top" readingOrder="1"/>
    </xf>
    <xf numFmtId="43" fontId="10" fillId="9" borderId="1" xfId="1" applyFont="1" applyFill="1" applyBorder="1" applyAlignment="1">
      <alignment vertical="top" readingOrder="1"/>
    </xf>
    <xf numFmtId="0" fontId="10" fillId="9" borderId="1" xfId="0" applyNumberFormat="1" applyFont="1" applyFill="1" applyBorder="1" applyAlignment="1">
      <alignment vertical="top" readingOrder="1"/>
    </xf>
    <xf numFmtId="0" fontId="11" fillId="10" borderId="0" xfId="0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152400</xdr:rowOff>
    </xdr:from>
    <xdr:to>
      <xdr:col>2</xdr:col>
      <xdr:colOff>781050</xdr:colOff>
      <xdr:row>5</xdr:row>
      <xdr:rowOff>47625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0"/>
          <a:ext cx="1990725" cy="847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topLeftCell="A7" workbookViewId="0">
      <selection activeCell="C35" sqref="C35"/>
    </sheetView>
  </sheetViews>
  <sheetFormatPr baseColWidth="10" defaultRowHeight="15"/>
  <cols>
    <col min="1" max="1" width="5" customWidth="1"/>
    <col min="2" max="2" width="16.5703125" bestFit="1" customWidth="1"/>
    <col min="3" max="3" width="52.140625" bestFit="1" customWidth="1"/>
    <col min="4" max="4" width="13.42578125" style="1" bestFit="1" customWidth="1"/>
    <col min="5" max="6" width="14.28515625" style="1" bestFit="1" customWidth="1"/>
    <col min="7" max="7" width="14.85546875" style="1" customWidth="1"/>
    <col min="8" max="8" width="14.85546875" bestFit="1" customWidth="1"/>
    <col min="10" max="10" width="13.85546875" style="1" bestFit="1" customWidth="1"/>
  </cols>
  <sheetData>
    <row r="2" spans="1:8" ht="15.75">
      <c r="A2" s="29" t="s">
        <v>74</v>
      </c>
      <c r="B2" s="29"/>
      <c r="C2" s="29"/>
      <c r="D2" s="29"/>
      <c r="E2" s="29"/>
      <c r="F2" s="29"/>
      <c r="G2" s="29"/>
    </row>
    <row r="3" spans="1:8" ht="15.75">
      <c r="A3" s="29" t="s">
        <v>73</v>
      </c>
      <c r="B3" s="29"/>
      <c r="C3" s="29"/>
      <c r="D3" s="29"/>
      <c r="E3" s="29"/>
      <c r="F3" s="29"/>
      <c r="G3" s="29"/>
    </row>
    <row r="4" spans="1:8" ht="15.75">
      <c r="A4" s="29" t="s">
        <v>72</v>
      </c>
      <c r="B4" s="29"/>
      <c r="C4" s="29"/>
      <c r="D4" s="29"/>
      <c r="E4" s="29"/>
      <c r="F4" s="29"/>
      <c r="G4" s="29"/>
    </row>
    <row r="7" spans="1:8">
      <c r="B7" s="28" t="s">
        <v>71</v>
      </c>
      <c r="C7" s="28" t="s">
        <v>70</v>
      </c>
      <c r="D7" s="25" t="s">
        <v>69</v>
      </c>
      <c r="E7" s="27" t="s">
        <v>68</v>
      </c>
      <c r="F7" s="26" t="s">
        <v>67</v>
      </c>
      <c r="G7" s="25" t="s">
        <v>66</v>
      </c>
    </row>
    <row r="8" spans="1:8">
      <c r="B8" s="8" t="s">
        <v>65</v>
      </c>
      <c r="C8" s="8" t="s">
        <v>64</v>
      </c>
      <c r="D8" s="7">
        <v>1972823.31</v>
      </c>
      <c r="E8" s="7">
        <v>1968861.52</v>
      </c>
      <c r="F8" s="6">
        <v>3740653.1</v>
      </c>
      <c r="G8" s="18">
        <f>D8+E8-F8</f>
        <v>201031.72999999998</v>
      </c>
    </row>
    <row r="9" spans="1:8">
      <c r="B9" s="16" t="s">
        <v>63</v>
      </c>
      <c r="C9" s="16" t="s">
        <v>62</v>
      </c>
      <c r="D9" s="7"/>
      <c r="E9" s="7"/>
      <c r="F9" s="6"/>
      <c r="G9" s="18">
        <f>D9+E9-F9</f>
        <v>0</v>
      </c>
    </row>
    <row r="10" spans="1:8">
      <c r="B10" s="8" t="s">
        <v>61</v>
      </c>
      <c r="C10" s="8" t="s">
        <v>60</v>
      </c>
      <c r="D10" s="7">
        <v>26104409.690000001</v>
      </c>
      <c r="E10" s="7">
        <v>9351455.5999999996</v>
      </c>
      <c r="F10" s="6">
        <v>11975855.92</v>
      </c>
      <c r="G10" s="18">
        <f>D10+E10-F10</f>
        <v>23480009.369999997</v>
      </c>
      <c r="H10" s="4">
        <f>SUM(G8:G10)</f>
        <v>23681041.099999998</v>
      </c>
    </row>
    <row r="11" spans="1:8">
      <c r="B11" s="24" t="s">
        <v>59</v>
      </c>
      <c r="C11" s="23" t="s">
        <v>58</v>
      </c>
      <c r="D11" s="7"/>
      <c r="E11" s="22">
        <v>7693551.1799999997</v>
      </c>
      <c r="F11" s="6"/>
      <c r="G11" s="18">
        <f>D11+E11-F11</f>
        <v>7693551.1799999997</v>
      </c>
    </row>
    <row r="12" spans="1:8">
      <c r="B12" s="21" t="s">
        <v>57</v>
      </c>
      <c r="C12" s="20" t="s">
        <v>56</v>
      </c>
      <c r="D12" s="7"/>
      <c r="E12" s="7"/>
      <c r="F12" s="6"/>
      <c r="G12" s="18">
        <f>D12+E12-F12</f>
        <v>0</v>
      </c>
    </row>
    <row r="13" spans="1:8">
      <c r="B13" s="16" t="s">
        <v>55</v>
      </c>
      <c r="C13" s="19" t="s">
        <v>54</v>
      </c>
      <c r="D13" s="7">
        <v>1672241.7000000002</v>
      </c>
      <c r="E13" s="7"/>
      <c r="F13" s="6"/>
      <c r="G13" s="18">
        <f>D13+E13-F13</f>
        <v>1672241.7000000002</v>
      </c>
    </row>
    <row r="14" spans="1:8">
      <c r="B14" s="16" t="s">
        <v>53</v>
      </c>
      <c r="C14" s="16" t="s">
        <v>52</v>
      </c>
      <c r="D14" s="7">
        <v>15174906.340000004</v>
      </c>
      <c r="E14" s="7"/>
      <c r="F14" s="6"/>
      <c r="G14" s="18">
        <f>D14+E14-F14</f>
        <v>15174906.340000004</v>
      </c>
      <c r="H14" s="4">
        <f>SUM(G13:G14)</f>
        <v>16847148.040000003</v>
      </c>
    </row>
    <row r="15" spans="1:8">
      <c r="B15" s="8" t="s">
        <v>51</v>
      </c>
      <c r="C15" s="8" t="s">
        <v>50</v>
      </c>
      <c r="D15" s="7">
        <v>339686.3</v>
      </c>
      <c r="E15" s="7">
        <v>339686.3</v>
      </c>
      <c r="F15" s="6">
        <v>0</v>
      </c>
      <c r="G15" s="13">
        <f>-(F15+D15-E15)</f>
        <v>0</v>
      </c>
    </row>
    <row r="16" spans="1:8">
      <c r="B16" s="8" t="s">
        <v>49</v>
      </c>
      <c r="C16" s="8" t="s">
        <v>48</v>
      </c>
      <c r="D16" s="7">
        <v>133014.07999999999</v>
      </c>
      <c r="E16" s="7">
        <v>266737.58</v>
      </c>
      <c r="F16" s="6">
        <v>133723.5</v>
      </c>
      <c r="G16" s="13">
        <f>-(F16+D16-E16)</f>
        <v>5.8207660913467407E-11</v>
      </c>
    </row>
    <row r="17" spans="2:8">
      <c r="B17" s="8" t="s">
        <v>47</v>
      </c>
      <c r="C17" s="8" t="s">
        <v>46</v>
      </c>
      <c r="D17" s="7">
        <v>6729799.9000000004</v>
      </c>
      <c r="E17" s="7">
        <v>7015671.5099999998</v>
      </c>
      <c r="F17" s="6">
        <v>4820895.8899999997</v>
      </c>
      <c r="G17" s="17">
        <f>-(F17+D17-E17)</f>
        <v>-4535024.2799999993</v>
      </c>
    </row>
    <row r="18" spans="2:8">
      <c r="B18" s="8" t="s">
        <v>45</v>
      </c>
      <c r="C18" s="8" t="s">
        <v>44</v>
      </c>
      <c r="D18" s="7">
        <v>7885821.54</v>
      </c>
      <c r="E18" s="7">
        <v>4483790.03</v>
      </c>
      <c r="F18" s="6">
        <v>763280.88</v>
      </c>
      <c r="G18" s="17">
        <f>-(F18+D18-E18)</f>
        <v>-4165312.3899999997</v>
      </c>
    </row>
    <row r="19" spans="2:8">
      <c r="B19" s="8" t="s">
        <v>43</v>
      </c>
      <c r="C19" s="8" t="s">
        <v>42</v>
      </c>
      <c r="D19" s="7">
        <v>2698304.32</v>
      </c>
      <c r="E19" s="7">
        <v>0</v>
      </c>
      <c r="F19" s="6">
        <v>125594.89</v>
      </c>
      <c r="G19" s="17">
        <f>-(F19+D19-E19)</f>
        <v>-2823899.21</v>
      </c>
    </row>
    <row r="20" spans="2:8">
      <c r="B20" s="8" t="s">
        <v>41</v>
      </c>
      <c r="C20" s="8" t="s">
        <v>40</v>
      </c>
      <c r="D20" s="7">
        <v>498373.29</v>
      </c>
      <c r="E20" s="7">
        <v>414907.82</v>
      </c>
      <c r="F20" s="6">
        <v>321372.56</v>
      </c>
      <c r="G20" s="17">
        <f>-(F20+D20-E20)</f>
        <v>-404838.02999999997</v>
      </c>
    </row>
    <row r="21" spans="2:8">
      <c r="B21" s="16" t="s">
        <v>39</v>
      </c>
      <c r="C21" s="16" t="s">
        <v>38</v>
      </c>
      <c r="D21" s="7">
        <v>-7049674.6400000034</v>
      </c>
      <c r="E21" s="7"/>
      <c r="F21" s="6">
        <v>7693551.1799999997</v>
      </c>
      <c r="G21" s="13">
        <f>-(F21+D21-E21)</f>
        <v>-643876.53999999631</v>
      </c>
    </row>
    <row r="22" spans="2:8">
      <c r="B22" s="15" t="s">
        <v>37</v>
      </c>
      <c r="C22" s="14" t="s">
        <v>36</v>
      </c>
      <c r="D22" s="7">
        <v>33689056.25</v>
      </c>
      <c r="E22" s="7"/>
      <c r="F22" s="6"/>
      <c r="G22" s="13">
        <f>-(F22+D22-E22)</f>
        <v>-33689056.25</v>
      </c>
    </row>
    <row r="23" spans="2:8">
      <c r="B23" s="8" t="s">
        <v>35</v>
      </c>
      <c r="C23" s="8" t="s">
        <v>34</v>
      </c>
      <c r="D23" s="7"/>
      <c r="E23" s="7">
        <v>0</v>
      </c>
      <c r="F23" s="6">
        <v>1992471.52</v>
      </c>
      <c r="G23" s="13">
        <f>-(F23+D23-E23)</f>
        <v>-1992471.52</v>
      </c>
    </row>
    <row r="24" spans="2:8">
      <c r="B24" s="8" t="s">
        <v>33</v>
      </c>
      <c r="C24" s="8" t="s">
        <v>32</v>
      </c>
      <c r="D24" s="7"/>
      <c r="E24" s="7">
        <v>0</v>
      </c>
      <c r="F24" s="6">
        <v>9327845.5999999996</v>
      </c>
      <c r="G24" s="13">
        <f>-(F24+D24-E24)</f>
        <v>-9327845.5999999996</v>
      </c>
      <c r="H24" s="4">
        <f>SUM(G23:G24)</f>
        <v>-11320317.119999999</v>
      </c>
    </row>
    <row r="25" spans="2:8">
      <c r="B25" s="8" t="s">
        <v>31</v>
      </c>
      <c r="C25" s="8" t="s">
        <v>30</v>
      </c>
      <c r="D25" s="7"/>
      <c r="E25" s="7">
        <v>49418.400000000001</v>
      </c>
      <c r="F25" s="6">
        <v>0</v>
      </c>
      <c r="G25" s="10">
        <f>E25</f>
        <v>49418.400000000001</v>
      </c>
    </row>
    <row r="26" spans="2:8">
      <c r="B26" s="8" t="s">
        <v>29</v>
      </c>
      <c r="C26" s="8" t="s">
        <v>28</v>
      </c>
      <c r="D26" s="7"/>
      <c r="E26" s="7">
        <v>1837669.19</v>
      </c>
      <c r="F26" s="6">
        <v>0</v>
      </c>
      <c r="G26" s="5">
        <f>E26</f>
        <v>1837669.19</v>
      </c>
    </row>
    <row r="27" spans="2:8">
      <c r="B27" s="8" t="s">
        <v>27</v>
      </c>
      <c r="C27" s="8" t="s">
        <v>26</v>
      </c>
      <c r="D27" s="7"/>
      <c r="E27" s="7">
        <v>1139196.77</v>
      </c>
      <c r="F27" s="6">
        <v>0</v>
      </c>
      <c r="G27" s="9">
        <f>E27</f>
        <v>1139196.77</v>
      </c>
    </row>
    <row r="28" spans="2:8">
      <c r="B28" s="8" t="s">
        <v>25</v>
      </c>
      <c r="C28" s="8" t="s">
        <v>24</v>
      </c>
      <c r="D28" s="7"/>
      <c r="E28" s="7">
        <v>533606.38</v>
      </c>
      <c r="F28" s="6">
        <v>0</v>
      </c>
      <c r="G28" s="10">
        <f>E28</f>
        <v>533606.38</v>
      </c>
    </row>
    <row r="29" spans="2:8">
      <c r="B29" s="8" t="s">
        <v>23</v>
      </c>
      <c r="C29" s="8" t="s">
        <v>22</v>
      </c>
      <c r="D29" s="7"/>
      <c r="E29" s="7">
        <v>23480.28</v>
      </c>
      <c r="F29" s="6">
        <v>0</v>
      </c>
      <c r="G29" s="12">
        <f>E29</f>
        <v>23480.28</v>
      </c>
    </row>
    <row r="30" spans="2:8">
      <c r="B30" s="8" t="s">
        <v>21</v>
      </c>
      <c r="C30" s="8" t="s">
        <v>20</v>
      </c>
      <c r="D30" s="7"/>
      <c r="E30" s="7">
        <v>500412.2</v>
      </c>
      <c r="F30" s="6">
        <v>0</v>
      </c>
      <c r="G30" s="11">
        <f>E30</f>
        <v>500412.2</v>
      </c>
    </row>
    <row r="31" spans="2:8">
      <c r="B31" s="8" t="s">
        <v>19</v>
      </c>
      <c r="C31" s="8" t="s">
        <v>18</v>
      </c>
      <c r="D31" s="7"/>
      <c r="E31" s="7">
        <v>154466.62</v>
      </c>
      <c r="F31" s="6">
        <v>0</v>
      </c>
      <c r="G31" s="9">
        <f>E31</f>
        <v>154466.62</v>
      </c>
    </row>
    <row r="32" spans="2:8">
      <c r="B32" s="8" t="s">
        <v>17</v>
      </c>
      <c r="C32" s="8" t="s">
        <v>16</v>
      </c>
      <c r="D32" s="7"/>
      <c r="E32" s="7">
        <v>26107.02</v>
      </c>
      <c r="F32" s="6">
        <v>0</v>
      </c>
      <c r="G32" s="9">
        <f>E32</f>
        <v>26107.02</v>
      </c>
    </row>
    <row r="33" spans="2:8">
      <c r="B33" s="8" t="s">
        <v>15</v>
      </c>
      <c r="C33" s="8" t="s">
        <v>14</v>
      </c>
      <c r="D33" s="7"/>
      <c r="E33" s="7">
        <v>154249.04999999999</v>
      </c>
      <c r="F33" s="6">
        <v>0</v>
      </c>
      <c r="G33" s="9">
        <f>E33</f>
        <v>154249.04999999999</v>
      </c>
    </row>
    <row r="34" spans="2:8">
      <c r="B34" s="8" t="s">
        <v>13</v>
      </c>
      <c r="C34" s="8" t="s">
        <v>12</v>
      </c>
      <c r="D34" s="7"/>
      <c r="E34" s="7">
        <v>8000</v>
      </c>
      <c r="F34" s="6">
        <v>0</v>
      </c>
      <c r="G34" s="5">
        <f>E34</f>
        <v>8000</v>
      </c>
    </row>
    <row r="35" spans="2:8">
      <c r="B35" s="8" t="s">
        <v>11</v>
      </c>
      <c r="C35" s="8" t="s">
        <v>10</v>
      </c>
      <c r="D35" s="7"/>
      <c r="E35" s="7">
        <v>2896962.69</v>
      </c>
      <c r="F35" s="6">
        <v>0</v>
      </c>
      <c r="G35" s="10">
        <f>E35</f>
        <v>2896962.69</v>
      </c>
      <c r="H35" s="4">
        <f>SUM(G35+G28+G25)</f>
        <v>3479987.4699999997</v>
      </c>
    </row>
    <row r="36" spans="2:8">
      <c r="B36" s="8" t="s">
        <v>9</v>
      </c>
      <c r="C36" s="8" t="s">
        <v>8</v>
      </c>
      <c r="D36" s="7"/>
      <c r="E36" s="7">
        <v>125594.89</v>
      </c>
      <c r="F36" s="6">
        <v>0</v>
      </c>
      <c r="G36" s="9">
        <f>E36</f>
        <v>125594.89</v>
      </c>
    </row>
    <row r="37" spans="2:8">
      <c r="B37" s="8" t="s">
        <v>7</v>
      </c>
      <c r="C37" s="8" t="s">
        <v>6</v>
      </c>
      <c r="D37" s="7"/>
      <c r="E37" s="7">
        <v>557941.05000000005</v>
      </c>
      <c r="F37" s="6">
        <v>0</v>
      </c>
      <c r="G37" s="9">
        <f>E37</f>
        <v>557941.05000000005</v>
      </c>
    </row>
    <row r="38" spans="2:8">
      <c r="B38" s="8" t="s">
        <v>5</v>
      </c>
      <c r="C38" s="8" t="s">
        <v>4</v>
      </c>
      <c r="D38" s="7"/>
      <c r="E38" s="7">
        <v>1146128.96</v>
      </c>
      <c r="F38" s="6">
        <v>0</v>
      </c>
      <c r="G38" s="9">
        <f>E38</f>
        <v>1146128.96</v>
      </c>
      <c r="H38" s="4">
        <f>SUM(G38+G37+G36+G33+G32+G31+G27)</f>
        <v>3303684.36</v>
      </c>
    </row>
    <row r="39" spans="2:8">
      <c r="B39" s="8" t="s">
        <v>3</v>
      </c>
      <c r="C39" s="8" t="s">
        <v>2</v>
      </c>
      <c r="D39" s="7"/>
      <c r="E39" s="7">
        <v>207350</v>
      </c>
      <c r="F39" s="6">
        <v>0</v>
      </c>
      <c r="G39" s="5">
        <f>E39</f>
        <v>207350</v>
      </c>
      <c r="H39" s="4">
        <f>SUM(G39+G34+G26)</f>
        <v>2053019.19</v>
      </c>
    </row>
    <row r="40" spans="2:8">
      <c r="B40" s="3" t="s">
        <v>1</v>
      </c>
      <c r="C40" s="3" t="s">
        <v>0</v>
      </c>
      <c r="D40" s="2"/>
      <c r="E40" s="2">
        <f>SUM(E8:E39)</f>
        <v>40895245.039999999</v>
      </c>
      <c r="F40" s="2">
        <f>SUM(F8:F39)</f>
        <v>40895245.039999999</v>
      </c>
      <c r="G40" s="1">
        <f>SUM(G8:G39)</f>
        <v>-2.7939677238464355E-9</v>
      </c>
    </row>
    <row r="43" spans="2:8">
      <c r="E43" s="1">
        <f>E40-F40</f>
        <v>0</v>
      </c>
      <c r="G43" s="1">
        <f>SUM(G25:G39)</f>
        <v>9360583.5</v>
      </c>
    </row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7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Balanza Octubre 2025</vt:lpstr>
      <vt:lpstr>'Balanza Octubre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2025-11-18T12:50:12Z</dcterms:created>
  <dcterms:modified xsi:type="dcterms:W3CDTF">2025-11-18T12:50:35Z</dcterms:modified>
</cp:coreProperties>
</file>