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NOMINA MILEIKA\"/>
    </mc:Choice>
  </mc:AlternateContent>
  <bookViews>
    <workbookView xWindow="0" yWindow="0" windowWidth="19200" windowHeight="11595"/>
  </bookViews>
  <sheets>
    <sheet name="OCTUBRE" sheetId="62" r:id="rId1"/>
  </sheets>
  <definedNames>
    <definedName name="_xlnm.Print_Area" localSheetId="0">OCTUBRE!$A$1:$YC$264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9" i="62" l="1"/>
  <c r="A261" i="62" l="1"/>
  <c r="N139" i="62"/>
  <c r="J137" i="62"/>
  <c r="J139" i="62" s="1"/>
  <c r="I139" i="62"/>
  <c r="J138" i="62"/>
  <c r="K138" i="62"/>
  <c r="K139" i="62"/>
  <c r="N138" i="62"/>
  <c r="A138" i="62" l="1"/>
  <c r="A136" i="62"/>
  <c r="M259" i="62" l="1"/>
  <c r="L259" i="62"/>
  <c r="I259" i="62"/>
  <c r="N258" i="62"/>
  <c r="K258" i="62"/>
  <c r="J258" i="62"/>
  <c r="K257" i="62"/>
  <c r="J257" i="62"/>
  <c r="N257" i="62" s="1"/>
  <c r="N256" i="62"/>
  <c r="K256" i="62"/>
  <c r="J256" i="62"/>
  <c r="K255" i="62"/>
  <c r="J255" i="62"/>
  <c r="N255" i="62" s="1"/>
  <c r="N254" i="62"/>
  <c r="K254" i="62"/>
  <c r="J254" i="62"/>
  <c r="K253" i="62"/>
  <c r="J253" i="62"/>
  <c r="N253" i="62" s="1"/>
  <c r="N252" i="62"/>
  <c r="K252" i="62"/>
  <c r="J252" i="62"/>
  <c r="K251" i="62"/>
  <c r="J251" i="62"/>
  <c r="N251" i="62" s="1"/>
  <c r="N250" i="62"/>
  <c r="K250" i="62"/>
  <c r="J250" i="62"/>
  <c r="K249" i="62"/>
  <c r="J249" i="62"/>
  <c r="N249" i="62" s="1"/>
  <c r="N248" i="62"/>
  <c r="K248" i="62"/>
  <c r="J248" i="62"/>
  <c r="K247" i="62"/>
  <c r="J247" i="62"/>
  <c r="N247" i="62" s="1"/>
  <c r="N246" i="62"/>
  <c r="K246" i="62"/>
  <c r="J246" i="62"/>
  <c r="K245" i="62"/>
  <c r="K259" i="62" s="1"/>
  <c r="J245" i="62"/>
  <c r="N245" i="62" s="1"/>
  <c r="N244" i="62"/>
  <c r="K244" i="62"/>
  <c r="J244" i="62"/>
  <c r="N240" i="62"/>
  <c r="N259" i="62" s="1"/>
  <c r="A236" i="62"/>
  <c r="A237" i="62" s="1"/>
  <c r="A238" i="62" s="1"/>
  <c r="A239" i="62" s="1"/>
  <c r="A240" i="62" s="1"/>
  <c r="A241" i="62" s="1"/>
  <c r="A242" i="62" s="1"/>
  <c r="A243" i="62" s="1"/>
  <c r="A244" i="62" s="1"/>
  <c r="A245" i="62" s="1"/>
  <c r="A246" i="62" s="1"/>
  <c r="A247" i="62" s="1"/>
  <c r="A248" i="62" s="1"/>
  <c r="A249" i="62" s="1"/>
  <c r="A250" i="62" s="1"/>
  <c r="A251" i="62" s="1"/>
  <c r="A252" i="62" s="1"/>
  <c r="A253" i="62" s="1"/>
  <c r="A254" i="62" s="1"/>
  <c r="A255" i="62" s="1"/>
  <c r="A256" i="62" s="1"/>
  <c r="A257" i="62" s="1"/>
  <c r="A258" i="62" s="1"/>
  <c r="M221" i="62"/>
  <c r="I221" i="62"/>
  <c r="K220" i="62"/>
  <c r="J220" i="62"/>
  <c r="N220" i="62" s="1"/>
  <c r="N219" i="62"/>
  <c r="K219" i="62"/>
  <c r="J219" i="62"/>
  <c r="K218" i="62"/>
  <c r="J218" i="62"/>
  <c r="N218" i="62" s="1"/>
  <c r="N217" i="62"/>
  <c r="K217" i="62"/>
  <c r="J217" i="62"/>
  <c r="K216" i="62"/>
  <c r="J216" i="62"/>
  <c r="N216" i="62" s="1"/>
  <c r="N215" i="62"/>
  <c r="K215" i="62"/>
  <c r="J215" i="62"/>
  <c r="K214" i="62"/>
  <c r="J214" i="62"/>
  <c r="N214" i="62" s="1"/>
  <c r="N213" i="62"/>
  <c r="K213" i="62"/>
  <c r="J213" i="62"/>
  <c r="K212" i="62"/>
  <c r="J212" i="62"/>
  <c r="N212" i="62" s="1"/>
  <c r="N211" i="62"/>
  <c r="K211" i="62"/>
  <c r="J211" i="62"/>
  <c r="K210" i="62"/>
  <c r="J210" i="62"/>
  <c r="N210" i="62" s="1"/>
  <c r="N209" i="62"/>
  <c r="K209" i="62"/>
  <c r="J209" i="62"/>
  <c r="K208" i="62"/>
  <c r="J208" i="62"/>
  <c r="N208" i="62" s="1"/>
  <c r="N207" i="62"/>
  <c r="K207" i="62"/>
  <c r="J207" i="62"/>
  <c r="K206" i="62"/>
  <c r="J206" i="62"/>
  <c r="N206" i="62" s="1"/>
  <c r="N205" i="62"/>
  <c r="K205" i="62"/>
  <c r="J205" i="62"/>
  <c r="K204" i="62"/>
  <c r="J204" i="62"/>
  <c r="N204" i="62" s="1"/>
  <c r="N203" i="62"/>
  <c r="K203" i="62"/>
  <c r="J203" i="62"/>
  <c r="J221" i="62" s="1"/>
  <c r="K197" i="62"/>
  <c r="K221" i="62" s="1"/>
  <c r="J197" i="62"/>
  <c r="N195" i="62"/>
  <c r="N192" i="62"/>
  <c r="K192" i="62"/>
  <c r="J192" i="62"/>
  <c r="A189" i="62"/>
  <c r="A190" i="62" s="1"/>
  <c r="A191" i="62" s="1"/>
  <c r="A192" i="62" s="1"/>
  <c r="A193" i="62" s="1"/>
  <c r="A194" i="62" s="1"/>
  <c r="A195" i="62" s="1"/>
  <c r="A196" i="62" s="1"/>
  <c r="A197" i="62" s="1"/>
  <c r="A198" i="62" s="1"/>
  <c r="A199" i="62" s="1"/>
  <c r="A200" i="62" s="1"/>
  <c r="A201" i="62" s="1"/>
  <c r="A202" i="62" s="1"/>
  <c r="A203" i="62" s="1"/>
  <c r="A204" i="62" s="1"/>
  <c r="A205" i="62" s="1"/>
  <c r="A206" i="62" s="1"/>
  <c r="A207" i="62" s="1"/>
  <c r="A208" i="62" s="1"/>
  <c r="A209" i="62" s="1"/>
  <c r="A210" i="62" s="1"/>
  <c r="A211" i="62" s="1"/>
  <c r="A212" i="62" s="1"/>
  <c r="A213" i="62" s="1"/>
  <c r="A214" i="62" s="1"/>
  <c r="A215" i="62" s="1"/>
  <c r="A216" i="62" s="1"/>
  <c r="A217" i="62" s="1"/>
  <c r="A218" i="62" s="1"/>
  <c r="A219" i="62" s="1"/>
  <c r="A220" i="62" s="1"/>
  <c r="A188" i="62"/>
  <c r="M172" i="62"/>
  <c r="L172" i="62"/>
  <c r="I172" i="62"/>
  <c r="N171" i="62"/>
  <c r="K171" i="62"/>
  <c r="J171" i="62"/>
  <c r="K170" i="62"/>
  <c r="J170" i="62"/>
  <c r="N170" i="62" s="1"/>
  <c r="N169" i="62"/>
  <c r="K169" i="62"/>
  <c r="J169" i="62"/>
  <c r="K168" i="62"/>
  <c r="J168" i="62"/>
  <c r="N168" i="62" s="1"/>
  <c r="N167" i="62"/>
  <c r="K167" i="62"/>
  <c r="J167" i="62"/>
  <c r="K166" i="62"/>
  <c r="J166" i="62"/>
  <c r="N166" i="62" s="1"/>
  <c r="N165" i="62"/>
  <c r="K165" i="62"/>
  <c r="J165" i="62"/>
  <c r="K164" i="62"/>
  <c r="J164" i="62"/>
  <c r="N164" i="62" s="1"/>
  <c r="N163" i="62"/>
  <c r="K163" i="62"/>
  <c r="J163" i="62"/>
  <c r="K162" i="62"/>
  <c r="J162" i="62"/>
  <c r="N162" i="62" s="1"/>
  <c r="N161" i="62"/>
  <c r="K161" i="62"/>
  <c r="J161" i="62"/>
  <c r="K160" i="62"/>
  <c r="J160" i="62"/>
  <c r="N160" i="62" s="1"/>
  <c r="N159" i="62"/>
  <c r="K159" i="62"/>
  <c r="J159" i="62"/>
  <c r="K158" i="62"/>
  <c r="K172" i="62" s="1"/>
  <c r="J158" i="62"/>
  <c r="N158" i="62" s="1"/>
  <c r="A155" i="62"/>
  <c r="A156" i="62" s="1"/>
  <c r="A157" i="62" s="1"/>
  <c r="A158" i="62" s="1"/>
  <c r="A159" i="62" s="1"/>
  <c r="A160" i="62" s="1"/>
  <c r="A161" i="62" s="1"/>
  <c r="A162" i="62" s="1"/>
  <c r="A163" i="62" s="1"/>
  <c r="A164" i="62" s="1"/>
  <c r="A165" i="62" s="1"/>
  <c r="A166" i="62" s="1"/>
  <c r="A167" i="62" s="1"/>
  <c r="A168" i="62" s="1"/>
  <c r="A169" i="62" s="1"/>
  <c r="A170" i="62" s="1"/>
  <c r="A171" i="62" s="1"/>
  <c r="A154" i="62"/>
  <c r="A153" i="62"/>
  <c r="M139" i="62"/>
  <c r="K137" i="62"/>
  <c r="N137" i="62"/>
  <c r="K136" i="62"/>
  <c r="J136" i="62"/>
  <c r="N136" i="62" s="1"/>
  <c r="K135" i="62"/>
  <c r="J135" i="62"/>
  <c r="N135" i="62" s="1"/>
  <c r="K134" i="62"/>
  <c r="J134" i="62"/>
  <c r="N134" i="62" s="1"/>
  <c r="K133" i="62"/>
  <c r="J133" i="62"/>
  <c r="N133" i="62" s="1"/>
  <c r="K132" i="62"/>
  <c r="J132" i="62"/>
  <c r="N132" i="62" s="1"/>
  <c r="K131" i="62"/>
  <c r="J131" i="62"/>
  <c r="N131" i="62" s="1"/>
  <c r="K130" i="62"/>
  <c r="J130" i="62"/>
  <c r="N130" i="62" s="1"/>
  <c r="N129" i="62"/>
  <c r="K129" i="62"/>
  <c r="J129" i="62"/>
  <c r="K128" i="62"/>
  <c r="J128" i="62"/>
  <c r="K127" i="62"/>
  <c r="J127" i="62"/>
  <c r="N127" i="62" s="1"/>
  <c r="K126" i="62"/>
  <c r="J126" i="62"/>
  <c r="K125" i="62"/>
  <c r="N125" i="62" s="1"/>
  <c r="J125" i="62"/>
  <c r="K124" i="62"/>
  <c r="J124" i="62"/>
  <c r="N117" i="62"/>
  <c r="K117" i="62"/>
  <c r="J117" i="62"/>
  <c r="K114" i="62"/>
  <c r="J114" i="62"/>
  <c r="N114" i="62" s="1"/>
  <c r="A112" i="62"/>
  <c r="A113" i="62" s="1"/>
  <c r="A114" i="62" s="1"/>
  <c r="A115" i="62" s="1"/>
  <c r="A116" i="62" s="1"/>
  <c r="A117" i="62" s="1"/>
  <c r="A118" i="62" s="1"/>
  <c r="A119" i="62" s="1"/>
  <c r="A120" i="62" s="1"/>
  <c r="A121" i="62" s="1"/>
  <c r="A122" i="62" s="1"/>
  <c r="A123" i="62" s="1"/>
  <c r="A124" i="62" s="1"/>
  <c r="A125" i="62" s="1"/>
  <c r="A126" i="62" s="1"/>
  <c r="A127" i="62" s="1"/>
  <c r="A128" i="62" s="1"/>
  <c r="A129" i="62" s="1"/>
  <c r="A130" i="62" s="1"/>
  <c r="A131" i="62" s="1"/>
  <c r="A132" i="62" s="1"/>
  <c r="A133" i="62" s="1"/>
  <c r="A134" i="62" s="1"/>
  <c r="A135" i="62" s="1"/>
  <c r="A137" i="62" s="1"/>
  <c r="A111" i="62"/>
  <c r="K110" i="62"/>
  <c r="N110" i="62" s="1"/>
  <c r="J110" i="62"/>
  <c r="M99" i="62"/>
  <c r="L99" i="62"/>
  <c r="I99" i="62"/>
  <c r="I262" i="62" s="1"/>
  <c r="K98" i="62"/>
  <c r="J98" i="62"/>
  <c r="N98" i="62" s="1"/>
  <c r="K97" i="62"/>
  <c r="J97" i="62"/>
  <c r="N97" i="62" s="1"/>
  <c r="K96" i="62"/>
  <c r="J96" i="62"/>
  <c r="N96" i="62" s="1"/>
  <c r="K95" i="62"/>
  <c r="J95" i="62"/>
  <c r="N95" i="62" s="1"/>
  <c r="K94" i="62"/>
  <c r="J94" i="62"/>
  <c r="N94" i="62" s="1"/>
  <c r="N93" i="62"/>
  <c r="K93" i="62"/>
  <c r="J93" i="62"/>
  <c r="K92" i="62"/>
  <c r="J92" i="62"/>
  <c r="K91" i="62"/>
  <c r="J91" i="62"/>
  <c r="N91" i="62" s="1"/>
  <c r="K90" i="62"/>
  <c r="J90" i="62"/>
  <c r="K89" i="62"/>
  <c r="N89" i="62" s="1"/>
  <c r="J89" i="62"/>
  <c r="K88" i="62"/>
  <c r="J88" i="62"/>
  <c r="K87" i="62"/>
  <c r="N87" i="62" s="1"/>
  <c r="J87" i="62"/>
  <c r="K86" i="62"/>
  <c r="J86" i="62"/>
  <c r="N86" i="62" s="1"/>
  <c r="K85" i="62"/>
  <c r="J85" i="62"/>
  <c r="N85" i="62" s="1"/>
  <c r="K84" i="62"/>
  <c r="J84" i="62"/>
  <c r="N84" i="62" s="1"/>
  <c r="K83" i="62"/>
  <c r="J83" i="62"/>
  <c r="N83" i="62" s="1"/>
  <c r="K82" i="62"/>
  <c r="J82" i="62"/>
  <c r="N82" i="62" s="1"/>
  <c r="K81" i="62"/>
  <c r="J81" i="62"/>
  <c r="N81" i="62" s="1"/>
  <c r="K80" i="62"/>
  <c r="J80" i="62"/>
  <c r="N80" i="62" s="1"/>
  <c r="K79" i="62"/>
  <c r="J79" i="62"/>
  <c r="N79" i="62" s="1"/>
  <c r="K78" i="62"/>
  <c r="J78" i="62"/>
  <c r="N78" i="62" s="1"/>
  <c r="N77" i="62"/>
  <c r="K77" i="62"/>
  <c r="J77" i="62"/>
  <c r="K76" i="62"/>
  <c r="J76" i="62"/>
  <c r="K75" i="62"/>
  <c r="J75" i="62"/>
  <c r="N75" i="62" s="1"/>
  <c r="K74" i="62"/>
  <c r="J74" i="62"/>
  <c r="K73" i="62"/>
  <c r="N73" i="62" s="1"/>
  <c r="J73" i="62"/>
  <c r="K72" i="62"/>
  <c r="J72" i="62"/>
  <c r="K71" i="62"/>
  <c r="N71" i="62" s="1"/>
  <c r="J71" i="62"/>
  <c r="K70" i="62"/>
  <c r="J70" i="62"/>
  <c r="N70" i="62" s="1"/>
  <c r="K69" i="62"/>
  <c r="J69" i="62"/>
  <c r="N69" i="62" s="1"/>
  <c r="K68" i="62"/>
  <c r="J68" i="62"/>
  <c r="N68" i="62" s="1"/>
  <c r="K67" i="62"/>
  <c r="J67" i="62"/>
  <c r="N67" i="62" s="1"/>
  <c r="K66" i="62"/>
  <c r="J66" i="62"/>
  <c r="N66" i="62" s="1"/>
  <c r="K65" i="62"/>
  <c r="J65" i="62"/>
  <c r="N65" i="62" s="1"/>
  <c r="K64" i="62"/>
  <c r="J64" i="62"/>
  <c r="N64" i="62" s="1"/>
  <c r="N63" i="62"/>
  <c r="K62" i="62"/>
  <c r="J62" i="62"/>
  <c r="N62" i="62" s="1"/>
  <c r="K61" i="62"/>
  <c r="N61" i="62" s="1"/>
  <c r="J61" i="62"/>
  <c r="N60" i="62"/>
  <c r="K59" i="62"/>
  <c r="J59" i="62"/>
  <c r="N59" i="62" s="1"/>
  <c r="N58" i="62"/>
  <c r="K57" i="62"/>
  <c r="J57" i="62"/>
  <c r="K56" i="62"/>
  <c r="J56" i="62"/>
  <c r="K55" i="62"/>
  <c r="N55" i="62" s="1"/>
  <c r="J55" i="62"/>
  <c r="K54" i="62"/>
  <c r="J54" i="62"/>
  <c r="K53" i="62"/>
  <c r="J53" i="62"/>
  <c r="K52" i="62"/>
  <c r="J52" i="62"/>
  <c r="K51" i="62"/>
  <c r="N51" i="62" s="1"/>
  <c r="J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K34" i="62"/>
  <c r="N34" i="62" s="1"/>
  <c r="J34" i="62"/>
  <c r="N33" i="62"/>
  <c r="K32" i="62"/>
  <c r="J32" i="62"/>
  <c r="N32" i="62" s="1"/>
  <c r="K31" i="62"/>
  <c r="J31" i="62"/>
  <c r="N31" i="62" s="1"/>
  <c r="N30" i="62"/>
  <c r="K29" i="62"/>
  <c r="N29" i="62" s="1"/>
  <c r="J29" i="62"/>
  <c r="K28" i="62"/>
  <c r="N28" i="62" s="1"/>
  <c r="J28" i="62"/>
  <c r="K27" i="62"/>
  <c r="N27" i="62" s="1"/>
  <c r="J27" i="62"/>
  <c r="K26" i="62"/>
  <c r="N26" i="62" s="1"/>
  <c r="J26" i="62"/>
  <c r="K25" i="62"/>
  <c r="N25" i="62" s="1"/>
  <c r="J25" i="62"/>
  <c r="N24" i="62"/>
  <c r="N23" i="62"/>
  <c r="K22" i="62"/>
  <c r="N22" i="62" s="1"/>
  <c r="J22" i="62"/>
  <c r="K21" i="62"/>
  <c r="N21" i="62" s="1"/>
  <c r="J21" i="62"/>
  <c r="N20" i="62"/>
  <c r="N19" i="62"/>
  <c r="N18" i="62"/>
  <c r="N17" i="62"/>
  <c r="N16" i="62"/>
  <c r="K15" i="62"/>
  <c r="J15" i="62"/>
  <c r="N15" i="62" s="1"/>
  <c r="N14" i="62"/>
  <c r="N13" i="62"/>
  <c r="K12" i="62"/>
  <c r="J12" i="62"/>
  <c r="N12" i="62" s="1"/>
  <c r="N11" i="62"/>
  <c r="A11" i="62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A38" i="62" s="1"/>
  <c r="A39" i="62" s="1"/>
  <c r="A40" i="62" s="1"/>
  <c r="A41" i="62" s="1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57" i="62" s="1"/>
  <c r="A58" i="62" s="1"/>
  <c r="A59" i="62" s="1"/>
  <c r="A60" i="62" s="1"/>
  <c r="A61" i="62" s="1"/>
  <c r="A62" i="62" s="1"/>
  <c r="A63" i="62" s="1"/>
  <c r="A64" i="62" s="1"/>
  <c r="A65" i="62" s="1"/>
  <c r="A66" i="62" s="1"/>
  <c r="A67" i="62" s="1"/>
  <c r="A68" i="62" s="1"/>
  <c r="A69" i="62" s="1"/>
  <c r="A70" i="62" s="1"/>
  <c r="A71" i="62" s="1"/>
  <c r="A72" i="62" s="1"/>
  <c r="A73" i="62" s="1"/>
  <c r="A74" i="62" s="1"/>
  <c r="A75" i="62" s="1"/>
  <c r="A76" i="62" s="1"/>
  <c r="A77" i="62" s="1"/>
  <c r="A78" i="62" s="1"/>
  <c r="A79" i="62" s="1"/>
  <c r="A80" i="62" s="1"/>
  <c r="A81" i="62" s="1"/>
  <c r="A82" i="62" s="1"/>
  <c r="A83" i="62" s="1"/>
  <c r="A84" i="62" s="1"/>
  <c r="A85" i="62" s="1"/>
  <c r="A86" i="62" s="1"/>
  <c r="A87" i="62" s="1"/>
  <c r="A88" i="62" s="1"/>
  <c r="A89" i="62" s="1"/>
  <c r="A90" i="62" s="1"/>
  <c r="A91" i="62" s="1"/>
  <c r="A92" i="62" s="1"/>
  <c r="A93" i="62" s="1"/>
  <c r="A94" i="62" s="1"/>
  <c r="A95" i="62" s="1"/>
  <c r="A96" i="62" s="1"/>
  <c r="A97" i="62" s="1"/>
  <c r="A98" i="62" s="1"/>
  <c r="K10" i="62"/>
  <c r="N10" i="62" s="1"/>
  <c r="J10" i="62"/>
  <c r="J99" i="62" s="1"/>
  <c r="N53" i="62" l="1"/>
  <c r="N57" i="62"/>
  <c r="N76" i="62"/>
  <c r="N92" i="62"/>
  <c r="N128" i="62"/>
  <c r="N54" i="62"/>
  <c r="N74" i="62"/>
  <c r="N90" i="62"/>
  <c r="N126" i="62"/>
  <c r="N52" i="62"/>
  <c r="N56" i="62"/>
  <c r="N72" i="62"/>
  <c r="N88" i="62"/>
  <c r="N124" i="62"/>
  <c r="N172" i="62"/>
  <c r="N221" i="62"/>
  <c r="J259" i="62"/>
  <c r="J172" i="62"/>
  <c r="K99" i="62"/>
  <c r="N197" i="62"/>
  <c r="N262" i="62" l="1"/>
  <c r="Z61" i="62"/>
</calcChain>
</file>

<file path=xl/comments1.xml><?xml version="1.0" encoding="utf-8"?>
<comments xmlns="http://schemas.openxmlformats.org/spreadsheetml/2006/main">
  <authors>
    <author>Ivelisse</author>
  </authors>
  <commentList>
    <comment ref="C206" authorId="0" shapeId="0">
      <text>
        <r>
          <rPr>
            <b/>
            <sz val="9"/>
            <color indexed="81"/>
            <rFont val="Tahoma"/>
            <family val="2"/>
          </rPr>
          <t>Ivelisse: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<sst xmlns="http://schemas.openxmlformats.org/spreadsheetml/2006/main" count="1396" uniqueCount="947">
  <si>
    <t xml:space="preserve"> SERVICIOS  REGIONALDE DE SALUD</t>
  </si>
  <si>
    <t>REGION V</t>
  </si>
  <si>
    <t>SAN PEDRO DE MACORIS, REPUBLICA DOMINICANA</t>
  </si>
  <si>
    <t xml:space="preserve">Total de empleados contratado </t>
  </si>
  <si>
    <t>AREA SPM</t>
  </si>
  <si>
    <t xml:space="preserve">NOMBRE </t>
  </si>
  <si>
    <t>APELLIDO</t>
  </si>
  <si>
    <t>CEDULA</t>
  </si>
  <si>
    <t>No. CUENTA</t>
  </si>
  <si>
    <t>CARGO</t>
  </si>
  <si>
    <t>DEPARTAMENTO</t>
  </si>
  <si>
    <t>LUGAR PRESTA SERVICIOS</t>
  </si>
  <si>
    <t>SUELDO BRUTO</t>
  </si>
  <si>
    <t>S/S</t>
  </si>
  <si>
    <t>SFS</t>
  </si>
  <si>
    <t>ISR</t>
  </si>
  <si>
    <t>SUELDO NETO</t>
  </si>
  <si>
    <t>FECHA</t>
  </si>
  <si>
    <t xml:space="preserve">PAULINO </t>
  </si>
  <si>
    <t xml:space="preserve"> LUIS</t>
  </si>
  <si>
    <t>024-0008005-3</t>
  </si>
  <si>
    <t xml:space="preserve">Vigilante </t>
  </si>
  <si>
    <t xml:space="preserve"> Clinica Quisqueya</t>
  </si>
  <si>
    <t xml:space="preserve">PETRONILA ALT. </t>
  </si>
  <si>
    <t>PAYANO</t>
  </si>
  <si>
    <t>023-0049840-5</t>
  </si>
  <si>
    <t xml:space="preserve">Conserje </t>
  </si>
  <si>
    <t xml:space="preserve"> Clinica Angelina</t>
  </si>
  <si>
    <t xml:space="preserve">RUTH PRISCILA </t>
  </si>
  <si>
    <t>PEREZ</t>
  </si>
  <si>
    <t>024-0009931-9</t>
  </si>
  <si>
    <t xml:space="preserve">Aux. Farmacia </t>
  </si>
  <si>
    <t>Clinica Quisqueya</t>
  </si>
  <si>
    <t xml:space="preserve">MARCELINO </t>
  </si>
  <si>
    <t>GUZMAN</t>
  </si>
  <si>
    <t>024-0002608-0</t>
  </si>
  <si>
    <t xml:space="preserve">Sereno </t>
  </si>
  <si>
    <t xml:space="preserve"> Clinica El Puerto</t>
  </si>
  <si>
    <t xml:space="preserve">ANA MERCEDES </t>
  </si>
  <si>
    <t>DE LA CRUZ</t>
  </si>
  <si>
    <t>023-0072812-4</t>
  </si>
  <si>
    <t>Clinica Barrio Blanco</t>
  </si>
  <si>
    <t xml:space="preserve">FRANCISCA </t>
  </si>
  <si>
    <t>POMUCENO SORIANO</t>
  </si>
  <si>
    <t>024-0004970-2</t>
  </si>
  <si>
    <t>Clinica Guayabal</t>
  </si>
  <si>
    <t xml:space="preserve">SIMONA </t>
  </si>
  <si>
    <t>PEGUERO HERNANDEZ</t>
  </si>
  <si>
    <t>024-0012760-7</t>
  </si>
  <si>
    <t>Clinica Honduras</t>
  </si>
  <si>
    <t xml:space="preserve">Bioanalista </t>
  </si>
  <si>
    <t xml:space="preserve">LEONEL </t>
  </si>
  <si>
    <t xml:space="preserve"> DE LA CRUZ HERNANDEZ</t>
  </si>
  <si>
    <t>024-0013605-3</t>
  </si>
  <si>
    <t xml:space="preserve"> Clinica Honduras</t>
  </si>
  <si>
    <t xml:space="preserve">JUAN JOSE </t>
  </si>
  <si>
    <t>JUAN JEAN</t>
  </si>
  <si>
    <t>023-0137052-0</t>
  </si>
  <si>
    <t>Sereno</t>
  </si>
  <si>
    <t>Unap Batey Esperanza</t>
  </si>
  <si>
    <t xml:space="preserve">RAMON A. </t>
  </si>
  <si>
    <t>PEGUERO AQUINO</t>
  </si>
  <si>
    <t>023-0057845-3</t>
  </si>
  <si>
    <t>Unap Angelina</t>
  </si>
  <si>
    <t xml:space="preserve">MARIA DEL C. </t>
  </si>
  <si>
    <t>LARA MENDEZ</t>
  </si>
  <si>
    <t>023-0064326-5</t>
  </si>
  <si>
    <t xml:space="preserve">Atencion al Usuario </t>
  </si>
  <si>
    <t xml:space="preserve"> Clinica Porvenir</t>
  </si>
  <si>
    <t xml:space="preserve">ALEX </t>
  </si>
  <si>
    <t>ROMBLEY</t>
  </si>
  <si>
    <t>023-0126548-0</t>
  </si>
  <si>
    <t>Clinica Porvenir</t>
  </si>
  <si>
    <t xml:space="preserve">REYNA ISABEL </t>
  </si>
  <si>
    <t>MORLA DE A.</t>
  </si>
  <si>
    <t>023-0066599-5</t>
  </si>
  <si>
    <t xml:space="preserve"> Clinica Barrio Lindo</t>
  </si>
  <si>
    <t xml:space="preserve">EVA </t>
  </si>
  <si>
    <t>MATEO FERRERAS</t>
  </si>
  <si>
    <t>023-0011428-3</t>
  </si>
  <si>
    <t>Medico General</t>
  </si>
  <si>
    <t>UNAP Uasd</t>
  </si>
  <si>
    <t xml:space="preserve">Odontologa </t>
  </si>
  <si>
    <t>Unap camara Junior</t>
  </si>
  <si>
    <t xml:space="preserve">JOSE </t>
  </si>
  <si>
    <t>CALAZAN CALMONA</t>
  </si>
  <si>
    <t>027-0013504-5</t>
  </si>
  <si>
    <t>UNAP las colinas</t>
  </si>
  <si>
    <t xml:space="preserve">BEATRIZ ALT. </t>
  </si>
  <si>
    <t>SEVERINO</t>
  </si>
  <si>
    <t>023-0084459-0</t>
  </si>
  <si>
    <t>UNAP Barrio Blanco</t>
  </si>
  <si>
    <t xml:space="preserve">CARIDAD TODMAN </t>
  </si>
  <si>
    <t>DE LOS SANTOS</t>
  </si>
  <si>
    <t>023-0041126-7</t>
  </si>
  <si>
    <t xml:space="preserve">Enfermera Aux. </t>
  </si>
  <si>
    <t>unap Monte coca</t>
  </si>
  <si>
    <t xml:space="preserve">PEDRO </t>
  </si>
  <si>
    <t>ZORRILLA</t>
  </si>
  <si>
    <t>023-0017693-6</t>
  </si>
  <si>
    <t xml:space="preserve">Sereno Clinica </t>
  </si>
  <si>
    <t>FRANCISCO A</t>
  </si>
  <si>
    <t xml:space="preserve"> CASTRO R.</t>
  </si>
  <si>
    <t>023-0005830-8</t>
  </si>
  <si>
    <t xml:space="preserve">Auxiliar de almacen </t>
  </si>
  <si>
    <t>Almacen Regional</t>
  </si>
  <si>
    <t>ODILE A.</t>
  </si>
  <si>
    <t xml:space="preserve"> MILIAN MCCABE</t>
  </si>
  <si>
    <t>023-0025423-8</t>
  </si>
  <si>
    <t xml:space="preserve">Aux. de Bioanalisis </t>
  </si>
  <si>
    <t>Unap porvenir</t>
  </si>
  <si>
    <t>JUANA</t>
  </si>
  <si>
    <t xml:space="preserve"> MORLA POLANCO</t>
  </si>
  <si>
    <t>026-0113870-0</t>
  </si>
  <si>
    <t xml:space="preserve">Conseje </t>
  </si>
  <si>
    <t>UNAP Batey Jagual</t>
  </si>
  <si>
    <t xml:space="preserve">ANA JULIA </t>
  </si>
  <si>
    <t>MENDEZ BRITO</t>
  </si>
  <si>
    <t>011-0000744-0</t>
  </si>
  <si>
    <t>Aux. Enfermera</t>
  </si>
  <si>
    <t>Unap Evangelina Rodriguez</t>
  </si>
  <si>
    <t xml:space="preserve">YVELISSE E. </t>
  </si>
  <si>
    <t xml:space="preserve"> ASTACIO PEÑA</t>
  </si>
  <si>
    <t>023-0003063-8</t>
  </si>
  <si>
    <t>SRS ESTE</t>
  </si>
  <si>
    <t>Oficina Regional</t>
  </si>
  <si>
    <t>Clinica Santa fe</t>
  </si>
  <si>
    <t>EPIFANIO</t>
  </si>
  <si>
    <t xml:space="preserve"> CALDERON</t>
  </si>
  <si>
    <t>023-0058958-3</t>
  </si>
  <si>
    <t xml:space="preserve">FRANCISCO DE J. </t>
  </si>
  <si>
    <t xml:space="preserve"> MATICH CASTRO</t>
  </si>
  <si>
    <t>023-0028027-4</t>
  </si>
  <si>
    <t xml:space="preserve">YERNIS NOEMIS </t>
  </si>
  <si>
    <t>POCHE F.</t>
  </si>
  <si>
    <t>024-0022376-0</t>
  </si>
  <si>
    <t xml:space="preserve">Secretaria  </t>
  </si>
  <si>
    <t>clinica Quisqueya</t>
  </si>
  <si>
    <t>JOAQUIN</t>
  </si>
  <si>
    <t xml:space="preserve"> EUSEBIO</t>
  </si>
  <si>
    <t>024-0013633-5</t>
  </si>
  <si>
    <t>Clinica Cayacoa</t>
  </si>
  <si>
    <t xml:space="preserve">ROSA SANCHEZ </t>
  </si>
  <si>
    <t>CABRERA</t>
  </si>
  <si>
    <t>023-0109901-2</t>
  </si>
  <si>
    <t>Conserje</t>
  </si>
  <si>
    <t>Centro de Diagnostico</t>
  </si>
  <si>
    <t xml:space="preserve">BIENVENIDO </t>
  </si>
  <si>
    <t>BUSTAMANTE GUZMAN</t>
  </si>
  <si>
    <t>023-0074695-1</t>
  </si>
  <si>
    <t xml:space="preserve">Soporte tecnico </t>
  </si>
  <si>
    <t>Dpto. Publicidad</t>
  </si>
  <si>
    <t xml:space="preserve">VICTOR </t>
  </si>
  <si>
    <t>NATERA</t>
  </si>
  <si>
    <t>024-0006526-0</t>
  </si>
  <si>
    <t xml:space="preserve"> Unap Quisquella</t>
  </si>
  <si>
    <t>Unap Villa Faro</t>
  </si>
  <si>
    <t>Aux. de farmacia</t>
  </si>
  <si>
    <t xml:space="preserve">ESTHER  </t>
  </si>
  <si>
    <t xml:space="preserve">HINOJOSA  </t>
  </si>
  <si>
    <t>025-0009474-9</t>
  </si>
  <si>
    <t>ANA LUISA</t>
  </si>
  <si>
    <t xml:space="preserve"> JEAN JOSEPH</t>
  </si>
  <si>
    <t>027-0039773-6</t>
  </si>
  <si>
    <t xml:space="preserve">FROILAN </t>
  </si>
  <si>
    <t>VALDEZ LORENZO</t>
  </si>
  <si>
    <t>011-0028087-2</t>
  </si>
  <si>
    <t xml:space="preserve">Sonografista </t>
  </si>
  <si>
    <t xml:space="preserve">CARY ROSEMARY </t>
  </si>
  <si>
    <t>SANTANA JABALERA</t>
  </si>
  <si>
    <t>023-0117440-1</t>
  </si>
  <si>
    <t xml:space="preserve">Enfermera </t>
  </si>
  <si>
    <t>unap San Martin de Pobre</t>
  </si>
  <si>
    <t>MARIA ALT.</t>
  </si>
  <si>
    <t xml:space="preserve"> POLANCO</t>
  </si>
  <si>
    <t>024-0011102-3</t>
  </si>
  <si>
    <t>Unap Quisqueya</t>
  </si>
  <si>
    <t xml:space="preserve">YUDELKIS </t>
  </si>
  <si>
    <t xml:space="preserve"> FLEMING HODGE</t>
  </si>
  <si>
    <t>023-0092307-1</t>
  </si>
  <si>
    <t>unap cachena</t>
  </si>
  <si>
    <t>LICETTE</t>
  </si>
  <si>
    <t xml:space="preserve"> JIMENEZ GARCIA</t>
  </si>
  <si>
    <t>023-0020559-4</t>
  </si>
  <si>
    <t>Unap San Martin de Porre</t>
  </si>
  <si>
    <t xml:space="preserve">BASILIA E. </t>
  </si>
  <si>
    <t>JOSE CIRIACO</t>
  </si>
  <si>
    <t>023-0040467-6</t>
  </si>
  <si>
    <t>Unap cachena</t>
  </si>
  <si>
    <t>JUAN</t>
  </si>
  <si>
    <t xml:space="preserve">BASILIO </t>
  </si>
  <si>
    <t>CALDERON MEDINA</t>
  </si>
  <si>
    <t>027-0018363-1</t>
  </si>
  <si>
    <t>CONCEPCION</t>
  </si>
  <si>
    <t xml:space="preserve">NELCIDA YOLADIS </t>
  </si>
  <si>
    <t>LINARES</t>
  </si>
  <si>
    <t>023-0153307-7</t>
  </si>
  <si>
    <t>Enfermera</t>
  </si>
  <si>
    <t>Unap brisal</t>
  </si>
  <si>
    <t>MARIA</t>
  </si>
  <si>
    <t xml:space="preserve"> NIEVES MARTE</t>
  </si>
  <si>
    <t>Unap Juan Dolio</t>
  </si>
  <si>
    <t xml:space="preserve">MERCEDES </t>
  </si>
  <si>
    <t>DANIEL DELGADO</t>
  </si>
  <si>
    <t>024-0013600-4</t>
  </si>
  <si>
    <t>200-01-110-173833-9</t>
  </si>
  <si>
    <t>Unap Hondura</t>
  </si>
  <si>
    <t>DARIO FRANCISCO</t>
  </si>
  <si>
    <t xml:space="preserve"> PIE BLAKE</t>
  </si>
  <si>
    <t>023-0128257-6</t>
  </si>
  <si>
    <t>200-01-110-176947-6</t>
  </si>
  <si>
    <t>Unap consuelito</t>
  </si>
  <si>
    <t xml:space="preserve">ALTAGRACIA MEDISA </t>
  </si>
  <si>
    <t>SEGUIILIS</t>
  </si>
  <si>
    <t>023-0077279-1</t>
  </si>
  <si>
    <t>200-01-110-176946-3</t>
  </si>
  <si>
    <t xml:space="preserve">ROSMERY </t>
  </si>
  <si>
    <t>SERRA HERNANDEZ</t>
  </si>
  <si>
    <t>023-0138681-5</t>
  </si>
  <si>
    <t>200-01-110-176948-9</t>
  </si>
  <si>
    <t>Unap Bo. Mexico</t>
  </si>
  <si>
    <t xml:space="preserve">DIONICIO MADRIGAL </t>
  </si>
  <si>
    <t>GARCIA</t>
  </si>
  <si>
    <t>023-0065771-1</t>
  </si>
  <si>
    <t>200-01-960048618-2</t>
  </si>
  <si>
    <t>UNAP punta de garza</t>
  </si>
  <si>
    <t xml:space="preserve">HECTOR MIGUEL </t>
  </si>
  <si>
    <t>A.MEDRANO</t>
  </si>
  <si>
    <t>023-0012798-8</t>
  </si>
  <si>
    <t>200-01-960-087688-8</t>
  </si>
  <si>
    <t xml:space="preserve">Seguridad </t>
  </si>
  <si>
    <t>unap Evan Rodriguez</t>
  </si>
  <si>
    <t xml:space="preserve">ESTALIN MARIA </t>
  </si>
  <si>
    <t>I.MORALES</t>
  </si>
  <si>
    <t>024-0026614-0</t>
  </si>
  <si>
    <t>200-01-960-087688-9</t>
  </si>
  <si>
    <t>Promotora</t>
  </si>
  <si>
    <t xml:space="preserve"> unap el puerto</t>
  </si>
  <si>
    <t xml:space="preserve">Bionalista </t>
  </si>
  <si>
    <t xml:space="preserve"> MARLENYS RAMONA </t>
  </si>
  <si>
    <t>QUEVEDO ENCARNACION</t>
  </si>
  <si>
    <t>011-347480-3</t>
  </si>
  <si>
    <t>200-01-9601807866</t>
  </si>
  <si>
    <t xml:space="preserve">Medico Asistente </t>
  </si>
  <si>
    <t>UNAP Don Juan</t>
  </si>
  <si>
    <t xml:space="preserve"> LICITANIA  </t>
  </si>
  <si>
    <t>MADRIGAL TEJEDA</t>
  </si>
  <si>
    <t>024-0016779-3</t>
  </si>
  <si>
    <t>200-01-9601807868</t>
  </si>
  <si>
    <t>UNAP Quisqueya</t>
  </si>
  <si>
    <t>VICTOR MANUEL</t>
  </si>
  <si>
    <t>POLANCO</t>
  </si>
  <si>
    <t>023-0022044-5</t>
  </si>
  <si>
    <t>200-01-1101346666</t>
  </si>
  <si>
    <t>Area SPM</t>
  </si>
  <si>
    <t>RAMON</t>
  </si>
  <si>
    <t>GIL</t>
  </si>
  <si>
    <t>023-0007034-5</t>
  </si>
  <si>
    <t>200-01-9603057696</t>
  </si>
  <si>
    <t xml:space="preserve">Oficina de area </t>
  </si>
  <si>
    <t>JACINTO</t>
  </si>
  <si>
    <t>ORTEGA</t>
  </si>
  <si>
    <t>023-0032092-2</t>
  </si>
  <si>
    <t>200-01-9603057701</t>
  </si>
  <si>
    <t xml:space="preserve">Uunap cumayasa </t>
  </si>
  <si>
    <t>YENI ALT.</t>
  </si>
  <si>
    <t>GUERRERO MENDEZ</t>
  </si>
  <si>
    <t>023-0117014-4</t>
  </si>
  <si>
    <t>200-01-9603057694</t>
  </si>
  <si>
    <t xml:space="preserve">Conserje   </t>
  </si>
  <si>
    <t xml:space="preserve">Unap aleman </t>
  </si>
  <si>
    <t>JEANINA</t>
  </si>
  <si>
    <t>CASTILLO MUÑOZ</t>
  </si>
  <si>
    <t>023-0135235-3</t>
  </si>
  <si>
    <t>200-01-9603057692</t>
  </si>
  <si>
    <t>Unap barrio Lindo SPM</t>
  </si>
  <si>
    <t>SRS-ESTE</t>
  </si>
  <si>
    <t>MASILLON</t>
  </si>
  <si>
    <t>BENJAMIN</t>
  </si>
  <si>
    <t>030-0001180-3</t>
  </si>
  <si>
    <t>200-01-9603140108</t>
  </si>
  <si>
    <t>Unap Margarita</t>
  </si>
  <si>
    <t>13/10/2020</t>
  </si>
  <si>
    <t>EUNICE ELAYNE</t>
  </si>
  <si>
    <t>DE LA CRUZ CASTRO</t>
  </si>
  <si>
    <t>4022056974-9</t>
  </si>
  <si>
    <t>200-01-9603202129</t>
  </si>
  <si>
    <t>Unap pedro justo carrion</t>
  </si>
  <si>
    <t>SANTA</t>
  </si>
  <si>
    <t>MEDINA</t>
  </si>
  <si>
    <t>023-0164982-4</t>
  </si>
  <si>
    <t>200-01-960-3396546</t>
  </si>
  <si>
    <t>UNAP punta pescadora</t>
  </si>
  <si>
    <t>PORFIRIO</t>
  </si>
  <si>
    <t>024-0010756-7</t>
  </si>
  <si>
    <t>200-01-9603356888</t>
  </si>
  <si>
    <t>ANA</t>
  </si>
  <si>
    <t>SOLANO</t>
  </si>
  <si>
    <t>402-2667422-0</t>
  </si>
  <si>
    <t>200-01-9603403020</t>
  </si>
  <si>
    <t>Unap punta pescadora</t>
  </si>
  <si>
    <t xml:space="preserve">ANGELA </t>
  </si>
  <si>
    <t>ROLANDO GREGORIO</t>
  </si>
  <si>
    <t>PASCUAL</t>
  </si>
  <si>
    <t>027-0034973-7</t>
  </si>
  <si>
    <t>200-01-9603648040</t>
  </si>
  <si>
    <t>MARITZA</t>
  </si>
  <si>
    <t xml:space="preserve">GUILLERMO </t>
  </si>
  <si>
    <t>BAUTISTA RAMIREZ</t>
  </si>
  <si>
    <t>008-0024361-0</t>
  </si>
  <si>
    <t>200-01-9603798315</t>
  </si>
  <si>
    <t>unap alejandro bass</t>
  </si>
  <si>
    <t>SADRACK YRBIN</t>
  </si>
  <si>
    <t>GUILLEN</t>
  </si>
  <si>
    <t>023-0116102-8</t>
  </si>
  <si>
    <t>200-01-9603798311</t>
  </si>
  <si>
    <t>Placer Bonito</t>
  </si>
  <si>
    <t>EMELY PATRICIA</t>
  </si>
  <si>
    <t>RODRIGUEZ ORTEGA</t>
  </si>
  <si>
    <t>402-1141418-6</t>
  </si>
  <si>
    <t>200-01-9603808655</t>
  </si>
  <si>
    <t>Asistente de informacion</t>
  </si>
  <si>
    <t xml:space="preserve">Gerencia de area </t>
  </si>
  <si>
    <t>ROBERTO ANTONIO</t>
  </si>
  <si>
    <t>023-0004082-7</t>
  </si>
  <si>
    <t>200-01-9604126996</t>
  </si>
  <si>
    <t>Chofer</t>
  </si>
  <si>
    <t>Dpto. de Odontologia</t>
  </si>
  <si>
    <t>DOROTEO</t>
  </si>
  <si>
    <t>DE LA CRUZ CARRASCO</t>
  </si>
  <si>
    <t>049-0042143-1</t>
  </si>
  <si>
    <t>200-01-9604126997</t>
  </si>
  <si>
    <t>MANOLO</t>
  </si>
  <si>
    <t>MARTINEZ</t>
  </si>
  <si>
    <t>001-1040251-8</t>
  </si>
  <si>
    <t>200-01-9604266453</t>
  </si>
  <si>
    <t>JOSE ANIIBAL</t>
  </si>
  <si>
    <t>FRANCISCO DANIEL</t>
  </si>
  <si>
    <t>024-0027728-7</t>
  </si>
  <si>
    <t>Unap Paloma</t>
  </si>
  <si>
    <t>MIGUEL</t>
  </si>
  <si>
    <t>NUÑEZ MAZARA</t>
  </si>
  <si>
    <t>025-0001585-0</t>
  </si>
  <si>
    <t xml:space="preserve"> </t>
  </si>
  <si>
    <t>LIC. YUDELKY JABALERA</t>
  </si>
  <si>
    <t>RNC 430041793</t>
  </si>
  <si>
    <t>CARMEN I.</t>
  </si>
  <si>
    <t xml:space="preserve"> SANTANA P.</t>
  </si>
  <si>
    <t>027-0005223-2</t>
  </si>
  <si>
    <t xml:space="preserve">Aux. de enfermeria </t>
  </si>
  <si>
    <t xml:space="preserve"> Clinica Morquecho</t>
  </si>
  <si>
    <t xml:space="preserve">SULINDA </t>
  </si>
  <si>
    <t>MOTA DE SALAS</t>
  </si>
  <si>
    <t>100-0007282-6</t>
  </si>
  <si>
    <t>Clinica Yanigua</t>
  </si>
  <si>
    <t xml:space="preserve">DOMINGO A. </t>
  </si>
  <si>
    <t>PEGUERO LUNA</t>
  </si>
  <si>
    <t>100-0002222-7</t>
  </si>
  <si>
    <t xml:space="preserve">Viglante </t>
  </si>
  <si>
    <t xml:space="preserve"> NOLASCO</t>
  </si>
  <si>
    <t>100-0000817-6</t>
  </si>
  <si>
    <t>Clinica El valle</t>
  </si>
  <si>
    <t xml:space="preserve">NIURKA A. </t>
  </si>
  <si>
    <t>AQUINO JAVIER</t>
  </si>
  <si>
    <t>100-0000180-9</t>
  </si>
  <si>
    <t>Tecnica Farmacia</t>
  </si>
  <si>
    <t>Hospital el  Valle</t>
  </si>
  <si>
    <t xml:space="preserve">ZENOVIA </t>
  </si>
  <si>
    <t>TRINIDAD MARTINEZ</t>
  </si>
  <si>
    <t>023-0002962-2</t>
  </si>
  <si>
    <t>Villa Navarro</t>
  </si>
  <si>
    <t xml:space="preserve">MIGUEL ISABEL </t>
  </si>
  <si>
    <t>VASQUEZ</t>
  </si>
  <si>
    <t>027-0003867-8</t>
  </si>
  <si>
    <t xml:space="preserve">Oficina area </t>
  </si>
  <si>
    <t xml:space="preserve">FELIX </t>
  </si>
  <si>
    <t>CANARIO</t>
  </si>
  <si>
    <t>027-0003530-2</t>
  </si>
  <si>
    <t xml:space="preserve">Unap Ondina </t>
  </si>
  <si>
    <t xml:space="preserve">ELSA AURORA </t>
  </si>
  <si>
    <t>027-0028845-5</t>
  </si>
  <si>
    <t>CARMEN</t>
  </si>
  <si>
    <t xml:space="preserve"> DE LA CRUZ TORREZ</t>
  </si>
  <si>
    <t>027-0002151-8</t>
  </si>
  <si>
    <t>Unap La China</t>
  </si>
  <si>
    <t>NOLASCO</t>
  </si>
  <si>
    <t xml:space="preserve">YAQUELIN </t>
  </si>
  <si>
    <t xml:space="preserve"> CASTILLO MONEGRO</t>
  </si>
  <si>
    <t>027-0039926-0</t>
  </si>
  <si>
    <t>Unap la Javilla</t>
  </si>
  <si>
    <t xml:space="preserve">YARELIS </t>
  </si>
  <si>
    <t>GOMEZ REYES</t>
  </si>
  <si>
    <t>027-0042030-6</t>
  </si>
  <si>
    <t>Unap la plaza</t>
  </si>
  <si>
    <t>RUDELANIA</t>
  </si>
  <si>
    <t xml:space="preserve"> OVALLE VEGA</t>
  </si>
  <si>
    <t>023-0110894-6</t>
  </si>
  <si>
    <t xml:space="preserve">Medico asistente </t>
  </si>
  <si>
    <t xml:space="preserve">RAFAEL </t>
  </si>
  <si>
    <t>GONZALEZ</t>
  </si>
  <si>
    <t>027-0024756-8</t>
  </si>
  <si>
    <t>Unap km 15 Hato Mayor</t>
  </si>
  <si>
    <t>CARINYS MARIEL</t>
  </si>
  <si>
    <t>LOPEZ</t>
  </si>
  <si>
    <t>402-2032423-6</t>
  </si>
  <si>
    <t>200-01-960048617-1</t>
  </si>
  <si>
    <t xml:space="preserve">Promotora de salud </t>
  </si>
  <si>
    <t xml:space="preserve">TAIRA MARIA </t>
  </si>
  <si>
    <t>100-0004525-1</t>
  </si>
  <si>
    <t>200-01-270-017401-7</t>
  </si>
  <si>
    <t>Farmaceutica</t>
  </si>
  <si>
    <t>Hospital el valle</t>
  </si>
  <si>
    <t>ISRAEL</t>
  </si>
  <si>
    <t>VASQUEZ ALEXANDER</t>
  </si>
  <si>
    <t>138-0007689-8</t>
  </si>
  <si>
    <t>200-01-9603065740</t>
  </si>
  <si>
    <t>Area Hato Mayor</t>
  </si>
  <si>
    <t>Gerencia de area</t>
  </si>
  <si>
    <t>GAUDY</t>
  </si>
  <si>
    <t>CRISOSTOMO</t>
  </si>
  <si>
    <t>402-4018039-4</t>
  </si>
  <si>
    <t>200-01-9604269997</t>
  </si>
  <si>
    <t>Conjerje</t>
  </si>
  <si>
    <t>Unap ondina</t>
  </si>
  <si>
    <t>TOTAL NOMINA HATO MAYOR</t>
  </si>
  <si>
    <t>PERSONAL AREA  EL SEYBO</t>
  </si>
  <si>
    <t>DEDUCCIONES</t>
  </si>
  <si>
    <t xml:space="preserve">Secretaria </t>
  </si>
  <si>
    <t>Gerencia de area Seibo</t>
  </si>
  <si>
    <t>Oficina de area</t>
  </si>
  <si>
    <t xml:space="preserve">ANA MARIA </t>
  </si>
  <si>
    <t>VASQUEZ SANTANA</t>
  </si>
  <si>
    <t>025-0041921-9</t>
  </si>
  <si>
    <t>Clinica las 500</t>
  </si>
  <si>
    <t xml:space="preserve">OSVALDO ANTONIO </t>
  </si>
  <si>
    <t>CRUZ</t>
  </si>
  <si>
    <t>Unap Los Franceses</t>
  </si>
  <si>
    <t>RAFAELA</t>
  </si>
  <si>
    <t xml:space="preserve"> DIAZ DIAZ</t>
  </si>
  <si>
    <t>025-0033097-8</t>
  </si>
  <si>
    <t>Clinica el Guaral</t>
  </si>
  <si>
    <t xml:space="preserve">YNIRIO MODESTO </t>
  </si>
  <si>
    <t>LEONARDO</t>
  </si>
  <si>
    <t>025-0034927-5</t>
  </si>
  <si>
    <t xml:space="preserve"> Unap el cerrito del seibo</t>
  </si>
  <si>
    <t xml:space="preserve">AMPARO </t>
  </si>
  <si>
    <t>MOJICA</t>
  </si>
  <si>
    <t>029-0010041-9</t>
  </si>
  <si>
    <t>Centro de zona Villa Guerrero</t>
  </si>
  <si>
    <t xml:space="preserve">SONIA ELENA </t>
  </si>
  <si>
    <t xml:space="preserve"> PAREDES MARTINEZ</t>
  </si>
  <si>
    <t>025-0008358-5</t>
  </si>
  <si>
    <t>Unap las guajabas</t>
  </si>
  <si>
    <t xml:space="preserve">LEONIDAS </t>
  </si>
  <si>
    <t>MOTA DE LA CRUZ</t>
  </si>
  <si>
    <t>027-0034558-6</t>
  </si>
  <si>
    <t>200-01-110-176883-3</t>
  </si>
  <si>
    <t xml:space="preserve">TATATIANA ROSANA </t>
  </si>
  <si>
    <t xml:space="preserve"> AQUINO </t>
  </si>
  <si>
    <t>402-3486379-9</t>
  </si>
  <si>
    <t>200-01-960-087688-5</t>
  </si>
  <si>
    <t>Aux. de Farmacia</t>
  </si>
  <si>
    <t>ANGELINA</t>
  </si>
  <si>
    <t>PEGUERO</t>
  </si>
  <si>
    <t>029-0015408-5</t>
  </si>
  <si>
    <t>200-01-9603069101</t>
  </si>
  <si>
    <t xml:space="preserve">Aux. de limpieza </t>
  </si>
  <si>
    <t>Area el seibo</t>
  </si>
  <si>
    <t xml:space="preserve">Unap la mina </t>
  </si>
  <si>
    <t>Unap Villa Guerrero</t>
  </si>
  <si>
    <t>Digitador</t>
  </si>
  <si>
    <t>DIONILIA</t>
  </si>
  <si>
    <t xml:space="preserve">ZORRILLA </t>
  </si>
  <si>
    <t>025-0009672-8</t>
  </si>
  <si>
    <t>200-01-9603798317</t>
  </si>
  <si>
    <t>Unap Pedro Sanchez</t>
  </si>
  <si>
    <t xml:space="preserve">MILOSY ARACELIS </t>
  </si>
  <si>
    <t>BAEZ APONTE</t>
  </si>
  <si>
    <t>025-0032466-6</t>
  </si>
  <si>
    <t>200-01-9603883495</t>
  </si>
  <si>
    <t>Aux. de Enfermeria</t>
  </si>
  <si>
    <t xml:space="preserve"> Unap Cañada del Agua</t>
  </si>
  <si>
    <t xml:space="preserve">CARMEN DOLORES </t>
  </si>
  <si>
    <t>023-0075496-3</t>
  </si>
  <si>
    <t>200-01-9604074136</t>
  </si>
  <si>
    <t>CANDIDA</t>
  </si>
  <si>
    <t xml:space="preserve">DE LA CRUZ </t>
  </si>
  <si>
    <t>065-0019411-0</t>
  </si>
  <si>
    <t>200-01-9604074312</t>
  </si>
  <si>
    <t>TOTAL NOMINA EL SEIBO</t>
  </si>
  <si>
    <t>C/COLON No.28, CENTRO DE LA CIUDAD</t>
  </si>
  <si>
    <t>PERSONAL LA ROMANA</t>
  </si>
  <si>
    <t xml:space="preserve">SONIA MARGARITA </t>
  </si>
  <si>
    <t xml:space="preserve"> HACEN MENOR</t>
  </si>
  <si>
    <t>103-0005891-3</t>
  </si>
  <si>
    <t>Clinica Higueral</t>
  </si>
  <si>
    <t>MATEO VILLAR</t>
  </si>
  <si>
    <t>026-0128058-5</t>
  </si>
  <si>
    <t>Clinica Maria Trinidad Sanchez</t>
  </si>
  <si>
    <t>026-0031430-2</t>
  </si>
  <si>
    <t>Unap Piedra Linda</t>
  </si>
  <si>
    <t xml:space="preserve">SANDRA </t>
  </si>
  <si>
    <t xml:space="preserve"> CESPEDES PAYANO</t>
  </si>
  <si>
    <t>026-0079070-9</t>
  </si>
  <si>
    <t>Unap Cucama</t>
  </si>
  <si>
    <t xml:space="preserve">ROGELIO </t>
  </si>
  <si>
    <t>SOLANO SILVESTRE</t>
  </si>
  <si>
    <t>026-0039613-5</t>
  </si>
  <si>
    <t>Unap Los Mulos</t>
  </si>
  <si>
    <t>MERCEDES ORTIZ</t>
  </si>
  <si>
    <t>026-0045084-1</t>
  </si>
  <si>
    <t>Lic.Enfermeria</t>
  </si>
  <si>
    <t>Clinica Villa Hermosa</t>
  </si>
  <si>
    <t xml:space="preserve">WANDA YUSIL </t>
  </si>
  <si>
    <t>DEL ROSARIO</t>
  </si>
  <si>
    <t>026-0141280-8</t>
  </si>
  <si>
    <t xml:space="preserve">Aux. de Oficina </t>
  </si>
  <si>
    <t xml:space="preserve">ENMA </t>
  </si>
  <si>
    <t xml:space="preserve"> DE LOS SANTOS</t>
  </si>
  <si>
    <t>026-0039834-7</t>
  </si>
  <si>
    <t>UNAP Los Coco</t>
  </si>
  <si>
    <t xml:space="preserve">CARLOS  ANT. </t>
  </si>
  <si>
    <t>CORDONES</t>
  </si>
  <si>
    <t>295-0002936-7</t>
  </si>
  <si>
    <t>UNAP KM 14</t>
  </si>
  <si>
    <t xml:space="preserve">FERMIN </t>
  </si>
  <si>
    <t>RIJO</t>
  </si>
  <si>
    <t>026-0061107-9</t>
  </si>
  <si>
    <t>UNAP Luis J. Suarez</t>
  </si>
  <si>
    <t>DINORA E</t>
  </si>
  <si>
    <t>RAMIREZ DE LA CRUZ</t>
  </si>
  <si>
    <t>026-0037001-5</t>
  </si>
  <si>
    <t>Seccretaria</t>
  </si>
  <si>
    <t>Oficina area Romana</t>
  </si>
  <si>
    <t xml:space="preserve">MARGARITO </t>
  </si>
  <si>
    <t xml:space="preserve"> CUETO ROSARIO</t>
  </si>
  <si>
    <t>026-0043627-9</t>
  </si>
  <si>
    <t xml:space="preserve">RAMONA GERTRUDIS </t>
  </si>
  <si>
    <t>HUNT S.</t>
  </si>
  <si>
    <t>026-0044901-7</t>
  </si>
  <si>
    <t xml:space="preserve">Aux de farmacia </t>
  </si>
  <si>
    <t>Unap Luis J. Suarez</t>
  </si>
  <si>
    <t xml:space="preserve">PROFECTA </t>
  </si>
  <si>
    <t>ACOSTA FERMIN</t>
  </si>
  <si>
    <t>065-0018087-9</t>
  </si>
  <si>
    <t>20001110176884-6</t>
  </si>
  <si>
    <t xml:space="preserve"> Unap Saona</t>
  </si>
  <si>
    <t>DOMINGA</t>
  </si>
  <si>
    <t>MEJIA</t>
  </si>
  <si>
    <t>026-0079667-2</t>
  </si>
  <si>
    <t>20001110176885-9</t>
  </si>
  <si>
    <t xml:space="preserve">Promotara </t>
  </si>
  <si>
    <t xml:space="preserve">Unap conani </t>
  </si>
  <si>
    <t xml:space="preserve">MARIANO  </t>
  </si>
  <si>
    <t xml:space="preserve">ANTONIO MARTE </t>
  </si>
  <si>
    <t>026-0054441-1</t>
  </si>
  <si>
    <t>20001210107826-4</t>
  </si>
  <si>
    <t>Unap villa verde</t>
  </si>
  <si>
    <t>DAISY MARIA</t>
  </si>
  <si>
    <t>DE  LEON FELIX</t>
  </si>
  <si>
    <t>023-0088812-6</t>
  </si>
  <si>
    <t>200-01-960048617-0</t>
  </si>
  <si>
    <t>Unap villa hermosa</t>
  </si>
  <si>
    <t>LIDIA S.</t>
  </si>
  <si>
    <t>FLORIMON</t>
  </si>
  <si>
    <t>001-0414442-3</t>
  </si>
  <si>
    <t>200-01-960049850-5</t>
  </si>
  <si>
    <t xml:space="preserve">FELICITA </t>
  </si>
  <si>
    <t>AGUSTIN MIGUEL</t>
  </si>
  <si>
    <t>103-0000358-8</t>
  </si>
  <si>
    <t>200-01-960029984-0</t>
  </si>
  <si>
    <t>Hosp. Guaymate</t>
  </si>
  <si>
    <t xml:space="preserve"> DEIVI  </t>
  </si>
  <si>
    <t>SILVESTRE DE LA CRUZ</t>
  </si>
  <si>
    <t>026-0120654-9</t>
  </si>
  <si>
    <t>200-01-960180785-8</t>
  </si>
  <si>
    <t>Unap la caleta</t>
  </si>
  <si>
    <t xml:space="preserve">JOSEFA  </t>
  </si>
  <si>
    <t xml:space="preserve">PADUA </t>
  </si>
  <si>
    <t>026-0123563-9</t>
  </si>
  <si>
    <t>200-01-960180786-2</t>
  </si>
  <si>
    <t>JIMENEZ MEDINA</t>
  </si>
  <si>
    <t>026-0135201-2</t>
  </si>
  <si>
    <t>200-01-960180785-9</t>
  </si>
  <si>
    <t>Hosp. Luis J.Suarez</t>
  </si>
  <si>
    <t xml:space="preserve">FERNANDO ABAD </t>
  </si>
  <si>
    <t>GREGORIO SCROGGNS</t>
  </si>
  <si>
    <t>026-0119903-3</t>
  </si>
  <si>
    <t>200-01-9603066262</t>
  </si>
  <si>
    <t xml:space="preserve">sereno </t>
  </si>
  <si>
    <t>Area Romana</t>
  </si>
  <si>
    <t>Unap caleta</t>
  </si>
  <si>
    <t>JOSE</t>
  </si>
  <si>
    <t xml:space="preserve"> ANUAL</t>
  </si>
  <si>
    <t>093-0014276-8</t>
  </si>
  <si>
    <t>200-01-9603066261</t>
  </si>
  <si>
    <t xml:space="preserve">Unap Juan Pablo Duarte </t>
  </si>
  <si>
    <t>LUIS ALBERTO</t>
  </si>
  <si>
    <t>YAN</t>
  </si>
  <si>
    <t>402-4366450-1</t>
  </si>
  <si>
    <t>200-01-9603066266</t>
  </si>
  <si>
    <t xml:space="preserve">Unap villa hermosa </t>
  </si>
  <si>
    <t>FRANCIA</t>
  </si>
  <si>
    <t>CARABALLO</t>
  </si>
  <si>
    <t>026-0036110-5</t>
  </si>
  <si>
    <t>200-01-9603066264</t>
  </si>
  <si>
    <t xml:space="preserve">Unap isla saona </t>
  </si>
  <si>
    <t xml:space="preserve">INAGCIO </t>
  </si>
  <si>
    <t>MORALES</t>
  </si>
  <si>
    <t>025-0013949-4</t>
  </si>
  <si>
    <t>200-01-9603403019</t>
  </si>
  <si>
    <t xml:space="preserve">Unap villa Hermosa 3  </t>
  </si>
  <si>
    <t>Unap pica piedra</t>
  </si>
  <si>
    <t>Mensajero</t>
  </si>
  <si>
    <t>ANA IRIS</t>
  </si>
  <si>
    <t>026-0108536-4</t>
  </si>
  <si>
    <t>200-01-9603798316</t>
  </si>
  <si>
    <t>CPN Villa hermosa</t>
  </si>
  <si>
    <t>Seguridad</t>
  </si>
  <si>
    <t>TOTAL NOMINA LA ROMANA</t>
  </si>
  <si>
    <t>PERSONAL HIGUEY</t>
  </si>
  <si>
    <t>-</t>
  </si>
  <si>
    <t xml:space="preserve">INES BASTARDO </t>
  </si>
  <si>
    <t>026-0049514-3</t>
  </si>
  <si>
    <t>Clinica Pepe Rosario</t>
  </si>
  <si>
    <t xml:space="preserve">TERESA </t>
  </si>
  <si>
    <t>ESPINALES BAEZ</t>
  </si>
  <si>
    <t>085-0008810-2</t>
  </si>
  <si>
    <t xml:space="preserve">conserje </t>
  </si>
  <si>
    <t>Unap Boca de Chavón</t>
  </si>
  <si>
    <t xml:space="preserve">NICAURY </t>
  </si>
  <si>
    <t>RUIZ ORTIZ</t>
  </si>
  <si>
    <t>028-0080705-5</t>
  </si>
  <si>
    <t xml:space="preserve"> Unap Mamá Tingó </t>
  </si>
  <si>
    <t>PEREZ GUERRERO</t>
  </si>
  <si>
    <t>028-0030235-4</t>
  </si>
  <si>
    <t xml:space="preserve"> Clinica Los Sotos</t>
  </si>
  <si>
    <t xml:space="preserve">FULGENCIA </t>
  </si>
  <si>
    <t>GUERRERO CIPRIAN</t>
  </si>
  <si>
    <t>023-0006051-0</t>
  </si>
  <si>
    <t xml:space="preserve"> UNAP San Pedro</t>
  </si>
  <si>
    <t xml:space="preserve">LUISA </t>
  </si>
  <si>
    <t>RIJO SANTANA</t>
  </si>
  <si>
    <t>085-0004486-5</t>
  </si>
  <si>
    <t>UNAP Benerito Higuey</t>
  </si>
  <si>
    <t xml:space="preserve">CRISTINA </t>
  </si>
  <si>
    <t>CARPIO</t>
  </si>
  <si>
    <t>028-0107244-4</t>
  </si>
  <si>
    <t>UNAP Anamuyita</t>
  </si>
  <si>
    <t>VITERBO</t>
  </si>
  <si>
    <t xml:space="preserve"> PAULINO ZORRILLA</t>
  </si>
  <si>
    <t>028-0044964-3</t>
  </si>
  <si>
    <t xml:space="preserve">NICOLA </t>
  </si>
  <si>
    <t>JAQUEZ JIMENEZ</t>
  </si>
  <si>
    <t>028-0003392-6</t>
  </si>
  <si>
    <t>Supervisora de promotores</t>
  </si>
  <si>
    <t xml:space="preserve">FIOR DALIZA </t>
  </si>
  <si>
    <t>028-0042397-8</t>
  </si>
  <si>
    <t>200-01-960048616-3</t>
  </si>
  <si>
    <t>unap los Rosales</t>
  </si>
  <si>
    <t>SANTA E.</t>
  </si>
  <si>
    <t xml:space="preserve"> GUERRERO RODRIGUEZ</t>
  </si>
  <si>
    <t>028-0003008-8</t>
  </si>
  <si>
    <t>200-01-960-087688-1</t>
  </si>
  <si>
    <t>Conserje unap la malena</t>
  </si>
  <si>
    <t>unap la malena</t>
  </si>
  <si>
    <t>GENAO CASTILLO</t>
  </si>
  <si>
    <t>028-0070552-3</t>
  </si>
  <si>
    <t>200-01-9601807855</t>
  </si>
  <si>
    <t>Area de Higuey</t>
  </si>
  <si>
    <t>Unap Villa cerro</t>
  </si>
  <si>
    <t>LARAS PINALES</t>
  </si>
  <si>
    <t>028-0018469-5</t>
  </si>
  <si>
    <t>200-01-9603060891</t>
  </si>
  <si>
    <t>Area Higuey</t>
  </si>
  <si>
    <t>unap cañada honda</t>
  </si>
  <si>
    <t>MELANIA</t>
  </si>
  <si>
    <t>LOPEZ DE MORLA</t>
  </si>
  <si>
    <t>026-0084140-3</t>
  </si>
  <si>
    <t>200-01-9603060892</t>
  </si>
  <si>
    <t xml:space="preserve">CPN San Martin </t>
  </si>
  <si>
    <t xml:space="preserve">GLENNY </t>
  </si>
  <si>
    <t>BERRY</t>
  </si>
  <si>
    <t>023-0078294-9</t>
  </si>
  <si>
    <t>200-01-960307084-2</t>
  </si>
  <si>
    <t>Hospital de veron</t>
  </si>
  <si>
    <t>FRANCISCA</t>
  </si>
  <si>
    <t>CASTILLO DE SANTANA</t>
  </si>
  <si>
    <t>028-0070548-1</t>
  </si>
  <si>
    <t>200-01-9603883499</t>
  </si>
  <si>
    <t>Unap San Francisco</t>
  </si>
  <si>
    <t>TOTAL HIGUEY</t>
  </si>
  <si>
    <t>TOTAL NOMINA A PAGAR</t>
  </si>
  <si>
    <t>200-01-9604334570</t>
  </si>
  <si>
    <t>200-01-9604334568</t>
  </si>
  <si>
    <t>HIPOLITO</t>
  </si>
  <si>
    <t>TOLENTINO</t>
  </si>
  <si>
    <t>023-0084491-3</t>
  </si>
  <si>
    <t>960-455925-7</t>
  </si>
  <si>
    <t xml:space="preserve">RICHARD </t>
  </si>
  <si>
    <t>SANTANA PADILLA</t>
  </si>
  <si>
    <t>402-1195588-1</t>
  </si>
  <si>
    <t>200-01-9604716221</t>
  </si>
  <si>
    <t>DR. RICARDO JULIO ROMERO</t>
  </si>
  <si>
    <t xml:space="preserve">LUCIA </t>
  </si>
  <si>
    <t>DE JESUS</t>
  </si>
  <si>
    <t>029-0007400-2</t>
  </si>
  <si>
    <t>Unap el cedro de miches</t>
  </si>
  <si>
    <t>200-01-960484399-2</t>
  </si>
  <si>
    <t>MARIA ALEXANDRA</t>
  </si>
  <si>
    <t>SOLANO PIMENTEL</t>
  </si>
  <si>
    <t>Unap San Pedro</t>
  </si>
  <si>
    <t>001-765467-3</t>
  </si>
  <si>
    <t>200-01-9605119376</t>
  </si>
  <si>
    <t>NORMAN D</t>
  </si>
  <si>
    <t>SUAZO BERIHUETE</t>
  </si>
  <si>
    <t>402-2189542-4</t>
  </si>
  <si>
    <t>UNAP Km 14</t>
  </si>
  <si>
    <t xml:space="preserve">MANUEL ANTONIO </t>
  </si>
  <si>
    <t>025-0010716-0</t>
  </si>
  <si>
    <t>SERENO</t>
  </si>
  <si>
    <t>REYES LOPEZ</t>
  </si>
  <si>
    <t>027-0017851-6</t>
  </si>
  <si>
    <t>Unap Morquecho</t>
  </si>
  <si>
    <t>MAGALIS</t>
  </si>
  <si>
    <t>JIMENEZ</t>
  </si>
  <si>
    <t>027-0030140-7</t>
  </si>
  <si>
    <t>Unap jalonga</t>
  </si>
  <si>
    <t>DULCE MARIA</t>
  </si>
  <si>
    <t>DOMINGUEZ PEÑA</t>
  </si>
  <si>
    <t>027-0046696-0</t>
  </si>
  <si>
    <t>Unap Km 15</t>
  </si>
  <si>
    <t>IRMA GRISEL</t>
  </si>
  <si>
    <t>REYES FELICIANO</t>
  </si>
  <si>
    <t>027-0012399-1</t>
  </si>
  <si>
    <t>Unap la Sierra</t>
  </si>
  <si>
    <t>960-525593-1</t>
  </si>
  <si>
    <t>960-525592-9</t>
  </si>
  <si>
    <t>960-5265765</t>
  </si>
  <si>
    <t>960-5265769</t>
  </si>
  <si>
    <t>960-5265764</t>
  </si>
  <si>
    <t>960-5265766</t>
  </si>
  <si>
    <t>MANUEL DE JESUS</t>
  </si>
  <si>
    <t>LORA</t>
  </si>
  <si>
    <t>023-0020611-3</t>
  </si>
  <si>
    <t>960-532825-5</t>
  </si>
  <si>
    <t xml:space="preserve">JOSE MANUEL </t>
  </si>
  <si>
    <t>DE LEON ROJAS</t>
  </si>
  <si>
    <t>028-004109-2</t>
  </si>
  <si>
    <t>Unap Politur</t>
  </si>
  <si>
    <t>402-1139481-8</t>
  </si>
  <si>
    <t>960-5354300</t>
  </si>
  <si>
    <t>960-5354299</t>
  </si>
  <si>
    <t>023-0143527-3</t>
  </si>
  <si>
    <t>ROSARIO JAVIER</t>
  </si>
  <si>
    <t xml:space="preserve">DIGNA </t>
  </si>
  <si>
    <t>UNAP Santa Fe</t>
  </si>
  <si>
    <t>JULIO ADRIANO</t>
  </si>
  <si>
    <t>DIAZ ACOSTA</t>
  </si>
  <si>
    <t>067-0013604-4</t>
  </si>
  <si>
    <t>Unap Magua</t>
  </si>
  <si>
    <t>LAUTERIO</t>
  </si>
  <si>
    <t>CASTILLO CARABALLO</t>
  </si>
  <si>
    <t>028-0025002-5</t>
  </si>
  <si>
    <t>CPN Santana</t>
  </si>
  <si>
    <t>STEPHANIE</t>
  </si>
  <si>
    <t>028-0109126-1</t>
  </si>
  <si>
    <t>2/12023</t>
  </si>
  <si>
    <t>960-5505583</t>
  </si>
  <si>
    <t>960-5518545</t>
  </si>
  <si>
    <t xml:space="preserve">JOSE OMAR </t>
  </si>
  <si>
    <t>CEDANO REYES</t>
  </si>
  <si>
    <t>026-0138616-8</t>
  </si>
  <si>
    <t>GRISEYDA JOSEFINA</t>
  </si>
  <si>
    <t>MARTINEZ REYES</t>
  </si>
  <si>
    <t>026-0117059-6</t>
  </si>
  <si>
    <t>CPN Zona Franca</t>
  </si>
  <si>
    <t>023-0084538-1</t>
  </si>
  <si>
    <t>960-5593763</t>
  </si>
  <si>
    <t>960-5593764</t>
  </si>
  <si>
    <t>D/A</t>
  </si>
  <si>
    <t xml:space="preserve">ANTONIO </t>
  </si>
  <si>
    <t>HERNANDEZ</t>
  </si>
  <si>
    <t>025-0015700-9</t>
  </si>
  <si>
    <t>Vigilante</t>
  </si>
  <si>
    <t>Unap Magarin</t>
  </si>
  <si>
    <t xml:space="preserve"> PEREZ NATERA</t>
  </si>
  <si>
    <t xml:space="preserve">AIDA </t>
  </si>
  <si>
    <t>011-714807-2</t>
  </si>
  <si>
    <t>960-568646-3</t>
  </si>
  <si>
    <t>960540890-2</t>
  </si>
  <si>
    <t>Unap las Goutier</t>
  </si>
  <si>
    <t>960-506293-3</t>
  </si>
  <si>
    <t xml:space="preserve">ESTEBANIA </t>
  </si>
  <si>
    <t>MELLA WILLIAMS</t>
  </si>
  <si>
    <t>402-2020200-2</t>
  </si>
  <si>
    <t>CPN IDSS Consuelo</t>
  </si>
  <si>
    <t>DEMETRIO</t>
  </si>
  <si>
    <t>029-0009483-6</t>
  </si>
  <si>
    <t>Unap el cerrito</t>
  </si>
  <si>
    <t>960-5817459</t>
  </si>
  <si>
    <t>ROSAINA</t>
  </si>
  <si>
    <t>VIDO URBAEZ</t>
  </si>
  <si>
    <t>028-0092734-1</t>
  </si>
  <si>
    <t>Unap laguna de Nisibon</t>
  </si>
  <si>
    <t>960-5881621</t>
  </si>
  <si>
    <t>JAVIER</t>
  </si>
  <si>
    <t>027-0015148-9</t>
  </si>
  <si>
    <t>MOISES MANUEL</t>
  </si>
  <si>
    <t>PARESON</t>
  </si>
  <si>
    <t>4023161422-9</t>
  </si>
  <si>
    <t>RAUL ANTONIO</t>
  </si>
  <si>
    <t>026-0005032-8</t>
  </si>
  <si>
    <t>960-6366118</t>
  </si>
  <si>
    <t>960-6366119</t>
  </si>
  <si>
    <t xml:space="preserve">ISMAEL </t>
  </si>
  <si>
    <t>GARCIA SEVERINO</t>
  </si>
  <si>
    <t>402-1030578-1</t>
  </si>
  <si>
    <t>Yerba Buena</t>
  </si>
  <si>
    <t>402-1112745-7</t>
  </si>
  <si>
    <t>Unap Santa clara de Asis</t>
  </si>
  <si>
    <t>BO.BLANCO</t>
  </si>
  <si>
    <t>FLOID POLICIA</t>
  </si>
  <si>
    <t>MOTA PACHE</t>
  </si>
  <si>
    <t>028-00346195</t>
  </si>
  <si>
    <t xml:space="preserve">DOMINGA </t>
  </si>
  <si>
    <t>960-7088303</t>
  </si>
  <si>
    <t>Cpn Los Platanitod</t>
  </si>
  <si>
    <t xml:space="preserve">      DR. RICARDO JULIO ROMERO</t>
  </si>
  <si>
    <t>DIRECTOR</t>
  </si>
  <si>
    <t xml:space="preserve">Darlenys Maria </t>
  </si>
  <si>
    <t>Santana Jimenez</t>
  </si>
  <si>
    <t xml:space="preserve">VIRGIA </t>
  </si>
  <si>
    <t>SANTANA MENDOZA</t>
  </si>
  <si>
    <t>029-0016683-2</t>
  </si>
  <si>
    <t>Unap La Gina</t>
  </si>
  <si>
    <t xml:space="preserve">                    DIRECTOR</t>
  </si>
  <si>
    <t xml:space="preserve">                               ADMINISTRADORA</t>
  </si>
  <si>
    <t xml:space="preserve">                                  ADMINISTRADORA</t>
  </si>
  <si>
    <t xml:space="preserve">                  DIRECTOR</t>
  </si>
  <si>
    <t>AREA DE HATO MAYOR</t>
  </si>
  <si>
    <t>017-0019300-4</t>
  </si>
  <si>
    <t>CONSERJE</t>
  </si>
  <si>
    <t>MARCHENA SABINO</t>
  </si>
  <si>
    <t>023-0030748-1</t>
  </si>
  <si>
    <t>UNAP JAPON</t>
  </si>
  <si>
    <t>GONZALEZ FRIAS</t>
  </si>
  <si>
    <t>023-0091971-5</t>
  </si>
  <si>
    <t>ANTELINA ENEROLIZA</t>
  </si>
  <si>
    <t>CANDELARIO BAEZ</t>
  </si>
  <si>
    <t>402-2555106-4</t>
  </si>
  <si>
    <t>CENTRO DE DIAGNOSTICO</t>
  </si>
  <si>
    <t>ANGELA ALTAGARCIA</t>
  </si>
  <si>
    <t>VALENZUELA DE ACOSTA</t>
  </si>
  <si>
    <t>CPN BUEN PASTOR</t>
  </si>
  <si>
    <t>PASCUALA ESTEBANIA</t>
  </si>
  <si>
    <t>UNAP LAS PIEDAS(CONANI)</t>
  </si>
  <si>
    <t>NAVARRO</t>
  </si>
  <si>
    <t>027-0011810-8</t>
  </si>
  <si>
    <t>JULIO</t>
  </si>
  <si>
    <t>UNAP PORVENIR</t>
  </si>
  <si>
    <t>U. Punta de Garza</t>
  </si>
  <si>
    <r>
      <t xml:space="preserve"> </t>
    </r>
    <r>
      <rPr>
        <b/>
        <sz val="9"/>
        <rFont val="Calibri"/>
        <family val="2"/>
        <scheme val="minor"/>
      </rPr>
      <t xml:space="preserve">Total de empleados contratado </t>
    </r>
  </si>
  <si>
    <t xml:space="preserve">                         ADMINISTRADORA</t>
  </si>
  <si>
    <t xml:space="preserve">   LIC. YUDELKY JABALERA</t>
  </si>
  <si>
    <t xml:space="preserve">                                             ADMINISTRADORA</t>
  </si>
  <si>
    <t xml:space="preserve">                         DIRECTOR</t>
  </si>
  <si>
    <t xml:space="preserve">                                                   ADMINISTRADORA</t>
  </si>
  <si>
    <t>BAUTISTA OZORIA</t>
  </si>
  <si>
    <t>402-21053685</t>
  </si>
  <si>
    <t>CRUZ BERAS</t>
  </si>
  <si>
    <t>402-2252146-6</t>
  </si>
  <si>
    <t xml:space="preserve">GLORIA  </t>
  </si>
  <si>
    <t>ELSA DEONI CIA</t>
  </si>
  <si>
    <t xml:space="preserve">                                                                                                                                                                                                   PEDRO DE MACORIS, REPUBLICA DOMINICANA</t>
  </si>
  <si>
    <t xml:space="preserve">                                                                                                                                                                                                              PERSONAL SPM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</si>
  <si>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</si>
  <si>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RIVERA DE LA CRUZ</t>
  </si>
  <si>
    <t>023-0075532-5</t>
  </si>
  <si>
    <t xml:space="preserve">MIGUEL </t>
  </si>
  <si>
    <t>LEIDI ARIELA</t>
  </si>
  <si>
    <t>DOROTEO VASQUEZ</t>
  </si>
  <si>
    <t>402-2902338-3</t>
  </si>
  <si>
    <t>GERENCIA DE AREA</t>
  </si>
  <si>
    <t xml:space="preserve">                           DR. RICARDO JULIO ROMERO</t>
  </si>
  <si>
    <t xml:space="preserve">                                                                            DIRECTOR</t>
  </si>
  <si>
    <t xml:space="preserve">BETHANIA </t>
  </si>
  <si>
    <t xml:space="preserve">VALDEZ MARIA </t>
  </si>
  <si>
    <t>023-0142481-4</t>
  </si>
  <si>
    <t>CPN BATEY ANGELINA</t>
  </si>
  <si>
    <t>ROSELIS HERENIA</t>
  </si>
  <si>
    <t>ORTIZ DE LA CRUZ</t>
  </si>
  <si>
    <t>023-0026201-7</t>
  </si>
  <si>
    <t xml:space="preserve">CPN EL BRISAL </t>
  </si>
  <si>
    <t>JUANA LUCRECIA</t>
  </si>
  <si>
    <t>WECKS DAVID</t>
  </si>
  <si>
    <t>023-0124918-7</t>
  </si>
  <si>
    <t>CPN CAMARA JUNION</t>
  </si>
  <si>
    <t>JOHAN EMIL</t>
  </si>
  <si>
    <t>VARGAS DE LA CRUZ</t>
  </si>
  <si>
    <t>402-09763685</t>
  </si>
  <si>
    <t>DIGITADOR</t>
  </si>
  <si>
    <t>HECTOR JULIO</t>
  </si>
  <si>
    <t>CASTILLO ROJAS</t>
  </si>
  <si>
    <t xml:space="preserve">PEDRITO </t>
  </si>
  <si>
    <t>DE LA ROSA RIVERA</t>
  </si>
  <si>
    <t>067-00080978</t>
  </si>
  <si>
    <t>VIGILANTE</t>
  </si>
  <si>
    <t>ATENCION PRI LAS CAÑITAS</t>
  </si>
  <si>
    <t xml:space="preserve">                                                                                                                   RNC 430041793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</si>
  <si>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</si>
  <si>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NO.CUENTA</t>
  </si>
  <si>
    <t xml:space="preserve">LUISA MARIA </t>
  </si>
  <si>
    <t>CASTILLO LOUIS</t>
  </si>
  <si>
    <t xml:space="preserve">Centro de Diagnostico PORVENIR </t>
  </si>
  <si>
    <t>028-0036105-3</t>
  </si>
  <si>
    <t>MARIA VANESSA</t>
  </si>
  <si>
    <t>MEJIAS DE PEÑA</t>
  </si>
  <si>
    <t>023-0158598-6</t>
  </si>
  <si>
    <t>CPN PUNTA DE GANZA</t>
  </si>
  <si>
    <r>
      <t xml:space="preserve">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REGION V</t>
    </r>
  </si>
  <si>
    <t>BIONALISTA</t>
  </si>
  <si>
    <t>CENTO DIAGNOSTICO PORVENIR</t>
  </si>
  <si>
    <t>ROSCAURIS LINAURIS</t>
  </si>
  <si>
    <t>VILORIO BAEZ</t>
  </si>
  <si>
    <t>027-0048830-3</t>
  </si>
  <si>
    <t>SOPORTE TECNICO</t>
  </si>
  <si>
    <t>JULIANNY</t>
  </si>
  <si>
    <t>A.Primaria Juan P. Duarte</t>
  </si>
  <si>
    <t>MARTINA</t>
  </si>
  <si>
    <t>FRIAS CASTRO</t>
  </si>
  <si>
    <t>030-0001612-5</t>
  </si>
  <si>
    <t>UNAP  LA ESPERANZA</t>
  </si>
  <si>
    <t>402-1142182-7</t>
  </si>
  <si>
    <t>YULEYCA CESARINA</t>
  </si>
  <si>
    <t>GUILAMO SANTANA</t>
  </si>
  <si>
    <t>402-3367418-9</t>
  </si>
  <si>
    <t>028-0092682-2</t>
  </si>
  <si>
    <t>ENC. FARMACIA</t>
  </si>
  <si>
    <t>NOMINA CORRESPONDIENTE AL 31 DE  OCTUBRE   AÑO 2025</t>
  </si>
  <si>
    <t>NOMINA CORRESPONDIENTE AL 31 DE OCTUBRE  AÑO 2025</t>
  </si>
  <si>
    <t>NOMINA CORRESPONDIENTE AL 31  DE  OCTUBRE    AÑO 2025</t>
  </si>
  <si>
    <t>NOMINA CORRESPONDIENTE AL 31 DE OCTUBRE    AÑO 2025</t>
  </si>
  <si>
    <t>NOMINA CORRESPONDIENTE AL  31 DE  OCTUBRE    AÑO 2025</t>
  </si>
  <si>
    <t xml:space="preserve">ANEURY </t>
  </si>
  <si>
    <t>RODRIGUEZ MOTA</t>
  </si>
  <si>
    <t>027-0034902-6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</si>
</sst>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0000"/>
    <numFmt numFmtId="166" formatCode="dd/mm/yyyy;@"/>
    <numFmt numFmtId="167" formatCode="_-* #,##0.00_-;\-* #,##0.00_-;_-* &quot;-&quot;??_-;_-@_-"/>
    <numFmt numFmtId="168" formatCode="[$-409]d\-mmm\-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195">
    <xf numFmtId="0" fontId="0" fillId="0" borderId="0" xfId="0"/>
    <xf numFmtId="0" fontId="2" fillId="0" borderId="0" xfId="0" applyFont="1"/>
    <xf numFmtId="0" fontId="0" fillId="0" borderId="0" xfId="0" applyFont="1"/>
    <xf numFmtId="0" fontId="0" fillId="2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0" fillId="0" borderId="1" xfId="0" applyFont="1" applyBorder="1"/>
    <xf numFmtId="4" fontId="6" fillId="0" borderId="1" xfId="1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right"/>
    </xf>
    <xf numFmtId="166" fontId="6" fillId="2" borderId="1" xfId="0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>
      <alignment horizontal="right" wrapText="1"/>
    </xf>
    <xf numFmtId="4" fontId="7" fillId="0" borderId="1" xfId="1" applyNumberFormat="1" applyFont="1" applyBorder="1" applyAlignment="1">
      <alignment horizontal="right"/>
    </xf>
    <xf numFmtId="0" fontId="0" fillId="2" borderId="1" xfId="0" applyFont="1" applyFill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4" fontId="0" fillId="0" borderId="1" xfId="0" applyNumberFormat="1" applyFont="1" applyFill="1" applyBorder="1" applyAlignment="1">
      <alignment horizontal="right" wrapText="1"/>
    </xf>
    <xf numFmtId="4" fontId="0" fillId="0" borderId="1" xfId="1" applyNumberFormat="1" applyFont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14" fontId="6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0" fillId="0" borderId="1" xfId="0" applyFont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horizontal="center" vertical="top" wrapText="1" readingOrder="1"/>
      <protection locked="0"/>
    </xf>
    <xf numFmtId="4" fontId="6" fillId="0" borderId="1" xfId="0" applyNumberFormat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6" fillId="2" borderId="1" xfId="0" applyFont="1" applyFill="1" applyBorder="1" applyAlignment="1"/>
    <xf numFmtId="1" fontId="6" fillId="2" borderId="1" xfId="0" applyNumberFormat="1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0" fontId="8" fillId="0" borderId="1" xfId="0" applyFont="1" applyBorder="1" applyAlignment="1" applyProtection="1">
      <alignment horizontal="center" vertical="top" readingOrder="1"/>
      <protection locked="0"/>
    </xf>
    <xf numFmtId="0" fontId="6" fillId="2" borderId="3" xfId="0" applyFont="1" applyFill="1" applyBorder="1" applyAlignment="1">
      <alignment horizontal="left"/>
    </xf>
    <xf numFmtId="4" fontId="6" fillId="2" borderId="1" xfId="2" applyNumberFormat="1" applyFont="1" applyFill="1" applyBorder="1" applyAlignment="1">
      <alignment horizontal="right"/>
    </xf>
    <xf numFmtId="0" fontId="0" fillId="2" borderId="2" xfId="0" applyFont="1" applyFill="1" applyBorder="1"/>
    <xf numFmtId="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14" fontId="0" fillId="0" borderId="3" xfId="0" applyNumberFormat="1" applyFont="1" applyBorder="1" applyAlignment="1">
      <alignment horizontal="center"/>
    </xf>
    <xf numFmtId="0" fontId="0" fillId="2" borderId="4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14" fontId="0" fillId="2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right" wrapText="1"/>
    </xf>
    <xf numFmtId="4" fontId="0" fillId="0" borderId="0" xfId="0" applyNumberFormat="1" applyFont="1"/>
    <xf numFmtId="0" fontId="2" fillId="0" borderId="0" xfId="0" applyFont="1" applyAlignment="1"/>
    <xf numFmtId="4" fontId="6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2" fillId="3" borderId="1" xfId="0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4" fontId="6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2" fillId="2" borderId="2" xfId="0" applyFont="1" applyFill="1" applyBorder="1" applyAlignment="1">
      <alignment horizontal="left"/>
    </xf>
    <xf numFmtId="0" fontId="2" fillId="2" borderId="1" xfId="0" applyFont="1" applyFill="1" applyBorder="1"/>
    <xf numFmtId="0" fontId="7" fillId="2" borderId="1" xfId="0" applyFont="1" applyFill="1" applyBorder="1" applyAlignment="1">
      <alignment horizontal="left"/>
    </xf>
    <xf numFmtId="4" fontId="7" fillId="2" borderId="1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1" fontId="2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 applyProtection="1">
      <alignment horizontal="center" vertical="top" wrapText="1" readingOrder="1"/>
      <protection locked="0"/>
    </xf>
    <xf numFmtId="0" fontId="2" fillId="2" borderId="0" xfId="0" applyFont="1" applyFill="1" applyBorder="1"/>
    <xf numFmtId="0" fontId="7" fillId="2" borderId="0" xfId="0" applyFont="1" applyFill="1" applyBorder="1" applyAlignment="1">
      <alignment horizontal="left"/>
    </xf>
    <xf numFmtId="4" fontId="7" fillId="2" borderId="0" xfId="2" applyNumberFormat="1" applyFont="1" applyFill="1" applyBorder="1" applyAlignment="1">
      <alignment horizontal="right"/>
    </xf>
    <xf numFmtId="14" fontId="6" fillId="2" borderId="0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3" borderId="1" xfId="0" applyFont="1" applyFill="1" applyBorder="1"/>
    <xf numFmtId="0" fontId="7" fillId="3" borderId="0" xfId="0" applyFont="1" applyFill="1" applyBorder="1"/>
    <xf numFmtId="0" fontId="6" fillId="3" borderId="0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1" xfId="0" applyFont="1" applyFill="1" applyBorder="1"/>
    <xf numFmtId="4" fontId="6" fillId="3" borderId="0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6" fillId="0" borderId="7" xfId="0" applyFont="1" applyBorder="1"/>
    <xf numFmtId="4" fontId="6" fillId="0" borderId="1" xfId="0" applyNumberFormat="1" applyFont="1" applyFill="1" applyBorder="1" applyAlignment="1">
      <alignment horizontal="right"/>
    </xf>
    <xf numFmtId="164" fontId="6" fillId="0" borderId="1" xfId="1" applyFont="1" applyFill="1" applyBorder="1" applyAlignment="1">
      <alignment horizontal="center"/>
    </xf>
    <xf numFmtId="168" fontId="6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64" fontId="6" fillId="0" borderId="0" xfId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164" fontId="6" fillId="0" borderId="1" xfId="1" applyFont="1" applyBorder="1" applyAlignment="1">
      <alignment horizontal="center"/>
    </xf>
    <xf numFmtId="0" fontId="6" fillId="0" borderId="5" xfId="0" applyFont="1" applyBorder="1"/>
    <xf numFmtId="0" fontId="8" fillId="2" borderId="1" xfId="0" applyFont="1" applyFill="1" applyBorder="1" applyAlignment="1" applyProtection="1">
      <alignment vertical="top" readingOrder="1"/>
      <protection locked="0"/>
    </xf>
    <xf numFmtId="0" fontId="8" fillId="2" borderId="1" xfId="0" applyFont="1" applyFill="1" applyBorder="1" applyAlignment="1" applyProtection="1">
      <alignment horizontal="center" vertical="top" readingOrder="1"/>
      <protection locked="0"/>
    </xf>
    <xf numFmtId="164" fontId="6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6" fillId="0" borderId="5" xfId="0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4" fontId="6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4" fontId="6" fillId="0" borderId="1" xfId="1" applyFont="1" applyBorder="1" applyAlignment="1">
      <alignment horizontal="right"/>
    </xf>
    <xf numFmtId="0" fontId="8" fillId="2" borderId="1" xfId="0" applyFont="1" applyFill="1" applyBorder="1" applyAlignment="1" applyProtection="1">
      <alignment vertical="top" wrapText="1" readingOrder="1"/>
      <protection locked="0"/>
    </xf>
    <xf numFmtId="0" fontId="6" fillId="2" borderId="7" xfId="0" applyFont="1" applyFill="1" applyBorder="1" applyAlignment="1">
      <alignment horizontal="left"/>
    </xf>
    <xf numFmtId="14" fontId="6" fillId="2" borderId="7" xfId="0" applyNumberFormat="1" applyFont="1" applyFill="1" applyBorder="1" applyAlignment="1">
      <alignment horizontal="center"/>
    </xf>
    <xf numFmtId="4" fontId="6" fillId="2" borderId="7" xfId="2" applyNumberFormat="1" applyFont="1" applyFill="1" applyBorder="1" applyAlignment="1">
      <alignment horizontal="right"/>
    </xf>
    <xf numFmtId="166" fontId="0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6" fillId="0" borderId="1" xfId="0" applyFont="1" applyBorder="1" applyAlignment="1" applyProtection="1">
      <alignment vertical="top" wrapText="1" readingOrder="1"/>
      <protection locked="0"/>
    </xf>
    <xf numFmtId="4" fontId="6" fillId="0" borderId="1" xfId="0" applyNumberFormat="1" applyFont="1" applyBorder="1" applyAlignment="1"/>
    <xf numFmtId="4" fontId="6" fillId="0" borderId="1" xfId="0" applyNumberFormat="1" applyFont="1" applyFill="1" applyBorder="1" applyAlignment="1">
      <alignment wrapText="1"/>
    </xf>
    <xf numFmtId="4" fontId="6" fillId="0" borderId="1" xfId="1" applyNumberFormat="1" applyFont="1" applyBorder="1" applyAlignment="1"/>
    <xf numFmtId="4" fontId="2" fillId="0" borderId="1" xfId="0" applyNumberFormat="1" applyFont="1" applyBorder="1" applyAlignment="1"/>
    <xf numFmtId="4" fontId="2" fillId="0" borderId="0" xfId="0" applyNumberFormat="1" applyFont="1" applyBorder="1" applyAlignment="1"/>
    <xf numFmtId="1" fontId="6" fillId="0" borderId="0" xfId="0" applyNumberFormat="1" applyFont="1" applyAlignment="1">
      <alignment horizontal="center"/>
    </xf>
    <xf numFmtId="4" fontId="7" fillId="0" borderId="0" xfId="0" applyNumberFormat="1" applyFont="1"/>
    <xf numFmtId="0" fontId="7" fillId="0" borderId="0" xfId="0" applyFont="1"/>
    <xf numFmtId="0" fontId="6" fillId="3" borderId="1" xfId="0" applyFont="1" applyFill="1" applyBorder="1" applyAlignment="1">
      <alignment horizontal="left"/>
    </xf>
    <xf numFmtId="164" fontId="6" fillId="3" borderId="1" xfId="1" applyFont="1" applyFill="1" applyBorder="1" applyAlignment="1">
      <alignment horizontal="center"/>
    </xf>
    <xf numFmtId="0" fontId="11" fillId="0" borderId="1" xfId="0" applyFont="1" applyBorder="1"/>
    <xf numFmtId="0" fontId="12" fillId="3" borderId="1" xfId="0" applyFont="1" applyFill="1" applyBorder="1"/>
    <xf numFmtId="0" fontId="10" fillId="0" borderId="0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center" vertical="top" wrapText="1" readingOrder="1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14" fillId="0" borderId="0" xfId="0" applyFont="1"/>
    <xf numFmtId="0" fontId="6" fillId="0" borderId="1" xfId="0" applyFont="1" applyFill="1" applyBorder="1"/>
    <xf numFmtId="0" fontId="0" fillId="2" borderId="0" xfId="0" applyFont="1" applyFill="1" applyBorder="1"/>
    <xf numFmtId="0" fontId="0" fillId="0" borderId="7" xfId="0" applyFont="1" applyBorder="1" applyAlignment="1">
      <alignment horizontal="left"/>
    </xf>
    <xf numFmtId="14" fontId="0" fillId="2" borderId="7" xfId="0" applyNumberFormat="1" applyFont="1" applyFill="1" applyBorder="1" applyAlignment="1">
      <alignment horizontal="center"/>
    </xf>
    <xf numFmtId="0" fontId="0" fillId="2" borderId="7" xfId="0" applyFont="1" applyFill="1" applyBorder="1" applyAlignment="1">
      <alignment horizontal="left"/>
    </xf>
    <xf numFmtId="0" fontId="0" fillId="0" borderId="7" xfId="0" applyFont="1" applyBorder="1"/>
    <xf numFmtId="4" fontId="0" fillId="0" borderId="7" xfId="0" applyNumberFormat="1" applyFont="1" applyFill="1" applyBorder="1" applyAlignment="1">
      <alignment horizontal="right" wrapText="1"/>
    </xf>
    <xf numFmtId="4" fontId="0" fillId="0" borderId="7" xfId="1" applyNumberFormat="1" applyFont="1" applyBorder="1" applyAlignment="1">
      <alignment horizontal="right"/>
    </xf>
    <xf numFmtId="4" fontId="6" fillId="0" borderId="7" xfId="1" applyNumberFormat="1" applyFont="1" applyBorder="1" applyAlignment="1">
      <alignment horizontal="right"/>
    </xf>
    <xf numFmtId="0" fontId="8" fillId="0" borderId="5" xfId="0" applyFont="1" applyBorder="1" applyAlignment="1" applyProtection="1">
      <alignment vertical="top" wrapText="1" readingOrder="1"/>
      <protection locked="0"/>
    </xf>
    <xf numFmtId="0" fontId="8" fillId="0" borderId="5" xfId="0" applyFont="1" applyBorder="1" applyAlignment="1" applyProtection="1">
      <alignment horizontal="center" vertical="top" wrapText="1" readingOrder="1"/>
      <protection locked="0"/>
    </xf>
    <xf numFmtId="0" fontId="0" fillId="0" borderId="5" xfId="0" applyFont="1" applyBorder="1"/>
    <xf numFmtId="4" fontId="0" fillId="0" borderId="5" xfId="0" applyNumberFormat="1" applyFont="1" applyFill="1" applyBorder="1" applyAlignment="1">
      <alignment horizontal="right" wrapText="1"/>
    </xf>
    <xf numFmtId="4" fontId="0" fillId="0" borderId="5" xfId="1" applyNumberFormat="1" applyFont="1" applyBorder="1" applyAlignment="1">
      <alignment horizontal="right"/>
    </xf>
    <xf numFmtId="164" fontId="0" fillId="0" borderId="5" xfId="1" applyFont="1" applyBorder="1" applyAlignment="1">
      <alignment horizontal="center"/>
    </xf>
    <xf numFmtId="4" fontId="6" fillId="0" borderId="5" xfId="1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0" xfId="0" applyFont="1" applyBorder="1"/>
    <xf numFmtId="14" fontId="0" fillId="2" borderId="1" xfId="0" applyNumberFormat="1" applyFont="1" applyFill="1" applyBorder="1"/>
    <xf numFmtId="17" fontId="6" fillId="0" borderId="0" xfId="0" applyNumberFormat="1" applyFont="1" applyBorder="1"/>
    <xf numFmtId="0" fontId="11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10" fillId="0" borderId="1" xfId="0" applyFont="1" applyBorder="1"/>
    <xf numFmtId="4" fontId="1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2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</cellXfs>
  <cellStyles count="3">
    <cellStyle name="Millares" xfId="1" builtinId="3"/>
    <cellStyle name="Millares_Hoja1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647700</xdr:colOff>
      <xdr:row>1</xdr:row>
      <xdr:rowOff>133349</xdr:rowOff>
    </xdr:from>
    <xdr:ext cx="1022350" cy="733425"/>
    <xdr:pic>
      <xdr:nvPicPr>
        <xdr:cNvPr id="2" name="Imagen 3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23849"/>
          <a:ext cx="10223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752475</xdr:colOff>
      <xdr:row>102</xdr:row>
      <xdr:rowOff>188278</xdr:rowOff>
    </xdr:from>
    <xdr:ext cx="1250950" cy="564705"/>
    <xdr:pic>
      <xdr:nvPicPr>
        <xdr:cNvPr id="3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22105303"/>
          <a:ext cx="1250950" cy="564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476250</xdr:colOff>
      <xdr:row>144</xdr:row>
      <xdr:rowOff>19054</xdr:rowOff>
    </xdr:from>
    <xdr:ext cx="1201345" cy="742946"/>
    <xdr:pic>
      <xdr:nvPicPr>
        <xdr:cNvPr id="4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30327604"/>
          <a:ext cx="1201345" cy="74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133309</xdr:colOff>
      <xdr:row>178</xdr:row>
      <xdr:rowOff>85726</xdr:rowOff>
    </xdr:from>
    <xdr:ext cx="1414410" cy="828674"/>
    <xdr:pic>
      <xdr:nvPicPr>
        <xdr:cNvPr id="5" name="Imagen 4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344359" y="37642801"/>
          <a:ext cx="1414410" cy="82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0</xdr:colOff>
      <xdr:row>226</xdr:row>
      <xdr:rowOff>161925</xdr:rowOff>
    </xdr:from>
    <xdr:ext cx="1302821" cy="846646"/>
    <xdr:pic>
      <xdr:nvPicPr>
        <xdr:cNvPr id="6" name="Imagen 5" descr="Resultado de imagen de gobierno de la república dominicana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63" t="3777" r="13969" b="8846"/>
        <a:stretch>
          <a:fillRect/>
        </a:stretch>
      </xdr:blipFill>
      <xdr:spPr bwMode="auto">
        <a:xfrm>
          <a:off x="12211050" y="46872525"/>
          <a:ext cx="1302821" cy="84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276225</xdr:colOff>
      <xdr:row>0</xdr:row>
      <xdr:rowOff>76200</xdr:rowOff>
    </xdr:from>
    <xdr:to>
      <xdr:col>2</xdr:col>
      <xdr:colOff>476250</xdr:colOff>
      <xdr:row>4</xdr:row>
      <xdr:rowOff>152400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76200"/>
          <a:ext cx="2219325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238126</xdr:colOff>
      <xdr:row>101</xdr:row>
      <xdr:rowOff>133350</xdr:rowOff>
    </xdr:from>
    <xdr:to>
      <xdr:col>2</xdr:col>
      <xdr:colOff>542926</xdr:colOff>
      <xdr:row>105</xdr:row>
      <xdr:rowOff>66675</xdr:rowOff>
    </xdr:to>
    <xdr:pic>
      <xdr:nvPicPr>
        <xdr:cNvPr id="8" name="Imagen 7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6" y="21859875"/>
          <a:ext cx="2324100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143</xdr:row>
      <xdr:rowOff>19050</xdr:rowOff>
    </xdr:from>
    <xdr:to>
      <xdr:col>2</xdr:col>
      <xdr:colOff>609600</xdr:colOff>
      <xdr:row>147</xdr:row>
      <xdr:rowOff>0</xdr:rowOff>
    </xdr:to>
    <xdr:pic>
      <xdr:nvPicPr>
        <xdr:cNvPr id="9" name="Imagen 8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30137100"/>
          <a:ext cx="24193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177</xdr:row>
      <xdr:rowOff>57150</xdr:rowOff>
    </xdr:from>
    <xdr:to>
      <xdr:col>2</xdr:col>
      <xdr:colOff>772160</xdr:colOff>
      <xdr:row>182</xdr:row>
      <xdr:rowOff>99060</xdr:rowOff>
    </xdr:to>
    <xdr:pic>
      <xdr:nvPicPr>
        <xdr:cNvPr id="10" name="Imagen 9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7423725"/>
          <a:ext cx="2477135" cy="9944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225</xdr:row>
      <xdr:rowOff>161925</xdr:rowOff>
    </xdr:from>
    <xdr:to>
      <xdr:col>2</xdr:col>
      <xdr:colOff>809625</xdr:colOff>
      <xdr:row>229</xdr:row>
      <xdr:rowOff>180975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6682025"/>
          <a:ext cx="23526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YC265"/>
  <sheetViews>
    <sheetView tabSelected="1" topLeftCell="D1" zoomScaleNormal="100" workbookViewId="0">
      <selection activeCell="P9" sqref="P9"/>
    </sheetView>
  </sheetViews>
  <sheetFormatPr baseColWidth="10" defaultRowHeight="15"/>
  <cols>
    <col min="1" max="1" width="9.28515625" style="2" customWidth="1"/>
    <col min="2" max="2" width="21" style="2" customWidth="1"/>
    <col min="3" max="3" width="21.5703125" style="2" customWidth="1"/>
    <col min="4" max="5" width="17.42578125" style="2" customWidth="1"/>
    <col min="6" max="6" width="17.7109375" style="2" customWidth="1"/>
    <col min="7" max="7" width="16.85546875" style="2" customWidth="1"/>
    <col min="8" max="8" width="23.140625" style="2" customWidth="1"/>
    <col min="9" max="9" width="14.7109375" style="2" customWidth="1"/>
    <col min="10" max="10" width="9.42578125" style="2" customWidth="1"/>
    <col min="11" max="11" width="9" style="2" customWidth="1"/>
    <col min="12" max="12" width="5.5703125" style="2" customWidth="1"/>
    <col min="13" max="13" width="14" style="2" customWidth="1"/>
    <col min="14" max="14" width="14.28515625" style="2" customWidth="1"/>
    <col min="15" max="15" width="12.7109375" style="2" customWidth="1"/>
    <col min="16" max="16384" width="11.42578125" style="2"/>
  </cols>
  <sheetData>
    <row r="2" spans="1:17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7">
      <c r="B3" s="191" t="s">
        <v>920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</row>
    <row r="4" spans="1:17">
      <c r="B4" s="191" t="s">
        <v>874</v>
      </c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7">
      <c r="B5" s="191" t="s">
        <v>875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</row>
    <row r="6" spans="1:17">
      <c r="A6" s="3"/>
      <c r="B6" s="64" t="s">
        <v>862</v>
      </c>
      <c r="C6" s="64"/>
      <c r="D6" s="188"/>
      <c r="E6" s="192" t="s">
        <v>909</v>
      </c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</row>
    <row r="7" spans="1:17">
      <c r="B7" s="65" t="s">
        <v>939</v>
      </c>
      <c r="C7" s="65"/>
      <c r="D7" s="65"/>
      <c r="E7" s="65"/>
      <c r="F7" s="66"/>
      <c r="G7" s="66"/>
      <c r="H7" s="66"/>
      <c r="I7" s="66"/>
      <c r="J7" s="65"/>
      <c r="K7" s="66"/>
      <c r="L7" s="66"/>
      <c r="M7" s="66"/>
      <c r="N7" s="66"/>
      <c r="O7" s="66"/>
    </row>
    <row r="8" spans="1:17">
      <c r="B8" s="65" t="s">
        <v>4</v>
      </c>
      <c r="C8" s="65"/>
      <c r="D8" s="65"/>
      <c r="E8" s="65"/>
      <c r="F8" s="66"/>
      <c r="G8" s="66"/>
      <c r="H8" s="66"/>
      <c r="I8" s="66"/>
      <c r="J8" s="65"/>
      <c r="K8" s="66"/>
      <c r="L8" s="66"/>
      <c r="M8" s="66"/>
      <c r="N8" s="67"/>
      <c r="O8" s="67"/>
    </row>
    <row r="9" spans="1:17">
      <c r="B9" s="65" t="s">
        <v>5</v>
      </c>
      <c r="C9" s="65" t="s">
        <v>6</v>
      </c>
      <c r="D9" s="65" t="s">
        <v>7</v>
      </c>
      <c r="E9" s="65" t="s">
        <v>911</v>
      </c>
      <c r="F9" s="65" t="s">
        <v>9</v>
      </c>
      <c r="G9" s="65" t="s">
        <v>10</v>
      </c>
      <c r="H9" s="68" t="s">
        <v>11</v>
      </c>
      <c r="I9" s="65" t="s">
        <v>12</v>
      </c>
      <c r="J9" s="69" t="s">
        <v>13</v>
      </c>
      <c r="K9" s="69" t="s">
        <v>14</v>
      </c>
      <c r="L9" s="69" t="s">
        <v>15</v>
      </c>
      <c r="M9" s="68" t="s">
        <v>780</v>
      </c>
      <c r="N9" s="70" t="s">
        <v>16</v>
      </c>
      <c r="O9" s="71" t="s">
        <v>17</v>
      </c>
    </row>
    <row r="10" spans="1:17">
      <c r="A10" s="2">
        <v>1</v>
      </c>
      <c r="B10" s="4" t="s">
        <v>18</v>
      </c>
      <c r="C10" s="4" t="s">
        <v>19</v>
      </c>
      <c r="D10" s="5" t="s">
        <v>20</v>
      </c>
      <c r="E10" s="6">
        <v>200011101179105</v>
      </c>
      <c r="F10" s="4" t="s">
        <v>21</v>
      </c>
      <c r="G10" s="7" t="s">
        <v>254</v>
      </c>
      <c r="H10" s="72" t="s">
        <v>22</v>
      </c>
      <c r="I10" s="18">
        <v>5000</v>
      </c>
      <c r="J10" s="73">
        <f>I10*2.87%</f>
        <v>143.5</v>
      </c>
      <c r="K10" s="8">
        <f>I10*3.04%</f>
        <v>152</v>
      </c>
      <c r="L10" s="8"/>
      <c r="M10" s="8"/>
      <c r="N10" s="8">
        <f t="shared" ref="N10:N73" si="0">I10-J10-K10-M10</f>
        <v>4704.5</v>
      </c>
      <c r="O10" s="9">
        <v>39210</v>
      </c>
    </row>
    <row r="11" spans="1:17">
      <c r="A11" s="2">
        <f>A10+1</f>
        <v>2</v>
      </c>
      <c r="B11" s="10" t="s">
        <v>23</v>
      </c>
      <c r="C11" s="10" t="s">
        <v>24</v>
      </c>
      <c r="D11" s="11" t="s">
        <v>25</v>
      </c>
      <c r="E11" s="12">
        <v>200011101178533</v>
      </c>
      <c r="F11" s="10" t="s">
        <v>26</v>
      </c>
      <c r="G11" s="7" t="s">
        <v>254</v>
      </c>
      <c r="H11" s="74" t="s">
        <v>27</v>
      </c>
      <c r="I11" s="18">
        <v>5000</v>
      </c>
      <c r="J11" s="73">
        <v>0</v>
      </c>
      <c r="K11" s="8">
        <v>0</v>
      </c>
      <c r="L11" s="13"/>
      <c r="M11" s="13">
        <v>0</v>
      </c>
      <c r="N11" s="8">
        <f t="shared" si="0"/>
        <v>5000</v>
      </c>
      <c r="O11" s="14">
        <v>39084</v>
      </c>
    </row>
    <row r="12" spans="1:17">
      <c r="A12" s="2">
        <f t="shared" ref="A12:A75" si="1">A11+1</f>
        <v>3</v>
      </c>
      <c r="B12" s="10" t="s">
        <v>28</v>
      </c>
      <c r="C12" s="10" t="s">
        <v>29</v>
      </c>
      <c r="D12" s="11" t="s">
        <v>30</v>
      </c>
      <c r="E12" s="12">
        <v>200011101179118</v>
      </c>
      <c r="F12" s="10" t="s">
        <v>31</v>
      </c>
      <c r="G12" s="7" t="s">
        <v>254</v>
      </c>
      <c r="H12" s="74" t="s">
        <v>32</v>
      </c>
      <c r="I12" s="18">
        <v>18400</v>
      </c>
      <c r="J12" s="18">
        <f>I12*2.87%</f>
        <v>528.08000000000004</v>
      </c>
      <c r="K12" s="15">
        <f>I12*3.04%</f>
        <v>559.36</v>
      </c>
      <c r="L12" s="15"/>
      <c r="M12" s="15">
        <v>0</v>
      </c>
      <c r="N12" s="8">
        <f t="shared" si="0"/>
        <v>17312.559999999998</v>
      </c>
      <c r="O12" s="14">
        <v>39142</v>
      </c>
    </row>
    <row r="13" spans="1:17">
      <c r="A13" s="2">
        <f t="shared" si="1"/>
        <v>4</v>
      </c>
      <c r="B13" s="4" t="s">
        <v>33</v>
      </c>
      <c r="C13" s="4" t="s">
        <v>34</v>
      </c>
      <c r="D13" s="5" t="s">
        <v>35</v>
      </c>
      <c r="E13" s="16">
        <v>200011101179079</v>
      </c>
      <c r="F13" s="4" t="s">
        <v>36</v>
      </c>
      <c r="G13" s="7" t="s">
        <v>254</v>
      </c>
      <c r="H13" s="17" t="s">
        <v>37</v>
      </c>
      <c r="I13" s="18">
        <v>5000</v>
      </c>
      <c r="J13" s="18">
        <v>143.5</v>
      </c>
      <c r="K13" s="18">
        <v>152</v>
      </c>
      <c r="L13" s="18"/>
      <c r="M13" s="18"/>
      <c r="N13" s="8">
        <f t="shared" si="0"/>
        <v>4704.5</v>
      </c>
      <c r="O13" s="19">
        <v>39258</v>
      </c>
    </row>
    <row r="14" spans="1:17">
      <c r="A14" s="2">
        <f t="shared" si="1"/>
        <v>5</v>
      </c>
      <c r="B14" s="4" t="s">
        <v>38</v>
      </c>
      <c r="C14" s="4" t="s">
        <v>39</v>
      </c>
      <c r="D14" s="5" t="s">
        <v>40</v>
      </c>
      <c r="E14" s="16">
        <v>200011101178630</v>
      </c>
      <c r="F14" s="4" t="s">
        <v>26</v>
      </c>
      <c r="G14" s="7" t="s">
        <v>254</v>
      </c>
      <c r="H14" s="17" t="s">
        <v>41</v>
      </c>
      <c r="I14" s="18">
        <v>5000</v>
      </c>
      <c r="J14" s="18">
        <v>143.5</v>
      </c>
      <c r="K14" s="18">
        <v>152</v>
      </c>
      <c r="L14" s="18"/>
      <c r="M14" s="18"/>
      <c r="N14" s="8">
        <f t="shared" si="0"/>
        <v>4704.5</v>
      </c>
      <c r="O14" s="19">
        <v>39234</v>
      </c>
    </row>
    <row r="15" spans="1:17">
      <c r="A15" s="2">
        <f t="shared" si="1"/>
        <v>6</v>
      </c>
      <c r="B15" s="10" t="s">
        <v>42</v>
      </c>
      <c r="C15" s="10" t="s">
        <v>43</v>
      </c>
      <c r="D15" s="11" t="s">
        <v>44</v>
      </c>
      <c r="E15" s="20">
        <v>200011101179095</v>
      </c>
      <c r="F15" s="10" t="s">
        <v>26</v>
      </c>
      <c r="G15" s="7" t="s">
        <v>254</v>
      </c>
      <c r="H15" s="21" t="s">
        <v>45</v>
      </c>
      <c r="I15" s="15">
        <v>5000</v>
      </c>
      <c r="J15" s="15">
        <f>I15*2.87%</f>
        <v>143.5</v>
      </c>
      <c r="K15" s="15">
        <f>I15*3.04%</f>
        <v>152</v>
      </c>
      <c r="L15" s="15"/>
      <c r="M15" s="15"/>
      <c r="N15" s="8">
        <f t="shared" si="0"/>
        <v>4704.5</v>
      </c>
      <c r="O15" s="9">
        <v>39265</v>
      </c>
    </row>
    <row r="16" spans="1:17">
      <c r="A16" s="2">
        <f t="shared" si="1"/>
        <v>7</v>
      </c>
      <c r="B16" s="4" t="s">
        <v>46</v>
      </c>
      <c r="C16" s="4" t="s">
        <v>47</v>
      </c>
      <c r="D16" s="5" t="s">
        <v>48</v>
      </c>
      <c r="E16" s="16">
        <v>200011101179134</v>
      </c>
      <c r="F16" s="4" t="s">
        <v>26</v>
      </c>
      <c r="G16" s="7" t="s">
        <v>254</v>
      </c>
      <c r="H16" s="17" t="s">
        <v>49</v>
      </c>
      <c r="I16" s="18">
        <v>5000</v>
      </c>
      <c r="J16" s="18">
        <v>143.5</v>
      </c>
      <c r="K16" s="18">
        <v>152</v>
      </c>
      <c r="L16" s="18"/>
      <c r="M16" s="18"/>
      <c r="N16" s="8">
        <f t="shared" si="0"/>
        <v>4704.5</v>
      </c>
      <c r="O16" s="19">
        <v>39265</v>
      </c>
    </row>
    <row r="17" spans="1:15">
      <c r="A17" s="2">
        <f t="shared" si="1"/>
        <v>8</v>
      </c>
      <c r="B17" s="4" t="s">
        <v>51</v>
      </c>
      <c r="C17" s="4" t="s">
        <v>52</v>
      </c>
      <c r="D17" s="5" t="s">
        <v>53</v>
      </c>
      <c r="E17" s="16">
        <v>200011101179150</v>
      </c>
      <c r="F17" s="4" t="s">
        <v>36</v>
      </c>
      <c r="G17" s="7" t="s">
        <v>254</v>
      </c>
      <c r="H17" s="17" t="s">
        <v>54</v>
      </c>
      <c r="I17" s="18">
        <v>5000</v>
      </c>
      <c r="J17" s="18">
        <v>143.5</v>
      </c>
      <c r="K17" s="18">
        <v>152</v>
      </c>
      <c r="L17" s="18"/>
      <c r="M17" s="18"/>
      <c r="N17" s="8">
        <f>I17-J17-K17-M17</f>
        <v>4704.5</v>
      </c>
      <c r="O17" s="19">
        <v>39265</v>
      </c>
    </row>
    <row r="18" spans="1:15">
      <c r="A18" s="2">
        <f t="shared" si="1"/>
        <v>9</v>
      </c>
      <c r="B18" s="4" t="s">
        <v>55</v>
      </c>
      <c r="C18" s="4" t="s">
        <v>56</v>
      </c>
      <c r="D18" s="5" t="s">
        <v>57</v>
      </c>
      <c r="E18" s="16">
        <v>200011101179053</v>
      </c>
      <c r="F18" s="4" t="s">
        <v>58</v>
      </c>
      <c r="G18" s="7" t="s">
        <v>254</v>
      </c>
      <c r="H18" s="17" t="s">
        <v>59</v>
      </c>
      <c r="I18" s="18">
        <v>5000</v>
      </c>
      <c r="J18" s="18">
        <v>143.5</v>
      </c>
      <c r="K18" s="18">
        <v>152</v>
      </c>
      <c r="L18" s="18"/>
      <c r="M18" s="18"/>
      <c r="N18" s="8">
        <f t="shared" si="0"/>
        <v>4704.5</v>
      </c>
      <c r="O18" s="19">
        <v>39281</v>
      </c>
    </row>
    <row r="19" spans="1:15">
      <c r="A19" s="2">
        <f t="shared" si="1"/>
        <v>10</v>
      </c>
      <c r="B19" s="4" t="s">
        <v>60</v>
      </c>
      <c r="C19" s="4" t="s">
        <v>61</v>
      </c>
      <c r="D19" s="5" t="s">
        <v>62</v>
      </c>
      <c r="E19" s="16">
        <v>200011101178591</v>
      </c>
      <c r="F19" s="4" t="s">
        <v>36</v>
      </c>
      <c r="G19" s="7" t="s">
        <v>254</v>
      </c>
      <c r="H19" s="17" t="s">
        <v>63</v>
      </c>
      <c r="I19" s="18">
        <v>5000</v>
      </c>
      <c r="J19" s="18">
        <v>143.5</v>
      </c>
      <c r="K19" s="18">
        <v>152</v>
      </c>
      <c r="L19" s="18"/>
      <c r="M19" s="18"/>
      <c r="N19" s="8">
        <f t="shared" si="0"/>
        <v>4704.5</v>
      </c>
      <c r="O19" s="19">
        <v>39286</v>
      </c>
    </row>
    <row r="20" spans="1:15">
      <c r="A20" s="2">
        <f t="shared" si="1"/>
        <v>11</v>
      </c>
      <c r="B20" s="10" t="s">
        <v>64</v>
      </c>
      <c r="C20" s="10" t="s">
        <v>65</v>
      </c>
      <c r="D20" s="11" t="s">
        <v>66</v>
      </c>
      <c r="E20" s="12">
        <v>200011101180686</v>
      </c>
      <c r="F20" s="10" t="s">
        <v>67</v>
      </c>
      <c r="G20" s="7" t="s">
        <v>254</v>
      </c>
      <c r="H20" s="21" t="s">
        <v>68</v>
      </c>
      <c r="I20" s="13">
        <v>7000</v>
      </c>
      <c r="J20" s="13">
        <v>200.9</v>
      </c>
      <c r="K20" s="13">
        <v>212.8</v>
      </c>
      <c r="L20" s="13"/>
      <c r="M20" s="13"/>
      <c r="N20" s="8">
        <f t="shared" si="0"/>
        <v>6586.3</v>
      </c>
      <c r="O20" s="14">
        <v>39295</v>
      </c>
    </row>
    <row r="21" spans="1:15">
      <c r="A21" s="2">
        <f t="shared" si="1"/>
        <v>12</v>
      </c>
      <c r="B21" s="4" t="s">
        <v>69</v>
      </c>
      <c r="C21" s="4" t="s">
        <v>70</v>
      </c>
      <c r="D21" s="5" t="s">
        <v>71</v>
      </c>
      <c r="E21" s="16">
        <v>200011101180709</v>
      </c>
      <c r="F21" s="4" t="s">
        <v>36</v>
      </c>
      <c r="G21" s="7" t="s">
        <v>254</v>
      </c>
      <c r="H21" s="17" t="s">
        <v>72</v>
      </c>
      <c r="I21" s="18">
        <v>8318.0400000000009</v>
      </c>
      <c r="J21" s="18">
        <f>I21*2.87%</f>
        <v>238.72774800000002</v>
      </c>
      <c r="K21" s="18">
        <f>I21*3.04%</f>
        <v>252.86841600000002</v>
      </c>
      <c r="L21" s="18"/>
      <c r="M21" s="18"/>
      <c r="N21" s="8">
        <f t="shared" si="0"/>
        <v>7826.4438360000004</v>
      </c>
      <c r="O21" s="19">
        <v>39338</v>
      </c>
    </row>
    <row r="22" spans="1:15">
      <c r="A22" s="2">
        <f>A21+1</f>
        <v>13</v>
      </c>
      <c r="B22" s="4" t="s">
        <v>73</v>
      </c>
      <c r="C22" s="4" t="s">
        <v>74</v>
      </c>
      <c r="D22" s="5" t="s">
        <v>75</v>
      </c>
      <c r="E22" s="16">
        <v>200011101253636</v>
      </c>
      <c r="F22" s="4" t="s">
        <v>50</v>
      </c>
      <c r="G22" s="7" t="s">
        <v>254</v>
      </c>
      <c r="H22" s="17" t="s">
        <v>76</v>
      </c>
      <c r="I22" s="22">
        <v>18312</v>
      </c>
      <c r="J22" s="8">
        <f>I22*2.87%</f>
        <v>525.55439999999999</v>
      </c>
      <c r="K22" s="8">
        <f>I22*3.04%</f>
        <v>556.6848</v>
      </c>
      <c r="L22" s="8">
        <v>0</v>
      </c>
      <c r="M22" s="8">
        <v>0</v>
      </c>
      <c r="N22" s="8">
        <f t="shared" si="0"/>
        <v>17229.7608</v>
      </c>
      <c r="O22" s="19">
        <v>39702</v>
      </c>
    </row>
    <row r="23" spans="1:15">
      <c r="A23" s="2">
        <f t="shared" si="1"/>
        <v>14</v>
      </c>
      <c r="B23" s="4" t="s">
        <v>77</v>
      </c>
      <c r="C23" s="4" t="s">
        <v>78</v>
      </c>
      <c r="D23" s="5" t="s">
        <v>79</v>
      </c>
      <c r="E23" s="16">
        <v>200012700173856</v>
      </c>
      <c r="F23" s="4" t="s">
        <v>80</v>
      </c>
      <c r="G23" s="7" t="s">
        <v>254</v>
      </c>
      <c r="H23" s="17" t="s">
        <v>81</v>
      </c>
      <c r="I23" s="22">
        <v>28657.01</v>
      </c>
      <c r="J23" s="8">
        <v>822.456187</v>
      </c>
      <c r="K23" s="8">
        <v>871.17310399999997</v>
      </c>
      <c r="L23" s="23"/>
      <c r="M23" s="23">
        <v>0</v>
      </c>
      <c r="N23" s="8">
        <f t="shared" si="0"/>
        <v>26963.380708999997</v>
      </c>
      <c r="O23" s="19">
        <v>39302</v>
      </c>
    </row>
    <row r="24" spans="1:15">
      <c r="A24" s="2">
        <f t="shared" si="1"/>
        <v>15</v>
      </c>
      <c r="B24" s="4" t="s">
        <v>84</v>
      </c>
      <c r="C24" s="4" t="s">
        <v>85</v>
      </c>
      <c r="D24" s="5" t="s">
        <v>86</v>
      </c>
      <c r="E24" s="16">
        <v>200011101209570</v>
      </c>
      <c r="F24" s="4" t="s">
        <v>36</v>
      </c>
      <c r="G24" s="7" t="s">
        <v>254</v>
      </c>
      <c r="H24" s="10" t="s">
        <v>87</v>
      </c>
      <c r="I24" s="18">
        <v>5000</v>
      </c>
      <c r="J24" s="18">
        <v>143.5</v>
      </c>
      <c r="K24" s="18">
        <v>152</v>
      </c>
      <c r="L24" s="18"/>
      <c r="M24" s="18"/>
      <c r="N24" s="8">
        <f t="shared" si="0"/>
        <v>4704.5</v>
      </c>
      <c r="O24" s="19">
        <v>39499</v>
      </c>
    </row>
    <row r="25" spans="1:15">
      <c r="A25" s="2">
        <f t="shared" si="1"/>
        <v>16</v>
      </c>
      <c r="B25" s="162" t="s">
        <v>88</v>
      </c>
      <c r="C25" s="10" t="s">
        <v>89</v>
      </c>
      <c r="D25" s="5" t="s">
        <v>90</v>
      </c>
      <c r="E25" s="16">
        <v>200011101224225</v>
      </c>
      <c r="F25" s="4" t="s">
        <v>82</v>
      </c>
      <c r="G25" s="7" t="s">
        <v>254</v>
      </c>
      <c r="H25" s="21" t="s">
        <v>91</v>
      </c>
      <c r="I25" s="18">
        <v>24000</v>
      </c>
      <c r="J25" s="18">
        <f>I25*2.87%</f>
        <v>688.8</v>
      </c>
      <c r="K25" s="18">
        <f>I25*3.04%</f>
        <v>729.6</v>
      </c>
      <c r="L25" s="18"/>
      <c r="M25" s="18">
        <v>0</v>
      </c>
      <c r="N25" s="8">
        <f t="shared" si="0"/>
        <v>22581.600000000002</v>
      </c>
      <c r="O25" s="19">
        <v>39524</v>
      </c>
    </row>
    <row r="26" spans="1:15">
      <c r="A26" s="2">
        <f t="shared" si="1"/>
        <v>17</v>
      </c>
      <c r="B26" s="10" t="s">
        <v>92</v>
      </c>
      <c r="C26" s="10" t="s">
        <v>93</v>
      </c>
      <c r="D26" s="5" t="s">
        <v>94</v>
      </c>
      <c r="E26" s="6">
        <v>200011101224209</v>
      </c>
      <c r="F26" s="17" t="s">
        <v>95</v>
      </c>
      <c r="G26" s="7" t="s">
        <v>254</v>
      </c>
      <c r="H26" s="21" t="s">
        <v>96</v>
      </c>
      <c r="I26" s="8">
        <v>11596.6</v>
      </c>
      <c r="J26" s="8">
        <f>I26*2.87%</f>
        <v>332.82242000000002</v>
      </c>
      <c r="K26" s="8">
        <f>I26*3.04%</f>
        <v>352.53664000000003</v>
      </c>
      <c r="L26" s="8"/>
      <c r="M26" s="8">
        <v>0</v>
      </c>
      <c r="N26" s="8">
        <f t="shared" si="0"/>
        <v>10911.24094</v>
      </c>
      <c r="O26" s="9">
        <v>39539</v>
      </c>
    </row>
    <row r="27" spans="1:15">
      <c r="A27" s="2">
        <f t="shared" si="1"/>
        <v>18</v>
      </c>
      <c r="B27" s="10" t="s">
        <v>97</v>
      </c>
      <c r="C27" s="10" t="s">
        <v>98</v>
      </c>
      <c r="D27" s="5" t="s">
        <v>99</v>
      </c>
      <c r="E27" s="6">
        <v>200011101231865</v>
      </c>
      <c r="F27" s="17" t="s">
        <v>100</v>
      </c>
      <c r="G27" s="7" t="s">
        <v>254</v>
      </c>
      <c r="H27" s="10" t="s">
        <v>91</v>
      </c>
      <c r="I27" s="8">
        <v>5000</v>
      </c>
      <c r="J27" s="8">
        <f>I27*2.87%</f>
        <v>143.5</v>
      </c>
      <c r="K27" s="8">
        <f>I27*3.04%</f>
        <v>152</v>
      </c>
      <c r="L27" s="8"/>
      <c r="M27" s="8"/>
      <c r="N27" s="8">
        <f t="shared" si="0"/>
        <v>4704.5</v>
      </c>
      <c r="O27" s="9">
        <v>39568</v>
      </c>
    </row>
    <row r="28" spans="1:15">
      <c r="A28" s="2">
        <f t="shared" si="1"/>
        <v>19</v>
      </c>
      <c r="B28" s="10" t="s">
        <v>101</v>
      </c>
      <c r="C28" s="10" t="s">
        <v>102</v>
      </c>
      <c r="D28" s="5" t="s">
        <v>103</v>
      </c>
      <c r="E28" s="6">
        <v>200011101245945</v>
      </c>
      <c r="F28" s="17" t="s">
        <v>104</v>
      </c>
      <c r="G28" s="7" t="s">
        <v>254</v>
      </c>
      <c r="H28" s="21" t="s">
        <v>105</v>
      </c>
      <c r="I28" s="8">
        <v>9600</v>
      </c>
      <c r="J28" s="8">
        <f>I28*2.87%</f>
        <v>275.52</v>
      </c>
      <c r="K28" s="8">
        <f>I28*3.04%</f>
        <v>291.83999999999997</v>
      </c>
      <c r="L28" s="8"/>
      <c r="M28" s="8"/>
      <c r="N28" s="8">
        <f t="shared" si="0"/>
        <v>9032.64</v>
      </c>
      <c r="O28" s="9">
        <v>39661</v>
      </c>
    </row>
    <row r="29" spans="1:15">
      <c r="A29" s="2">
        <f t="shared" si="1"/>
        <v>20</v>
      </c>
      <c r="B29" s="24" t="s">
        <v>106</v>
      </c>
      <c r="C29" s="24" t="s">
        <v>107</v>
      </c>
      <c r="D29" s="25" t="s">
        <v>108</v>
      </c>
      <c r="E29" s="26">
        <v>200011101253597</v>
      </c>
      <c r="F29" s="7" t="s">
        <v>109</v>
      </c>
      <c r="G29" s="7" t="s">
        <v>254</v>
      </c>
      <c r="H29" s="24" t="s">
        <v>110</v>
      </c>
      <c r="I29" s="27">
        <v>22000</v>
      </c>
      <c r="J29" s="186">
        <f>I29*2.87%</f>
        <v>631.4</v>
      </c>
      <c r="K29" s="186">
        <f>I29*3.04%</f>
        <v>668.8</v>
      </c>
      <c r="L29" s="186"/>
      <c r="M29" s="8">
        <v>3781.13</v>
      </c>
      <c r="N29" s="8">
        <f t="shared" si="0"/>
        <v>16918.669999999998</v>
      </c>
      <c r="O29" s="29">
        <v>39692</v>
      </c>
    </row>
    <row r="30" spans="1:15">
      <c r="A30" s="2">
        <f t="shared" si="1"/>
        <v>21</v>
      </c>
      <c r="B30" s="24" t="s">
        <v>111</v>
      </c>
      <c r="C30" s="24" t="s">
        <v>112</v>
      </c>
      <c r="D30" s="25" t="s">
        <v>113</v>
      </c>
      <c r="E30" s="26">
        <v>200011101253733</v>
      </c>
      <c r="F30" s="7" t="s">
        <v>114</v>
      </c>
      <c r="G30" s="7" t="s">
        <v>254</v>
      </c>
      <c r="H30" s="24" t="s">
        <v>115</v>
      </c>
      <c r="I30" s="27">
        <v>5000</v>
      </c>
      <c r="J30" s="28">
        <v>143.5</v>
      </c>
      <c r="K30" s="28">
        <v>152</v>
      </c>
      <c r="L30" s="28"/>
      <c r="M30" s="28"/>
      <c r="N30" s="8">
        <f t="shared" si="0"/>
        <v>4704.5</v>
      </c>
      <c r="O30" s="29">
        <v>39692</v>
      </c>
    </row>
    <row r="31" spans="1:15">
      <c r="A31" s="2">
        <f t="shared" si="1"/>
        <v>22</v>
      </c>
      <c r="B31" s="24" t="s">
        <v>116</v>
      </c>
      <c r="C31" s="24" t="s">
        <v>117</v>
      </c>
      <c r="D31" s="25" t="s">
        <v>118</v>
      </c>
      <c r="E31" s="26">
        <v>200011101253568</v>
      </c>
      <c r="F31" s="7" t="s">
        <v>119</v>
      </c>
      <c r="G31" s="7" t="s">
        <v>254</v>
      </c>
      <c r="H31" s="24" t="s">
        <v>120</v>
      </c>
      <c r="I31" s="30">
        <v>13000</v>
      </c>
      <c r="J31" s="30">
        <f>I31*2.87%</f>
        <v>373.1</v>
      </c>
      <c r="K31" s="30">
        <f>I31*3.04%</f>
        <v>395.2</v>
      </c>
      <c r="L31" s="30">
        <v>0</v>
      </c>
      <c r="M31" s="30">
        <v>0</v>
      </c>
      <c r="N31" s="8">
        <f t="shared" si="0"/>
        <v>12231.699999999999</v>
      </c>
      <c r="O31" s="29">
        <v>39729</v>
      </c>
    </row>
    <row r="32" spans="1:15">
      <c r="A32" s="2">
        <f t="shared" si="1"/>
        <v>23</v>
      </c>
      <c r="B32" s="24" t="s">
        <v>121</v>
      </c>
      <c r="C32" s="24" t="s">
        <v>122</v>
      </c>
      <c r="D32" s="25" t="s">
        <v>123</v>
      </c>
      <c r="E32" s="26">
        <v>200011101278064</v>
      </c>
      <c r="F32" s="7" t="s">
        <v>26</v>
      </c>
      <c r="G32" s="7" t="s">
        <v>124</v>
      </c>
      <c r="H32" s="21" t="s">
        <v>125</v>
      </c>
      <c r="I32" s="22">
        <v>8050</v>
      </c>
      <c r="J32" s="8">
        <f>I32*2.87%</f>
        <v>231.035</v>
      </c>
      <c r="K32" s="8">
        <f>I32*3.04%</f>
        <v>244.72</v>
      </c>
      <c r="L32" s="23">
        <v>0</v>
      </c>
      <c r="M32" s="23">
        <v>1512.45</v>
      </c>
      <c r="N32" s="8">
        <f t="shared" si="0"/>
        <v>6061.7950000000001</v>
      </c>
      <c r="O32" s="29">
        <v>39832</v>
      </c>
    </row>
    <row r="33" spans="1:15">
      <c r="A33" s="2">
        <f t="shared" si="1"/>
        <v>24</v>
      </c>
      <c r="B33" s="24" t="s">
        <v>127</v>
      </c>
      <c r="C33" s="24" t="s">
        <v>128</v>
      </c>
      <c r="D33" s="31" t="s">
        <v>129</v>
      </c>
      <c r="E33" s="32">
        <v>200011101272633</v>
      </c>
      <c r="F33" s="7" t="s">
        <v>36</v>
      </c>
      <c r="G33" s="7" t="s">
        <v>254</v>
      </c>
      <c r="H33" s="7" t="s">
        <v>126</v>
      </c>
      <c r="I33" s="22">
        <v>5000</v>
      </c>
      <c r="J33" s="8">
        <v>143.5</v>
      </c>
      <c r="K33" s="8">
        <v>152</v>
      </c>
      <c r="L33" s="23"/>
      <c r="M33" s="18"/>
      <c r="N33" s="8">
        <f t="shared" si="0"/>
        <v>4704.5</v>
      </c>
      <c r="O33" s="29">
        <v>39845</v>
      </c>
    </row>
    <row r="34" spans="1:15">
      <c r="A34" s="2">
        <f t="shared" si="1"/>
        <v>25</v>
      </c>
      <c r="B34" s="4" t="s">
        <v>130</v>
      </c>
      <c r="C34" s="4" t="s">
        <v>131</v>
      </c>
      <c r="D34" s="5" t="s">
        <v>132</v>
      </c>
      <c r="E34" s="16">
        <v>200011101272688</v>
      </c>
      <c r="F34" s="4" t="s">
        <v>104</v>
      </c>
      <c r="G34" s="7" t="s">
        <v>124</v>
      </c>
      <c r="H34" s="4" t="s">
        <v>105</v>
      </c>
      <c r="I34" s="18">
        <v>9600</v>
      </c>
      <c r="J34" s="18">
        <f>I34*2.87%</f>
        <v>275.52</v>
      </c>
      <c r="K34" s="18">
        <f>I34*3.04%</f>
        <v>291.83999999999997</v>
      </c>
      <c r="L34" s="18"/>
      <c r="M34" s="18"/>
      <c r="N34" s="8">
        <f t="shared" si="0"/>
        <v>9032.64</v>
      </c>
      <c r="O34" s="19">
        <v>39845</v>
      </c>
    </row>
    <row r="35" spans="1:15">
      <c r="A35" s="2">
        <f t="shared" si="1"/>
        <v>26</v>
      </c>
      <c r="B35" s="4" t="s">
        <v>133</v>
      </c>
      <c r="C35" s="4" t="s">
        <v>134</v>
      </c>
      <c r="D35" s="5" t="s">
        <v>135</v>
      </c>
      <c r="E35" s="16">
        <v>200011101294556</v>
      </c>
      <c r="F35" s="4" t="s">
        <v>136</v>
      </c>
      <c r="G35" s="7" t="s">
        <v>254</v>
      </c>
      <c r="H35" s="4" t="s">
        <v>137</v>
      </c>
      <c r="I35" s="22">
        <v>8000</v>
      </c>
      <c r="J35" s="8">
        <v>229.6</v>
      </c>
      <c r="K35" s="8">
        <v>243.2</v>
      </c>
      <c r="L35" s="8"/>
      <c r="M35" s="8"/>
      <c r="N35" s="8">
        <f t="shared" si="0"/>
        <v>7527.2</v>
      </c>
      <c r="O35" s="19">
        <v>40028</v>
      </c>
    </row>
    <row r="36" spans="1:15">
      <c r="A36" s="2">
        <f t="shared" si="1"/>
        <v>27</v>
      </c>
      <c r="B36" s="33" t="s">
        <v>138</v>
      </c>
      <c r="C36" s="4" t="s">
        <v>139</v>
      </c>
      <c r="D36" s="5" t="s">
        <v>140</v>
      </c>
      <c r="E36" s="16">
        <v>200011101310155</v>
      </c>
      <c r="F36" s="4" t="s">
        <v>58</v>
      </c>
      <c r="G36" s="7" t="s">
        <v>254</v>
      </c>
      <c r="H36" s="4" t="s">
        <v>141</v>
      </c>
      <c r="I36" s="18">
        <v>5000</v>
      </c>
      <c r="J36" s="18">
        <v>143.5</v>
      </c>
      <c r="K36" s="18">
        <v>152</v>
      </c>
      <c r="L36" s="18"/>
      <c r="M36" s="18"/>
      <c r="N36" s="8">
        <f t="shared" si="0"/>
        <v>4704.5</v>
      </c>
      <c r="O36" s="19">
        <v>40148</v>
      </c>
    </row>
    <row r="37" spans="1:15">
      <c r="A37" s="2">
        <f t="shared" si="1"/>
        <v>28</v>
      </c>
      <c r="B37" s="4" t="s">
        <v>142</v>
      </c>
      <c r="C37" s="4" t="s">
        <v>143</v>
      </c>
      <c r="D37" s="5" t="s">
        <v>144</v>
      </c>
      <c r="E37" s="16">
        <v>200011101318759</v>
      </c>
      <c r="F37" s="4" t="s">
        <v>145</v>
      </c>
      <c r="G37" s="7" t="s">
        <v>254</v>
      </c>
      <c r="H37" s="17" t="s">
        <v>68</v>
      </c>
      <c r="I37" s="18">
        <v>8000</v>
      </c>
      <c r="J37" s="18">
        <v>229.6</v>
      </c>
      <c r="K37" s="18">
        <v>243.2</v>
      </c>
      <c r="L37" s="18"/>
      <c r="M37" s="18"/>
      <c r="N37" s="8">
        <f t="shared" si="0"/>
        <v>7527.2</v>
      </c>
      <c r="O37" s="19">
        <v>40210</v>
      </c>
    </row>
    <row r="38" spans="1:15">
      <c r="A38" s="2">
        <f t="shared" si="1"/>
        <v>29</v>
      </c>
      <c r="B38" s="10" t="s">
        <v>147</v>
      </c>
      <c r="C38" s="10" t="s">
        <v>148</v>
      </c>
      <c r="D38" s="5" t="s">
        <v>149</v>
      </c>
      <c r="E38" s="16">
        <v>200011101358201</v>
      </c>
      <c r="F38" s="4" t="s">
        <v>150</v>
      </c>
      <c r="G38" s="7" t="s">
        <v>124</v>
      </c>
      <c r="H38" s="10" t="s">
        <v>151</v>
      </c>
      <c r="I38" s="18">
        <v>6000</v>
      </c>
      <c r="J38" s="18">
        <v>172.2</v>
      </c>
      <c r="K38" s="18">
        <v>182.4</v>
      </c>
      <c r="L38" s="18"/>
      <c r="M38" s="18">
        <v>0</v>
      </c>
      <c r="N38" s="8">
        <f t="shared" si="0"/>
        <v>5645.4000000000005</v>
      </c>
      <c r="O38" s="19">
        <v>40422</v>
      </c>
    </row>
    <row r="39" spans="1:15">
      <c r="A39" s="2">
        <f t="shared" si="1"/>
        <v>30</v>
      </c>
      <c r="B39" s="4" t="s">
        <v>152</v>
      </c>
      <c r="C39" s="4" t="s">
        <v>153</v>
      </c>
      <c r="D39" s="5" t="s">
        <v>154</v>
      </c>
      <c r="E39" s="16">
        <v>200011101393460</v>
      </c>
      <c r="F39" s="4" t="s">
        <v>58</v>
      </c>
      <c r="G39" s="7" t="s">
        <v>254</v>
      </c>
      <c r="H39" s="4" t="s">
        <v>155</v>
      </c>
      <c r="I39" s="18">
        <v>5000</v>
      </c>
      <c r="J39" s="18">
        <v>143.5</v>
      </c>
      <c r="K39" s="18">
        <v>152</v>
      </c>
      <c r="L39" s="18"/>
      <c r="M39" s="18"/>
      <c r="N39" s="8">
        <f t="shared" si="0"/>
        <v>4704.5</v>
      </c>
      <c r="O39" s="19">
        <v>40603</v>
      </c>
    </row>
    <row r="40" spans="1:15">
      <c r="A40" s="2">
        <f t="shared" si="1"/>
        <v>31</v>
      </c>
      <c r="B40" s="4" t="s">
        <v>158</v>
      </c>
      <c r="C40" s="4" t="s">
        <v>159</v>
      </c>
      <c r="D40" s="5" t="s">
        <v>160</v>
      </c>
      <c r="E40" s="16">
        <v>200011101419959</v>
      </c>
      <c r="F40" s="4" t="s">
        <v>921</v>
      </c>
      <c r="G40" s="7" t="s">
        <v>254</v>
      </c>
      <c r="H40" s="185" t="s">
        <v>922</v>
      </c>
      <c r="I40" s="18">
        <v>13312</v>
      </c>
      <c r="J40" s="18">
        <v>382.05439999999999</v>
      </c>
      <c r="K40" s="18">
        <v>404.6848</v>
      </c>
      <c r="L40" s="18"/>
      <c r="M40" s="18"/>
      <c r="N40" s="8">
        <f t="shared" si="0"/>
        <v>12525.2608</v>
      </c>
      <c r="O40" s="19">
        <v>41187</v>
      </c>
    </row>
    <row r="41" spans="1:15">
      <c r="A41" s="2">
        <f t="shared" si="1"/>
        <v>32</v>
      </c>
      <c r="B41" s="10" t="s">
        <v>161</v>
      </c>
      <c r="C41" s="10" t="s">
        <v>162</v>
      </c>
      <c r="D41" s="5" t="s">
        <v>163</v>
      </c>
      <c r="E41" s="16">
        <v>200011101479562</v>
      </c>
      <c r="F41" s="4" t="s">
        <v>26</v>
      </c>
      <c r="G41" s="7" t="s">
        <v>254</v>
      </c>
      <c r="H41" s="4" t="s">
        <v>96</v>
      </c>
      <c r="I41" s="18">
        <v>5000</v>
      </c>
      <c r="J41" s="18">
        <v>143.5</v>
      </c>
      <c r="K41" s="18">
        <v>152</v>
      </c>
      <c r="L41" s="18"/>
      <c r="M41" s="18"/>
      <c r="N41" s="8">
        <f t="shared" si="0"/>
        <v>4704.5</v>
      </c>
      <c r="O41" s="19">
        <v>41000</v>
      </c>
    </row>
    <row r="42" spans="1:15">
      <c r="A42" s="2">
        <f t="shared" si="1"/>
        <v>33</v>
      </c>
      <c r="B42" s="4" t="s">
        <v>164</v>
      </c>
      <c r="C42" s="4" t="s">
        <v>165</v>
      </c>
      <c r="D42" s="5" t="s">
        <v>166</v>
      </c>
      <c r="E42" s="16">
        <v>200011101571020</v>
      </c>
      <c r="F42" s="4" t="s">
        <v>167</v>
      </c>
      <c r="G42" s="7" t="s">
        <v>254</v>
      </c>
      <c r="H42" s="4" t="s">
        <v>146</v>
      </c>
      <c r="I42" s="18">
        <v>30000</v>
      </c>
      <c r="J42" s="18">
        <v>861</v>
      </c>
      <c r="K42" s="18">
        <v>912</v>
      </c>
      <c r="L42" s="18"/>
      <c r="M42" s="18"/>
      <c r="N42" s="8">
        <f t="shared" si="0"/>
        <v>28227</v>
      </c>
      <c r="O42" s="19">
        <v>41276</v>
      </c>
    </row>
    <row r="43" spans="1:15">
      <c r="A43" s="2">
        <f t="shared" si="1"/>
        <v>34</v>
      </c>
      <c r="B43" s="4" t="s">
        <v>168</v>
      </c>
      <c r="C43" s="4" t="s">
        <v>169</v>
      </c>
      <c r="D43" s="5" t="s">
        <v>170</v>
      </c>
      <c r="E43" s="16">
        <v>200011101632914</v>
      </c>
      <c r="F43" s="4" t="s">
        <v>171</v>
      </c>
      <c r="G43" s="7" t="s">
        <v>254</v>
      </c>
      <c r="H43" s="4" t="s">
        <v>172</v>
      </c>
      <c r="I43" s="18">
        <v>8000</v>
      </c>
      <c r="J43" s="18">
        <v>229.6</v>
      </c>
      <c r="K43" s="18">
        <v>243.2</v>
      </c>
      <c r="L43" s="18"/>
      <c r="M43" s="18"/>
      <c r="N43" s="8">
        <f t="shared" si="0"/>
        <v>7527.2</v>
      </c>
      <c r="O43" s="19">
        <v>42095</v>
      </c>
    </row>
    <row r="44" spans="1:15">
      <c r="A44" s="2">
        <f t="shared" si="1"/>
        <v>35</v>
      </c>
      <c r="B44" s="4" t="s">
        <v>173</v>
      </c>
      <c r="C44" s="4" t="s">
        <v>174</v>
      </c>
      <c r="D44" s="5" t="s">
        <v>175</v>
      </c>
      <c r="E44" s="16">
        <v>200011101711592</v>
      </c>
      <c r="F44" s="4" t="s">
        <v>26</v>
      </c>
      <c r="G44" s="7" t="s">
        <v>254</v>
      </c>
      <c r="H44" s="4" t="s">
        <v>176</v>
      </c>
      <c r="I44" s="18">
        <v>5000</v>
      </c>
      <c r="J44" s="18">
        <v>143.5</v>
      </c>
      <c r="K44" s="18">
        <v>152</v>
      </c>
      <c r="L44" s="18"/>
      <c r="M44" s="18"/>
      <c r="N44" s="8">
        <f t="shared" si="0"/>
        <v>4704.5</v>
      </c>
      <c r="O44" s="19">
        <v>41883</v>
      </c>
    </row>
    <row r="45" spans="1:15">
      <c r="A45" s="2">
        <f t="shared" si="1"/>
        <v>36</v>
      </c>
      <c r="B45" s="4" t="s">
        <v>177</v>
      </c>
      <c r="C45" s="4" t="s">
        <v>178</v>
      </c>
      <c r="D45" s="5" t="s">
        <v>179</v>
      </c>
      <c r="E45" s="16">
        <v>200011101711903</v>
      </c>
      <c r="F45" s="4" t="s">
        <v>26</v>
      </c>
      <c r="G45" s="7" t="s">
        <v>254</v>
      </c>
      <c r="H45" s="4" t="s">
        <v>180</v>
      </c>
      <c r="I45" s="18">
        <v>5000</v>
      </c>
      <c r="J45" s="18">
        <v>143.5</v>
      </c>
      <c r="K45" s="18">
        <v>152</v>
      </c>
      <c r="L45" s="18"/>
      <c r="M45" s="18"/>
      <c r="N45" s="8">
        <f t="shared" si="0"/>
        <v>4704.5</v>
      </c>
      <c r="O45" s="19">
        <v>41944</v>
      </c>
    </row>
    <row r="46" spans="1:15">
      <c r="A46" s="2">
        <f t="shared" si="1"/>
        <v>37</v>
      </c>
      <c r="B46" s="10" t="s">
        <v>181</v>
      </c>
      <c r="C46" s="10" t="s">
        <v>182</v>
      </c>
      <c r="D46" s="5" t="s">
        <v>183</v>
      </c>
      <c r="E46" s="16">
        <v>200011101711628</v>
      </c>
      <c r="F46" s="4" t="s">
        <v>26</v>
      </c>
      <c r="G46" s="7" t="s">
        <v>254</v>
      </c>
      <c r="H46" s="4" t="s">
        <v>184</v>
      </c>
      <c r="I46" s="18">
        <v>5000</v>
      </c>
      <c r="J46" s="18">
        <v>143.5</v>
      </c>
      <c r="K46" s="18">
        <v>152</v>
      </c>
      <c r="L46" s="18"/>
      <c r="M46" s="18"/>
      <c r="N46" s="8">
        <f t="shared" si="0"/>
        <v>4704.5</v>
      </c>
      <c r="O46" s="19">
        <v>42125</v>
      </c>
    </row>
    <row r="47" spans="1:15">
      <c r="A47" s="2">
        <f t="shared" si="1"/>
        <v>38</v>
      </c>
      <c r="B47" s="4" t="s">
        <v>185</v>
      </c>
      <c r="C47" s="4" t="s">
        <v>186</v>
      </c>
      <c r="D47" s="5" t="s">
        <v>187</v>
      </c>
      <c r="E47" s="16">
        <v>200011101711796</v>
      </c>
      <c r="F47" s="4" t="s">
        <v>26</v>
      </c>
      <c r="G47" s="7" t="s">
        <v>254</v>
      </c>
      <c r="H47" s="4" t="s">
        <v>188</v>
      </c>
      <c r="I47" s="18">
        <v>5000</v>
      </c>
      <c r="J47" s="18">
        <v>143.5</v>
      </c>
      <c r="K47" s="18">
        <v>152</v>
      </c>
      <c r="L47" s="18"/>
      <c r="M47" s="18"/>
      <c r="N47" s="8">
        <f t="shared" si="0"/>
        <v>4704.5</v>
      </c>
      <c r="O47" s="19">
        <v>42156</v>
      </c>
    </row>
    <row r="48" spans="1:15">
      <c r="A48" s="2">
        <f t="shared" si="1"/>
        <v>39</v>
      </c>
      <c r="B48" s="4" t="s">
        <v>190</v>
      </c>
      <c r="C48" s="4" t="s">
        <v>191</v>
      </c>
      <c r="D48" s="5" t="s">
        <v>192</v>
      </c>
      <c r="E48" s="16">
        <v>200011101711631</v>
      </c>
      <c r="F48" s="4" t="s">
        <v>36</v>
      </c>
      <c r="G48" s="7" t="s">
        <v>254</v>
      </c>
      <c r="H48" s="4" t="s">
        <v>83</v>
      </c>
      <c r="I48" s="18">
        <v>5000</v>
      </c>
      <c r="J48" s="18">
        <v>143.5</v>
      </c>
      <c r="K48" s="18">
        <v>152</v>
      </c>
      <c r="L48" s="18"/>
      <c r="M48" s="18"/>
      <c r="N48" s="8">
        <f t="shared" si="0"/>
        <v>4704.5</v>
      </c>
      <c r="O48" s="19">
        <v>42402</v>
      </c>
    </row>
    <row r="49" spans="1:194">
      <c r="A49" s="2">
        <f t="shared" si="1"/>
        <v>40</v>
      </c>
      <c r="B49" s="4" t="s">
        <v>194</v>
      </c>
      <c r="C49" s="4" t="s">
        <v>195</v>
      </c>
      <c r="D49" s="5" t="s">
        <v>196</v>
      </c>
      <c r="E49" s="16">
        <v>200011101711851</v>
      </c>
      <c r="F49" s="4" t="s">
        <v>197</v>
      </c>
      <c r="G49" s="7" t="s">
        <v>254</v>
      </c>
      <c r="H49" s="4" t="s">
        <v>198</v>
      </c>
      <c r="I49" s="18">
        <v>8000</v>
      </c>
      <c r="J49" s="18">
        <v>229.6</v>
      </c>
      <c r="K49" s="18">
        <v>243.2</v>
      </c>
      <c r="L49" s="18"/>
      <c r="M49" s="18"/>
      <c r="N49" s="8">
        <f t="shared" si="0"/>
        <v>7527.2</v>
      </c>
      <c r="O49" s="19">
        <v>42370</v>
      </c>
    </row>
    <row r="50" spans="1:194">
      <c r="A50" s="2">
        <f t="shared" si="1"/>
        <v>41</v>
      </c>
      <c r="B50" s="4" t="s">
        <v>199</v>
      </c>
      <c r="C50" s="4" t="s">
        <v>200</v>
      </c>
      <c r="D50" s="5" t="s">
        <v>777</v>
      </c>
      <c r="E50" s="16">
        <v>200011101711848</v>
      </c>
      <c r="F50" s="4" t="s">
        <v>26</v>
      </c>
      <c r="G50" s="7" t="s">
        <v>254</v>
      </c>
      <c r="H50" s="4" t="s">
        <v>201</v>
      </c>
      <c r="I50" s="18">
        <v>5000</v>
      </c>
      <c r="J50" s="18">
        <v>143.5</v>
      </c>
      <c r="K50" s="18">
        <v>152</v>
      </c>
      <c r="L50" s="18"/>
      <c r="M50" s="18"/>
      <c r="N50" s="8">
        <f t="shared" si="0"/>
        <v>4704.5</v>
      </c>
      <c r="O50" s="19">
        <v>41730</v>
      </c>
      <c r="AC50" s="2" t="s">
        <v>876</v>
      </c>
    </row>
    <row r="51" spans="1:194">
      <c r="A51" s="2">
        <f t="shared" si="1"/>
        <v>42</v>
      </c>
      <c r="B51" s="4" t="s">
        <v>202</v>
      </c>
      <c r="C51" s="4" t="s">
        <v>203</v>
      </c>
      <c r="D51" s="5" t="s">
        <v>204</v>
      </c>
      <c r="E51" s="16" t="s">
        <v>205</v>
      </c>
      <c r="F51" s="4" t="s">
        <v>26</v>
      </c>
      <c r="G51" s="7" t="s">
        <v>254</v>
      </c>
      <c r="H51" s="4" t="s">
        <v>206</v>
      </c>
      <c r="I51" s="18">
        <v>5000</v>
      </c>
      <c r="J51" s="18">
        <f t="shared" ref="J51:J57" si="2">I51*2.87%</f>
        <v>143.5</v>
      </c>
      <c r="K51" s="18">
        <f t="shared" ref="K51:K57" si="3">I51*3.04%</f>
        <v>152</v>
      </c>
      <c r="L51" s="18"/>
      <c r="M51" s="18">
        <v>0</v>
      </c>
      <c r="N51" s="8">
        <f t="shared" si="0"/>
        <v>4704.5</v>
      </c>
      <c r="O51" s="19">
        <v>41791</v>
      </c>
    </row>
    <row r="52" spans="1:194">
      <c r="A52" s="2">
        <f t="shared" si="1"/>
        <v>43</v>
      </c>
      <c r="B52" s="4" t="s">
        <v>207</v>
      </c>
      <c r="C52" s="4" t="s">
        <v>208</v>
      </c>
      <c r="D52" s="5" t="s">
        <v>209</v>
      </c>
      <c r="E52" s="16" t="s">
        <v>210</v>
      </c>
      <c r="F52" s="4" t="s">
        <v>36</v>
      </c>
      <c r="G52" s="7" t="s">
        <v>254</v>
      </c>
      <c r="H52" s="4" t="s">
        <v>211</v>
      </c>
      <c r="I52" s="18">
        <v>5000</v>
      </c>
      <c r="J52" s="18">
        <f t="shared" si="2"/>
        <v>143.5</v>
      </c>
      <c r="K52" s="18">
        <f t="shared" si="3"/>
        <v>152</v>
      </c>
      <c r="L52" s="18"/>
      <c r="M52" s="18"/>
      <c r="N52" s="8">
        <f t="shared" si="0"/>
        <v>4704.5</v>
      </c>
      <c r="O52" s="19">
        <v>42552</v>
      </c>
    </row>
    <row r="53" spans="1:194">
      <c r="A53" s="2">
        <f t="shared" si="1"/>
        <v>44</v>
      </c>
      <c r="B53" s="4" t="s">
        <v>212</v>
      </c>
      <c r="C53" s="4" t="s">
        <v>213</v>
      </c>
      <c r="D53" s="5" t="s">
        <v>214</v>
      </c>
      <c r="E53" s="16" t="s">
        <v>215</v>
      </c>
      <c r="F53" s="4" t="s">
        <v>26</v>
      </c>
      <c r="G53" s="7" t="s">
        <v>254</v>
      </c>
      <c r="H53" s="4" t="s">
        <v>211</v>
      </c>
      <c r="I53" s="18">
        <v>5000</v>
      </c>
      <c r="J53" s="18">
        <f t="shared" si="2"/>
        <v>143.5</v>
      </c>
      <c r="K53" s="18">
        <f t="shared" si="3"/>
        <v>152</v>
      </c>
      <c r="L53" s="18"/>
      <c r="M53" s="18"/>
      <c r="N53" s="8">
        <f t="shared" si="0"/>
        <v>4704.5</v>
      </c>
      <c r="O53" s="19">
        <v>42552</v>
      </c>
    </row>
    <row r="54" spans="1:194">
      <c r="A54" s="2">
        <f t="shared" si="1"/>
        <v>45</v>
      </c>
      <c r="B54" s="4" t="s">
        <v>216</v>
      </c>
      <c r="C54" s="4" t="s">
        <v>217</v>
      </c>
      <c r="D54" s="5" t="s">
        <v>218</v>
      </c>
      <c r="E54" s="16" t="s">
        <v>219</v>
      </c>
      <c r="F54" s="4" t="s">
        <v>26</v>
      </c>
      <c r="G54" s="7" t="s">
        <v>254</v>
      </c>
      <c r="H54" s="4" t="s">
        <v>220</v>
      </c>
      <c r="I54" s="22">
        <v>5000</v>
      </c>
      <c r="J54" s="8">
        <f t="shared" si="2"/>
        <v>143.5</v>
      </c>
      <c r="K54" s="8">
        <f t="shared" si="3"/>
        <v>152</v>
      </c>
      <c r="L54" s="8"/>
      <c r="M54" s="8"/>
      <c r="N54" s="8">
        <f t="shared" si="0"/>
        <v>4704.5</v>
      </c>
      <c r="O54" s="19">
        <v>42736</v>
      </c>
    </row>
    <row r="55" spans="1:194">
      <c r="A55" s="2">
        <f t="shared" si="1"/>
        <v>46</v>
      </c>
      <c r="B55" s="4" t="s">
        <v>221</v>
      </c>
      <c r="C55" s="4" t="s">
        <v>222</v>
      </c>
      <c r="D55" s="5" t="s">
        <v>223</v>
      </c>
      <c r="E55" s="6" t="s">
        <v>224</v>
      </c>
      <c r="F55" s="4" t="s">
        <v>36</v>
      </c>
      <c r="G55" s="7" t="s">
        <v>254</v>
      </c>
      <c r="H55" s="4" t="s">
        <v>225</v>
      </c>
      <c r="I55" s="22">
        <v>5000</v>
      </c>
      <c r="J55" s="8">
        <f t="shared" si="2"/>
        <v>143.5</v>
      </c>
      <c r="K55" s="8">
        <f t="shared" si="3"/>
        <v>152</v>
      </c>
      <c r="L55" s="8"/>
      <c r="M55" s="8"/>
      <c r="N55" s="8">
        <f t="shared" si="0"/>
        <v>4704.5</v>
      </c>
      <c r="O55" s="19">
        <v>42917</v>
      </c>
    </row>
    <row r="56" spans="1:194">
      <c r="A56" s="2">
        <f t="shared" si="1"/>
        <v>47</v>
      </c>
      <c r="B56" s="4" t="s">
        <v>226</v>
      </c>
      <c r="C56" s="4" t="s">
        <v>227</v>
      </c>
      <c r="D56" s="5" t="s">
        <v>228</v>
      </c>
      <c r="E56" s="6" t="s">
        <v>229</v>
      </c>
      <c r="F56" s="4" t="s">
        <v>230</v>
      </c>
      <c r="G56" s="7" t="s">
        <v>254</v>
      </c>
      <c r="H56" s="4" t="s">
        <v>231</v>
      </c>
      <c r="I56" s="22">
        <v>6000</v>
      </c>
      <c r="J56" s="8">
        <f t="shared" si="2"/>
        <v>172.2</v>
      </c>
      <c r="K56" s="8">
        <f t="shared" si="3"/>
        <v>182.4</v>
      </c>
      <c r="L56" s="8"/>
      <c r="M56" s="8"/>
      <c r="N56" s="8">
        <f t="shared" si="0"/>
        <v>5645.4000000000005</v>
      </c>
      <c r="O56" s="19">
        <v>43191</v>
      </c>
    </row>
    <row r="57" spans="1:194">
      <c r="A57" s="2">
        <f t="shared" si="1"/>
        <v>48</v>
      </c>
      <c r="B57" s="4" t="s">
        <v>232</v>
      </c>
      <c r="C57" s="4" t="s">
        <v>233</v>
      </c>
      <c r="D57" s="5" t="s">
        <v>234</v>
      </c>
      <c r="E57" s="6" t="s">
        <v>235</v>
      </c>
      <c r="F57" s="4" t="s">
        <v>236</v>
      </c>
      <c r="G57" s="7" t="s">
        <v>254</v>
      </c>
      <c r="H57" s="4" t="s">
        <v>237</v>
      </c>
      <c r="I57" s="22">
        <v>5000</v>
      </c>
      <c r="J57" s="8">
        <f t="shared" si="2"/>
        <v>143.5</v>
      </c>
      <c r="K57" s="8">
        <f t="shared" si="3"/>
        <v>152</v>
      </c>
      <c r="L57" s="8"/>
      <c r="M57" s="8"/>
      <c r="N57" s="8">
        <f t="shared" si="0"/>
        <v>4704.5</v>
      </c>
      <c r="O57" s="19">
        <v>43191</v>
      </c>
    </row>
    <row r="58" spans="1:194">
      <c r="A58" s="2">
        <f t="shared" si="1"/>
        <v>49</v>
      </c>
      <c r="B58" s="36" t="s">
        <v>239</v>
      </c>
      <c r="C58" s="36" t="s">
        <v>240</v>
      </c>
      <c r="D58" s="37" t="s">
        <v>241</v>
      </c>
      <c r="E58" s="37" t="s">
        <v>242</v>
      </c>
      <c r="F58" s="38" t="s">
        <v>243</v>
      </c>
      <c r="G58" s="7" t="s">
        <v>254</v>
      </c>
      <c r="H58" s="38" t="s">
        <v>244</v>
      </c>
      <c r="I58" s="27">
        <v>30000</v>
      </c>
      <c r="J58" s="28">
        <v>861</v>
      </c>
      <c r="K58" s="28">
        <v>912</v>
      </c>
      <c r="L58" s="28"/>
      <c r="M58" s="28"/>
      <c r="N58" s="8">
        <f t="shared" si="0"/>
        <v>28227</v>
      </c>
      <c r="O58" s="37">
        <v>43239</v>
      </c>
    </row>
    <row r="59" spans="1:194">
      <c r="A59" s="180">
        <f t="shared" si="1"/>
        <v>50</v>
      </c>
      <c r="B59" s="36" t="s">
        <v>245</v>
      </c>
      <c r="C59" s="164" t="s">
        <v>246</v>
      </c>
      <c r="D59" s="165" t="s">
        <v>247</v>
      </c>
      <c r="E59" s="165" t="s">
        <v>248</v>
      </c>
      <c r="F59" s="166" t="s">
        <v>145</v>
      </c>
      <c r="G59" s="167" t="s">
        <v>254</v>
      </c>
      <c r="H59" s="166" t="s">
        <v>249</v>
      </c>
      <c r="I59" s="168">
        <v>5000</v>
      </c>
      <c r="J59" s="169">
        <f>I59*2.87%</f>
        <v>143.5</v>
      </c>
      <c r="K59" s="169">
        <f>I59*3.04%</f>
        <v>152</v>
      </c>
      <c r="L59" s="169"/>
      <c r="M59" s="169"/>
      <c r="N59" s="170">
        <f t="shared" si="0"/>
        <v>4704.5</v>
      </c>
      <c r="O59" s="165">
        <v>43282</v>
      </c>
    </row>
    <row r="60" spans="1:194" s="179" customFormat="1">
      <c r="A60" s="180">
        <f t="shared" si="1"/>
        <v>51</v>
      </c>
      <c r="B60" s="17" t="s">
        <v>250</v>
      </c>
      <c r="C60" s="17" t="s">
        <v>251</v>
      </c>
      <c r="D60" s="34" t="s">
        <v>252</v>
      </c>
      <c r="E60" s="37" t="s">
        <v>253</v>
      </c>
      <c r="F60" s="21" t="s">
        <v>243</v>
      </c>
      <c r="G60" s="7" t="s">
        <v>254</v>
      </c>
      <c r="H60" s="21" t="s">
        <v>821</v>
      </c>
      <c r="I60" s="27">
        <v>30000</v>
      </c>
      <c r="J60" s="28">
        <v>861</v>
      </c>
      <c r="K60" s="28">
        <v>912</v>
      </c>
      <c r="L60" s="28"/>
      <c r="M60" s="23"/>
      <c r="N60" s="8">
        <f t="shared" si="0"/>
        <v>28227</v>
      </c>
      <c r="O60" s="37">
        <v>43556</v>
      </c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0"/>
      <c r="AG60" s="180"/>
      <c r="AH60" s="180"/>
      <c r="AI60" s="180"/>
      <c r="AJ60" s="180"/>
      <c r="AK60" s="180"/>
      <c r="AL60" s="180"/>
      <c r="AM60" s="180"/>
      <c r="AN60" s="180"/>
      <c r="AO60" s="180"/>
      <c r="AP60" s="180"/>
      <c r="AQ60" s="180"/>
      <c r="AR60" s="180"/>
      <c r="AS60" s="180"/>
      <c r="AT60" s="180"/>
      <c r="AU60" s="180"/>
      <c r="AV60" s="180"/>
      <c r="AW60" s="180"/>
      <c r="AX60" s="180"/>
      <c r="AY60" s="180"/>
      <c r="AZ60" s="180"/>
      <c r="BA60" s="180"/>
      <c r="BB60" s="180"/>
      <c r="BC60" s="180"/>
      <c r="BD60" s="180"/>
      <c r="BE60" s="180"/>
      <c r="BF60" s="180"/>
      <c r="BG60" s="180"/>
      <c r="BH60" s="180"/>
      <c r="BI60" s="180"/>
      <c r="BJ60" s="180"/>
      <c r="BK60" s="180"/>
      <c r="BL60" s="180"/>
      <c r="BM60" s="180"/>
      <c r="BN60" s="180"/>
      <c r="BO60" s="180"/>
      <c r="BP60" s="180"/>
      <c r="BQ60" s="180"/>
      <c r="BR60" s="180"/>
      <c r="BS60" s="180"/>
      <c r="BT60" s="180"/>
      <c r="BU60" s="180"/>
      <c r="BV60" s="180"/>
      <c r="BW60" s="180"/>
      <c r="BX60" s="180"/>
      <c r="BY60" s="180"/>
      <c r="BZ60" s="180"/>
      <c r="CA60" s="180"/>
      <c r="CB60" s="180"/>
      <c r="CC60" s="180"/>
      <c r="CD60" s="180"/>
      <c r="CE60" s="180"/>
      <c r="CF60" s="180"/>
      <c r="CG60" s="180"/>
      <c r="CH60" s="180"/>
      <c r="CI60" s="180"/>
      <c r="CJ60" s="180"/>
      <c r="CK60" s="180"/>
      <c r="CL60" s="180"/>
      <c r="CM60" s="180"/>
      <c r="CN60" s="180"/>
      <c r="CO60" s="180"/>
      <c r="CP60" s="180"/>
      <c r="CQ60" s="180"/>
      <c r="CR60" s="180"/>
      <c r="CS60" s="180"/>
      <c r="CT60" s="180"/>
      <c r="CU60" s="180"/>
      <c r="CV60" s="180"/>
      <c r="CW60" s="180"/>
      <c r="CX60" s="180"/>
      <c r="CY60" s="180"/>
      <c r="CZ60" s="180"/>
      <c r="DA60" s="180"/>
      <c r="DB60" s="180"/>
      <c r="DC60" s="180"/>
      <c r="DD60" s="180"/>
      <c r="DE60" s="180"/>
      <c r="DF60" s="180"/>
      <c r="DG60" s="180"/>
      <c r="DH60" s="180"/>
      <c r="DI60" s="180"/>
      <c r="DJ60" s="180"/>
      <c r="DK60" s="180"/>
      <c r="DL60" s="180"/>
      <c r="DM60" s="180"/>
      <c r="DN60" s="180"/>
      <c r="DO60" s="180"/>
      <c r="DP60" s="180"/>
      <c r="DQ60" s="180"/>
      <c r="DR60" s="180"/>
      <c r="DS60" s="180"/>
      <c r="DT60" s="180"/>
      <c r="DU60" s="180"/>
      <c r="DV60" s="180"/>
      <c r="DW60" s="180"/>
      <c r="DX60" s="180"/>
      <c r="DY60" s="180"/>
      <c r="DZ60" s="180"/>
      <c r="EA60" s="180"/>
      <c r="EB60" s="180"/>
      <c r="EC60" s="180"/>
      <c r="ED60" s="180"/>
      <c r="EE60" s="180"/>
      <c r="EF60" s="180"/>
      <c r="EG60" s="180"/>
      <c r="EH60" s="180"/>
      <c r="EI60" s="180"/>
      <c r="EJ60" s="180"/>
      <c r="EK60" s="180"/>
      <c r="EL60" s="180"/>
      <c r="EM60" s="180"/>
      <c r="EN60" s="180"/>
      <c r="EO60" s="180"/>
      <c r="EP60" s="180"/>
      <c r="EQ60" s="180"/>
      <c r="ER60" s="180"/>
      <c r="ES60" s="180"/>
      <c r="ET60" s="180"/>
      <c r="EU60" s="180"/>
      <c r="EV60" s="180"/>
      <c r="EW60" s="180"/>
      <c r="EX60" s="180"/>
      <c r="EY60" s="180"/>
      <c r="EZ60" s="180"/>
      <c r="FA60" s="180"/>
      <c r="FB60" s="180"/>
      <c r="FC60" s="180"/>
      <c r="FD60" s="180"/>
      <c r="FE60" s="180"/>
      <c r="FF60" s="180"/>
      <c r="FG60" s="180"/>
      <c r="FH60" s="180"/>
      <c r="FI60" s="180"/>
      <c r="FJ60" s="180"/>
      <c r="FK60" s="180"/>
      <c r="FL60" s="180"/>
      <c r="FM60" s="180"/>
      <c r="FN60" s="180"/>
      <c r="FO60" s="180"/>
      <c r="FP60" s="180"/>
      <c r="FQ60" s="180"/>
      <c r="FR60" s="180"/>
      <c r="FS60" s="180"/>
      <c r="FT60" s="180"/>
      <c r="FU60" s="180"/>
      <c r="FV60" s="180"/>
      <c r="FW60" s="180"/>
      <c r="FX60" s="180"/>
      <c r="FY60" s="180"/>
      <c r="FZ60" s="180"/>
      <c r="GA60" s="180"/>
      <c r="GB60" s="180"/>
      <c r="GC60" s="180"/>
      <c r="GD60" s="180"/>
      <c r="GE60" s="180"/>
      <c r="GF60" s="180"/>
      <c r="GG60" s="180"/>
      <c r="GH60" s="180"/>
      <c r="GI60" s="180"/>
      <c r="GJ60" s="180"/>
      <c r="GK60" s="180"/>
      <c r="GL60" s="180"/>
    </row>
    <row r="61" spans="1:194" ht="30">
      <c r="A61" s="2">
        <f t="shared" si="1"/>
        <v>52</v>
      </c>
      <c r="B61" s="171" t="s">
        <v>255</v>
      </c>
      <c r="C61" s="171" t="s">
        <v>256</v>
      </c>
      <c r="D61" s="172" t="s">
        <v>257</v>
      </c>
      <c r="E61" s="172" t="s">
        <v>258</v>
      </c>
      <c r="F61" s="171" t="s">
        <v>720</v>
      </c>
      <c r="G61" s="173" t="s">
        <v>254</v>
      </c>
      <c r="H61" s="171" t="s">
        <v>259</v>
      </c>
      <c r="I61" s="174">
        <v>5000</v>
      </c>
      <c r="J61" s="175">
        <f>I61*2.87%</f>
        <v>143.5</v>
      </c>
      <c r="K61" s="175">
        <f>I61*3.04%</f>
        <v>152</v>
      </c>
      <c r="L61" s="176"/>
      <c r="M61" s="175"/>
      <c r="N61" s="177">
        <f t="shared" si="0"/>
        <v>4704.5</v>
      </c>
      <c r="O61" s="178">
        <v>43556</v>
      </c>
      <c r="Z61" s="2">
        <f ca="1">Z60:AA61</f>
        <v>0</v>
      </c>
    </row>
    <row r="62" spans="1:194" ht="30">
      <c r="A62" s="2">
        <f t="shared" si="1"/>
        <v>53</v>
      </c>
      <c r="B62" s="43" t="s">
        <v>260</v>
      </c>
      <c r="C62" s="21" t="s">
        <v>261</v>
      </c>
      <c r="D62" s="11" t="s">
        <v>262</v>
      </c>
      <c r="E62" s="44" t="s">
        <v>263</v>
      </c>
      <c r="F62" s="45" t="s">
        <v>36</v>
      </c>
      <c r="G62" s="46" t="s">
        <v>254</v>
      </c>
      <c r="H62" s="46" t="s">
        <v>264</v>
      </c>
      <c r="I62" s="13">
        <v>6500</v>
      </c>
      <c r="J62" s="13">
        <f>I62*2.87%</f>
        <v>186.55</v>
      </c>
      <c r="K62" s="13">
        <f>I62*3.04%</f>
        <v>197.6</v>
      </c>
      <c r="L62" s="47"/>
      <c r="M62" s="13"/>
      <c r="N62" s="15">
        <f t="shared" si="0"/>
        <v>6115.8499999999995</v>
      </c>
      <c r="O62" s="34">
        <v>43708</v>
      </c>
    </row>
    <row r="63" spans="1:194">
      <c r="A63" s="2">
        <f t="shared" si="1"/>
        <v>54</v>
      </c>
      <c r="B63" s="35" t="s">
        <v>265</v>
      </c>
      <c r="C63" s="21" t="s">
        <v>266</v>
      </c>
      <c r="D63" s="48" t="s">
        <v>267</v>
      </c>
      <c r="E63" s="49" t="s">
        <v>268</v>
      </c>
      <c r="F63" s="50" t="s">
        <v>269</v>
      </c>
      <c r="G63" s="7" t="s">
        <v>254</v>
      </c>
      <c r="H63" s="21" t="s">
        <v>270</v>
      </c>
      <c r="I63" s="51">
        <v>4000</v>
      </c>
      <c r="J63" s="51"/>
      <c r="K63" s="51"/>
      <c r="L63" s="51"/>
      <c r="M63" s="51"/>
      <c r="N63" s="8">
        <f t="shared" si="0"/>
        <v>4000</v>
      </c>
      <c r="O63" s="14">
        <v>43739</v>
      </c>
    </row>
    <row r="64" spans="1:194">
      <c r="A64" s="2">
        <f t="shared" si="1"/>
        <v>55</v>
      </c>
      <c r="B64" s="35" t="s">
        <v>271</v>
      </c>
      <c r="C64" s="21" t="s">
        <v>272</v>
      </c>
      <c r="D64" s="48" t="s">
        <v>273</v>
      </c>
      <c r="E64" s="49" t="s">
        <v>274</v>
      </c>
      <c r="F64" s="50" t="s">
        <v>145</v>
      </c>
      <c r="G64" s="7" t="s">
        <v>254</v>
      </c>
      <c r="H64" s="21" t="s">
        <v>275</v>
      </c>
      <c r="I64" s="51">
        <v>8000</v>
      </c>
      <c r="J64" s="51">
        <f t="shared" ref="J64:J98" si="4">I64*2.87%</f>
        <v>229.6</v>
      </c>
      <c r="K64" s="51">
        <f>I64*3.04%</f>
        <v>243.2</v>
      </c>
      <c r="L64" s="51"/>
      <c r="M64" s="51"/>
      <c r="N64" s="8">
        <f t="shared" si="0"/>
        <v>7527.2</v>
      </c>
      <c r="O64" s="14">
        <v>43834</v>
      </c>
    </row>
    <row r="65" spans="1:15">
      <c r="A65" s="2">
        <f t="shared" si="1"/>
        <v>56</v>
      </c>
      <c r="B65" s="35" t="s">
        <v>277</v>
      </c>
      <c r="C65" s="21" t="s">
        <v>278</v>
      </c>
      <c r="D65" s="48" t="s">
        <v>279</v>
      </c>
      <c r="E65" s="49" t="s">
        <v>280</v>
      </c>
      <c r="F65" s="50" t="s">
        <v>58</v>
      </c>
      <c r="G65" s="7" t="s">
        <v>124</v>
      </c>
      <c r="H65" s="21" t="s">
        <v>281</v>
      </c>
      <c r="I65" s="51">
        <v>5000</v>
      </c>
      <c r="J65" s="51">
        <f t="shared" si="4"/>
        <v>143.5</v>
      </c>
      <c r="K65" s="51">
        <f t="shared" ref="K65:K98" si="5">I65*3.04%</f>
        <v>152</v>
      </c>
      <c r="L65" s="51"/>
      <c r="M65" s="51"/>
      <c r="N65" s="8">
        <f t="shared" si="0"/>
        <v>4704.5</v>
      </c>
      <c r="O65" s="14" t="s">
        <v>282</v>
      </c>
    </row>
    <row r="66" spans="1:15">
      <c r="A66" s="2">
        <f t="shared" si="1"/>
        <v>57</v>
      </c>
      <c r="B66" s="52" t="s">
        <v>283</v>
      </c>
      <c r="C66" s="24" t="s">
        <v>284</v>
      </c>
      <c r="D66" s="53" t="s">
        <v>285</v>
      </c>
      <c r="E66" s="49" t="s">
        <v>286</v>
      </c>
      <c r="F66" s="54" t="s">
        <v>157</v>
      </c>
      <c r="G66" s="7" t="s">
        <v>254</v>
      </c>
      <c r="H66" s="36" t="s">
        <v>287</v>
      </c>
      <c r="I66" s="51">
        <v>12000</v>
      </c>
      <c r="J66" s="51">
        <f t="shared" si="4"/>
        <v>344.4</v>
      </c>
      <c r="K66" s="51">
        <f t="shared" si="5"/>
        <v>364.8</v>
      </c>
      <c r="L66" s="51"/>
      <c r="M66" s="51"/>
      <c r="N66" s="8">
        <f t="shared" si="0"/>
        <v>11290.800000000001</v>
      </c>
      <c r="O66" s="19">
        <v>44136</v>
      </c>
    </row>
    <row r="67" spans="1:15">
      <c r="A67" s="2">
        <f t="shared" si="1"/>
        <v>58</v>
      </c>
      <c r="B67" s="52" t="s">
        <v>288</v>
      </c>
      <c r="C67" s="24" t="s">
        <v>289</v>
      </c>
      <c r="D67" s="55" t="s">
        <v>290</v>
      </c>
      <c r="E67" s="49" t="s">
        <v>291</v>
      </c>
      <c r="F67" s="54" t="s">
        <v>145</v>
      </c>
      <c r="G67" s="7" t="s">
        <v>254</v>
      </c>
      <c r="H67" s="36" t="s">
        <v>292</v>
      </c>
      <c r="I67" s="51">
        <v>5000</v>
      </c>
      <c r="J67" s="51">
        <f t="shared" si="4"/>
        <v>143.5</v>
      </c>
      <c r="K67" s="51">
        <f t="shared" si="5"/>
        <v>152</v>
      </c>
      <c r="L67" s="51"/>
      <c r="M67" s="51"/>
      <c r="N67" s="8">
        <f t="shared" si="0"/>
        <v>4704.5</v>
      </c>
      <c r="O67" s="19">
        <v>44197</v>
      </c>
    </row>
    <row r="68" spans="1:15" ht="30">
      <c r="A68" s="2">
        <f t="shared" si="1"/>
        <v>59</v>
      </c>
      <c r="B68" s="38" t="s">
        <v>293</v>
      </c>
      <c r="C68" s="36" t="s">
        <v>98</v>
      </c>
      <c r="D68" s="37" t="s">
        <v>294</v>
      </c>
      <c r="E68" s="40" t="s">
        <v>295</v>
      </c>
      <c r="F68" s="56" t="s">
        <v>58</v>
      </c>
      <c r="G68" s="36" t="s">
        <v>276</v>
      </c>
      <c r="H68" s="57" t="s">
        <v>125</v>
      </c>
      <c r="I68" s="51">
        <v>10000</v>
      </c>
      <c r="J68" s="51">
        <f t="shared" si="4"/>
        <v>287</v>
      </c>
      <c r="K68" s="51">
        <f t="shared" si="5"/>
        <v>304</v>
      </c>
      <c r="L68" s="51"/>
      <c r="M68" s="51"/>
      <c r="N68" s="8">
        <f t="shared" si="0"/>
        <v>9409</v>
      </c>
      <c r="O68" s="19">
        <v>44563</v>
      </c>
    </row>
    <row r="69" spans="1:15" ht="30">
      <c r="A69" s="2">
        <f t="shared" si="1"/>
        <v>60</v>
      </c>
      <c r="B69" s="38" t="s">
        <v>296</v>
      </c>
      <c r="C69" s="38" t="s">
        <v>297</v>
      </c>
      <c r="D69" s="37" t="s">
        <v>298</v>
      </c>
      <c r="E69" s="40" t="s">
        <v>299</v>
      </c>
      <c r="F69" s="56" t="s">
        <v>145</v>
      </c>
      <c r="G69" s="7" t="s">
        <v>254</v>
      </c>
      <c r="H69" s="57" t="s">
        <v>300</v>
      </c>
      <c r="I69" s="51">
        <v>5000</v>
      </c>
      <c r="J69" s="51">
        <f t="shared" si="4"/>
        <v>143.5</v>
      </c>
      <c r="K69" s="51">
        <f>I69*3.04%</f>
        <v>152</v>
      </c>
      <c r="L69" s="51"/>
      <c r="M69" s="51"/>
      <c r="N69" s="8">
        <f t="shared" si="0"/>
        <v>4704.5</v>
      </c>
      <c r="O69" s="19">
        <v>44198</v>
      </c>
    </row>
    <row r="70" spans="1:15" ht="30">
      <c r="A70" s="2">
        <f t="shared" si="1"/>
        <v>61</v>
      </c>
      <c r="B70" s="38" t="s">
        <v>302</v>
      </c>
      <c r="C70" s="38" t="s">
        <v>303</v>
      </c>
      <c r="D70" s="37" t="s">
        <v>304</v>
      </c>
      <c r="E70" s="40" t="s">
        <v>305</v>
      </c>
      <c r="F70" s="56" t="s">
        <v>58</v>
      </c>
      <c r="G70" s="7" t="s">
        <v>254</v>
      </c>
      <c r="H70" s="21" t="s">
        <v>96</v>
      </c>
      <c r="I70" s="51">
        <v>5000</v>
      </c>
      <c r="J70" s="51">
        <f t="shared" si="4"/>
        <v>143.5</v>
      </c>
      <c r="K70" s="51">
        <f t="shared" si="5"/>
        <v>152</v>
      </c>
      <c r="L70" s="51"/>
      <c r="M70" s="51"/>
      <c r="N70" s="8">
        <f t="shared" si="0"/>
        <v>4704.5</v>
      </c>
      <c r="O70" s="19">
        <v>44351</v>
      </c>
    </row>
    <row r="71" spans="1:15" ht="30">
      <c r="A71" s="2">
        <f t="shared" si="1"/>
        <v>62</v>
      </c>
      <c r="B71" s="38" t="s">
        <v>307</v>
      </c>
      <c r="C71" s="38" t="s">
        <v>308</v>
      </c>
      <c r="D71" s="37" t="s">
        <v>309</v>
      </c>
      <c r="E71" s="40" t="s">
        <v>310</v>
      </c>
      <c r="F71" s="56" t="s">
        <v>58</v>
      </c>
      <c r="G71" s="7" t="s">
        <v>254</v>
      </c>
      <c r="H71" s="21" t="s">
        <v>311</v>
      </c>
      <c r="I71" s="51">
        <v>5000</v>
      </c>
      <c r="J71" s="51">
        <f t="shared" si="4"/>
        <v>143.5</v>
      </c>
      <c r="K71" s="51">
        <f t="shared" si="5"/>
        <v>152</v>
      </c>
      <c r="L71" s="51"/>
      <c r="M71" s="51"/>
      <c r="N71" s="8">
        <f t="shared" si="0"/>
        <v>4704.5</v>
      </c>
      <c r="O71" s="19">
        <v>44201</v>
      </c>
    </row>
    <row r="72" spans="1:15" ht="30">
      <c r="A72" s="2">
        <f t="shared" si="1"/>
        <v>63</v>
      </c>
      <c r="B72" s="38" t="s">
        <v>312</v>
      </c>
      <c r="C72" s="38" t="s">
        <v>313</v>
      </c>
      <c r="D72" s="32" t="s">
        <v>314</v>
      </c>
      <c r="E72" s="40" t="s">
        <v>315</v>
      </c>
      <c r="F72" s="56" t="s">
        <v>58</v>
      </c>
      <c r="G72" s="7" t="s">
        <v>254</v>
      </c>
      <c r="H72" s="21" t="s">
        <v>316</v>
      </c>
      <c r="I72" s="51">
        <v>5000</v>
      </c>
      <c r="J72" s="51">
        <f t="shared" si="4"/>
        <v>143.5</v>
      </c>
      <c r="K72" s="51">
        <f t="shared" si="5"/>
        <v>152</v>
      </c>
      <c r="L72" s="51"/>
      <c r="M72" s="51"/>
      <c r="N72" s="8">
        <f t="shared" si="0"/>
        <v>4704.5</v>
      </c>
      <c r="O72" s="34">
        <v>44201</v>
      </c>
    </row>
    <row r="73" spans="1:15" ht="30">
      <c r="A73" s="2">
        <f t="shared" si="1"/>
        <v>64</v>
      </c>
      <c r="B73" s="38" t="s">
        <v>317</v>
      </c>
      <c r="C73" s="38" t="s">
        <v>318</v>
      </c>
      <c r="D73" s="32" t="s">
        <v>319</v>
      </c>
      <c r="E73" s="40" t="s">
        <v>320</v>
      </c>
      <c r="F73" s="57" t="s">
        <v>321</v>
      </c>
      <c r="G73" s="7" t="s">
        <v>254</v>
      </c>
      <c r="H73" s="21" t="s">
        <v>322</v>
      </c>
      <c r="I73" s="51">
        <v>8000</v>
      </c>
      <c r="J73" s="51">
        <f t="shared" si="4"/>
        <v>229.6</v>
      </c>
      <c r="K73" s="51">
        <f t="shared" si="5"/>
        <v>243.2</v>
      </c>
      <c r="L73" s="51"/>
      <c r="M73" s="51"/>
      <c r="N73" s="8">
        <f t="shared" si="0"/>
        <v>7527.2</v>
      </c>
      <c r="O73" s="34">
        <v>44202</v>
      </c>
    </row>
    <row r="74" spans="1:15" ht="30">
      <c r="A74" s="2">
        <f t="shared" si="1"/>
        <v>65</v>
      </c>
      <c r="B74" s="38" t="s">
        <v>328</v>
      </c>
      <c r="C74" s="38" t="s">
        <v>329</v>
      </c>
      <c r="D74" s="32" t="s">
        <v>330</v>
      </c>
      <c r="E74" s="40" t="s">
        <v>331</v>
      </c>
      <c r="F74" s="57" t="s">
        <v>230</v>
      </c>
      <c r="G74" s="7" t="s">
        <v>254</v>
      </c>
      <c r="H74" s="7" t="s">
        <v>316</v>
      </c>
      <c r="I74" s="51">
        <v>7000</v>
      </c>
      <c r="J74" s="51">
        <f t="shared" si="4"/>
        <v>200.9</v>
      </c>
      <c r="K74" s="51">
        <f t="shared" si="5"/>
        <v>212.8</v>
      </c>
      <c r="L74" s="51"/>
      <c r="M74" s="51"/>
      <c r="N74" s="8">
        <f t="shared" ref="N74:N98" si="6">I74-J74-K74-M74</f>
        <v>6586.3</v>
      </c>
      <c r="O74" s="34">
        <v>44470</v>
      </c>
    </row>
    <row r="75" spans="1:15" ht="30">
      <c r="A75" s="2">
        <f t="shared" si="1"/>
        <v>66</v>
      </c>
      <c r="B75" s="38" t="s">
        <v>332</v>
      </c>
      <c r="C75" s="38" t="s">
        <v>333</v>
      </c>
      <c r="D75" s="32" t="s">
        <v>334</v>
      </c>
      <c r="E75" s="40" t="s">
        <v>335</v>
      </c>
      <c r="F75" s="57" t="s">
        <v>230</v>
      </c>
      <c r="G75" s="7" t="s">
        <v>254</v>
      </c>
      <c r="H75" s="7" t="s">
        <v>156</v>
      </c>
      <c r="I75" s="51">
        <v>5000</v>
      </c>
      <c r="J75" s="51">
        <f t="shared" si="4"/>
        <v>143.5</v>
      </c>
      <c r="K75" s="51">
        <f t="shared" si="5"/>
        <v>152</v>
      </c>
      <c r="L75" s="51"/>
      <c r="M75" s="51"/>
      <c r="N75" s="8">
        <f t="shared" si="6"/>
        <v>4704.5</v>
      </c>
      <c r="O75" s="34">
        <v>44440</v>
      </c>
    </row>
    <row r="76" spans="1:15" ht="30">
      <c r="A76" s="2">
        <f t="shared" ref="A76:A98" si="7">A75+1</f>
        <v>67</v>
      </c>
      <c r="B76" s="38" t="s">
        <v>323</v>
      </c>
      <c r="C76" s="38" t="s">
        <v>39</v>
      </c>
      <c r="D76" s="32" t="s">
        <v>324</v>
      </c>
      <c r="E76" s="40" t="s">
        <v>325</v>
      </c>
      <c r="F76" s="57" t="s">
        <v>326</v>
      </c>
      <c r="G76" s="7" t="s">
        <v>276</v>
      </c>
      <c r="H76" s="7" t="s">
        <v>327</v>
      </c>
      <c r="I76" s="51">
        <v>18000</v>
      </c>
      <c r="J76" s="51">
        <f t="shared" si="4"/>
        <v>516.6</v>
      </c>
      <c r="K76" s="51">
        <f t="shared" si="5"/>
        <v>547.20000000000005</v>
      </c>
      <c r="L76" s="51"/>
      <c r="M76" s="51"/>
      <c r="N76" s="8">
        <f t="shared" si="6"/>
        <v>16936.2</v>
      </c>
      <c r="O76" s="34">
        <v>44470</v>
      </c>
    </row>
    <row r="77" spans="1:15" ht="30">
      <c r="A77" s="2">
        <f t="shared" si="7"/>
        <v>68</v>
      </c>
      <c r="B77" s="38" t="s">
        <v>336</v>
      </c>
      <c r="C77" s="38" t="s">
        <v>337</v>
      </c>
      <c r="D77" s="32" t="s">
        <v>338</v>
      </c>
      <c r="E77" s="40" t="s">
        <v>693</v>
      </c>
      <c r="F77" s="57" t="s">
        <v>230</v>
      </c>
      <c r="G77" s="7" t="s">
        <v>254</v>
      </c>
      <c r="H77" s="7" t="s">
        <v>339</v>
      </c>
      <c r="I77" s="51">
        <v>5000</v>
      </c>
      <c r="J77" s="51">
        <f t="shared" si="4"/>
        <v>143.5</v>
      </c>
      <c r="K77" s="51">
        <f t="shared" si="5"/>
        <v>152</v>
      </c>
      <c r="L77" s="51"/>
      <c r="M77" s="51"/>
      <c r="N77" s="8">
        <f t="shared" si="6"/>
        <v>4704.5</v>
      </c>
      <c r="O77" s="34">
        <v>44531</v>
      </c>
    </row>
    <row r="78" spans="1:15" ht="30">
      <c r="A78" s="2">
        <f t="shared" si="7"/>
        <v>69</v>
      </c>
      <c r="B78" s="38" t="s">
        <v>340</v>
      </c>
      <c r="C78" s="38" t="s">
        <v>341</v>
      </c>
      <c r="D78" s="32" t="s">
        <v>342</v>
      </c>
      <c r="E78" s="40" t="s">
        <v>694</v>
      </c>
      <c r="F78" s="57" t="s">
        <v>230</v>
      </c>
      <c r="G78" s="7" t="s">
        <v>276</v>
      </c>
      <c r="H78" s="7" t="s">
        <v>125</v>
      </c>
      <c r="I78" s="51">
        <v>7000</v>
      </c>
      <c r="J78" s="51">
        <f t="shared" si="4"/>
        <v>200.9</v>
      </c>
      <c r="K78" s="51">
        <f t="shared" si="5"/>
        <v>212.8</v>
      </c>
      <c r="L78" s="51"/>
      <c r="M78" s="51"/>
      <c r="N78" s="8">
        <f t="shared" si="6"/>
        <v>6586.3</v>
      </c>
      <c r="O78" s="34">
        <v>44531</v>
      </c>
    </row>
    <row r="79" spans="1:15">
      <c r="A79" s="2">
        <f t="shared" si="7"/>
        <v>70</v>
      </c>
      <c r="B79" s="38" t="s">
        <v>695</v>
      </c>
      <c r="C79" s="38" t="s">
        <v>696</v>
      </c>
      <c r="D79" s="32" t="s">
        <v>697</v>
      </c>
      <c r="E79" s="40" t="s">
        <v>698</v>
      </c>
      <c r="F79" s="57" t="s">
        <v>230</v>
      </c>
      <c r="G79" s="7" t="s">
        <v>254</v>
      </c>
      <c r="H79" s="21" t="s">
        <v>156</v>
      </c>
      <c r="I79" s="51">
        <v>5000</v>
      </c>
      <c r="J79" s="51">
        <f t="shared" si="4"/>
        <v>143.5</v>
      </c>
      <c r="K79" s="51">
        <f t="shared" si="5"/>
        <v>152</v>
      </c>
      <c r="L79" s="51"/>
      <c r="M79" s="51"/>
      <c r="N79" s="8">
        <f t="shared" si="6"/>
        <v>4704.5</v>
      </c>
      <c r="O79" s="34">
        <v>44600</v>
      </c>
    </row>
    <row r="80" spans="1:15">
      <c r="A80" s="2">
        <f t="shared" si="7"/>
        <v>71</v>
      </c>
      <c r="B80" s="38" t="s">
        <v>742</v>
      </c>
      <c r="C80" s="38" t="s">
        <v>743</v>
      </c>
      <c r="D80" s="32" t="s">
        <v>744</v>
      </c>
      <c r="E80" s="58" t="s">
        <v>745</v>
      </c>
      <c r="F80" s="57" t="s">
        <v>230</v>
      </c>
      <c r="G80" s="24" t="s">
        <v>276</v>
      </c>
      <c r="H80" s="21" t="s">
        <v>125</v>
      </c>
      <c r="I80" s="51">
        <v>7000</v>
      </c>
      <c r="J80" s="51">
        <f t="shared" si="4"/>
        <v>200.9</v>
      </c>
      <c r="K80" s="51">
        <f t="shared" si="5"/>
        <v>212.8</v>
      </c>
      <c r="L80" s="51"/>
      <c r="M80" s="51"/>
      <c r="N80" s="15">
        <f t="shared" si="6"/>
        <v>6586.3</v>
      </c>
      <c r="O80" s="59">
        <v>44866</v>
      </c>
    </row>
    <row r="81" spans="1:15">
      <c r="A81" s="2">
        <f t="shared" si="7"/>
        <v>72</v>
      </c>
      <c r="B81" s="38" t="s">
        <v>755</v>
      </c>
      <c r="C81" s="38" t="s">
        <v>754</v>
      </c>
      <c r="D81" s="32" t="s">
        <v>753</v>
      </c>
      <c r="E81" s="58" t="s">
        <v>790</v>
      </c>
      <c r="F81" s="57" t="s">
        <v>145</v>
      </c>
      <c r="G81" s="24" t="s">
        <v>254</v>
      </c>
      <c r="H81" s="24" t="s">
        <v>756</v>
      </c>
      <c r="I81" s="51">
        <v>5000</v>
      </c>
      <c r="J81" s="51">
        <f t="shared" si="4"/>
        <v>143.5</v>
      </c>
      <c r="K81" s="51">
        <f t="shared" si="5"/>
        <v>152</v>
      </c>
      <c r="L81" s="51"/>
      <c r="M81" s="51"/>
      <c r="N81" s="8">
        <f t="shared" si="6"/>
        <v>4704.5</v>
      </c>
      <c r="O81" s="34">
        <v>44896</v>
      </c>
    </row>
    <row r="82" spans="1:15">
      <c r="A82" s="2">
        <f t="shared" si="7"/>
        <v>73</v>
      </c>
      <c r="B82" s="38" t="s">
        <v>787</v>
      </c>
      <c r="C82" s="38" t="s">
        <v>786</v>
      </c>
      <c r="D82" s="32" t="s">
        <v>788</v>
      </c>
      <c r="E82" s="58" t="s">
        <v>792</v>
      </c>
      <c r="F82" s="57" t="s">
        <v>145</v>
      </c>
      <c r="G82" s="7" t="s">
        <v>254</v>
      </c>
      <c r="H82" s="10" t="s">
        <v>791</v>
      </c>
      <c r="I82" s="51">
        <v>5000</v>
      </c>
      <c r="J82" s="51">
        <f t="shared" si="4"/>
        <v>143.5</v>
      </c>
      <c r="K82" s="51">
        <f t="shared" si="5"/>
        <v>152</v>
      </c>
      <c r="L82" s="51"/>
      <c r="M82" s="51"/>
      <c r="N82" s="8">
        <f t="shared" si="6"/>
        <v>4704.5</v>
      </c>
      <c r="O82" s="34">
        <v>44986</v>
      </c>
    </row>
    <row r="83" spans="1:15">
      <c r="A83" s="2">
        <f t="shared" si="7"/>
        <v>74</v>
      </c>
      <c r="B83" s="38" t="s">
        <v>793</v>
      </c>
      <c r="C83" s="38" t="s">
        <v>794</v>
      </c>
      <c r="D83" s="32" t="s">
        <v>795</v>
      </c>
      <c r="E83" s="58">
        <v>9605815583</v>
      </c>
      <c r="F83" s="57" t="s">
        <v>145</v>
      </c>
      <c r="G83" s="7" t="s">
        <v>254</v>
      </c>
      <c r="H83" s="10" t="s">
        <v>796</v>
      </c>
      <c r="I83" s="51">
        <v>5000</v>
      </c>
      <c r="J83" s="51">
        <f t="shared" si="4"/>
        <v>143.5</v>
      </c>
      <c r="K83" s="51">
        <f t="shared" si="5"/>
        <v>152</v>
      </c>
      <c r="L83" s="51"/>
      <c r="M83" s="51"/>
      <c r="N83" s="8">
        <f t="shared" si="6"/>
        <v>4704.5</v>
      </c>
      <c r="O83" s="34">
        <v>45017</v>
      </c>
    </row>
    <row r="84" spans="1:15">
      <c r="A84" s="2">
        <f t="shared" si="7"/>
        <v>75</v>
      </c>
      <c r="B84" s="38" t="s">
        <v>830</v>
      </c>
      <c r="C84" s="38" t="s">
        <v>831</v>
      </c>
      <c r="D84" s="32" t="s">
        <v>819</v>
      </c>
      <c r="E84" s="58"/>
      <c r="F84" s="57" t="s">
        <v>145</v>
      </c>
      <c r="G84" s="24" t="s">
        <v>254</v>
      </c>
      <c r="H84" s="21" t="s">
        <v>820</v>
      </c>
      <c r="I84" s="51">
        <v>6000</v>
      </c>
      <c r="J84" s="51">
        <f t="shared" si="4"/>
        <v>172.2</v>
      </c>
      <c r="K84" s="51">
        <f t="shared" si="5"/>
        <v>182.4</v>
      </c>
      <c r="L84" s="51"/>
      <c r="M84" s="51"/>
      <c r="N84" s="8">
        <f t="shared" si="6"/>
        <v>5645.4000000000005</v>
      </c>
      <c r="O84" s="34">
        <v>45004</v>
      </c>
    </row>
    <row r="85" spans="1:15">
      <c r="A85" s="2">
        <f t="shared" si="7"/>
        <v>76</v>
      </c>
      <c r="B85" s="38" t="s">
        <v>848</v>
      </c>
      <c r="C85" s="38" t="s">
        <v>849</v>
      </c>
      <c r="D85" s="32" t="s">
        <v>850</v>
      </c>
      <c r="E85" s="58">
        <v>9607302138</v>
      </c>
      <c r="F85" s="57" t="s">
        <v>842</v>
      </c>
      <c r="G85" s="24" t="s">
        <v>254</v>
      </c>
      <c r="H85" s="21" t="s">
        <v>851</v>
      </c>
      <c r="I85" s="51">
        <v>5000</v>
      </c>
      <c r="J85" s="51">
        <f t="shared" si="4"/>
        <v>143.5</v>
      </c>
      <c r="K85" s="51">
        <f t="shared" si="5"/>
        <v>152</v>
      </c>
      <c r="L85" s="51"/>
      <c r="M85" s="51"/>
      <c r="N85" s="8">
        <f t="shared" si="6"/>
        <v>4704.5</v>
      </c>
      <c r="O85" s="34">
        <v>45483</v>
      </c>
    </row>
    <row r="86" spans="1:15">
      <c r="A86" s="2">
        <f t="shared" si="7"/>
        <v>77</v>
      </c>
      <c r="B86" s="38" t="s">
        <v>852</v>
      </c>
      <c r="C86" s="38" t="s">
        <v>853</v>
      </c>
      <c r="D86" s="32" t="s">
        <v>841</v>
      </c>
      <c r="E86" s="58">
        <v>9607302139</v>
      </c>
      <c r="F86" s="57" t="s">
        <v>842</v>
      </c>
      <c r="G86" s="24" t="s">
        <v>254</v>
      </c>
      <c r="H86" s="21" t="s">
        <v>854</v>
      </c>
      <c r="I86" s="51">
        <v>5000</v>
      </c>
      <c r="J86" s="51">
        <f t="shared" si="4"/>
        <v>143.5</v>
      </c>
      <c r="K86" s="51">
        <f t="shared" si="5"/>
        <v>152</v>
      </c>
      <c r="L86" s="51"/>
      <c r="M86" s="51"/>
      <c r="N86" s="8">
        <f t="shared" si="6"/>
        <v>4704.5</v>
      </c>
      <c r="O86" s="34">
        <v>45484</v>
      </c>
    </row>
    <row r="87" spans="1:15">
      <c r="A87" s="2">
        <f t="shared" si="7"/>
        <v>78</v>
      </c>
      <c r="B87" s="38" t="s">
        <v>855</v>
      </c>
      <c r="C87" s="38" t="s">
        <v>843</v>
      </c>
      <c r="D87" s="32" t="s">
        <v>844</v>
      </c>
      <c r="E87" s="58">
        <v>9607302135</v>
      </c>
      <c r="F87" s="57" t="s">
        <v>842</v>
      </c>
      <c r="G87" s="24" t="s">
        <v>254</v>
      </c>
      <c r="H87" s="21" t="s">
        <v>856</v>
      </c>
      <c r="I87" s="51">
        <v>5000</v>
      </c>
      <c r="J87" s="51">
        <f t="shared" si="4"/>
        <v>143.5</v>
      </c>
      <c r="K87" s="51">
        <f t="shared" si="5"/>
        <v>152</v>
      </c>
      <c r="L87" s="51"/>
      <c r="M87" s="51"/>
      <c r="N87" s="8">
        <f t="shared" si="6"/>
        <v>4704.5</v>
      </c>
      <c r="O87" s="34">
        <v>45484</v>
      </c>
    </row>
    <row r="88" spans="1:15">
      <c r="A88" s="2">
        <f t="shared" si="7"/>
        <v>79</v>
      </c>
      <c r="B88" s="38" t="s">
        <v>306</v>
      </c>
      <c r="C88" s="38" t="s">
        <v>846</v>
      </c>
      <c r="D88" s="32" t="s">
        <v>847</v>
      </c>
      <c r="E88" s="58">
        <v>9607302137</v>
      </c>
      <c r="F88" s="57" t="s">
        <v>842</v>
      </c>
      <c r="G88" s="24" t="s">
        <v>254</v>
      </c>
      <c r="H88" s="21" t="s">
        <v>156</v>
      </c>
      <c r="I88" s="51">
        <v>5000</v>
      </c>
      <c r="J88" s="51">
        <f t="shared" si="4"/>
        <v>143.5</v>
      </c>
      <c r="K88" s="51">
        <f t="shared" si="5"/>
        <v>152</v>
      </c>
      <c r="L88" s="51"/>
      <c r="M88" s="51"/>
      <c r="N88" s="8">
        <f t="shared" si="6"/>
        <v>4704.5</v>
      </c>
      <c r="O88" s="34">
        <v>45484</v>
      </c>
    </row>
    <row r="89" spans="1:15">
      <c r="A89" s="2">
        <f t="shared" si="7"/>
        <v>80</v>
      </c>
      <c r="B89" s="38" t="s">
        <v>859</v>
      </c>
      <c r="C89" s="38" t="s">
        <v>857</v>
      </c>
      <c r="D89" s="32" t="s">
        <v>858</v>
      </c>
      <c r="E89" s="58">
        <v>9607302134</v>
      </c>
      <c r="F89" s="57" t="s">
        <v>720</v>
      </c>
      <c r="G89" s="24" t="s">
        <v>254</v>
      </c>
      <c r="H89" s="21" t="s">
        <v>860</v>
      </c>
      <c r="I89" s="51">
        <v>5000</v>
      </c>
      <c r="J89" s="51">
        <f t="shared" si="4"/>
        <v>143.5</v>
      </c>
      <c r="K89" s="51">
        <f t="shared" si="5"/>
        <v>152</v>
      </c>
      <c r="L89" s="51"/>
      <c r="M89" s="51"/>
      <c r="N89" s="8">
        <f t="shared" si="6"/>
        <v>4704.5</v>
      </c>
      <c r="O89" s="34">
        <v>45485</v>
      </c>
    </row>
    <row r="90" spans="1:15">
      <c r="A90" s="2">
        <f t="shared" si="7"/>
        <v>81</v>
      </c>
      <c r="B90" s="38" t="s">
        <v>381</v>
      </c>
      <c r="C90" s="38" t="s">
        <v>868</v>
      </c>
      <c r="D90" s="160" t="s">
        <v>869</v>
      </c>
      <c r="E90" s="159">
        <v>9607564650</v>
      </c>
      <c r="F90" s="57" t="s">
        <v>842</v>
      </c>
      <c r="G90" s="24" t="s">
        <v>254</v>
      </c>
      <c r="H90" s="21" t="s">
        <v>845</v>
      </c>
      <c r="I90" s="51">
        <v>5000</v>
      </c>
      <c r="J90" s="51">
        <f t="shared" si="4"/>
        <v>143.5</v>
      </c>
      <c r="K90" s="51">
        <f t="shared" si="5"/>
        <v>152</v>
      </c>
      <c r="L90" s="51"/>
      <c r="M90" s="51"/>
      <c r="N90" s="8">
        <f t="shared" si="6"/>
        <v>4704.5</v>
      </c>
      <c r="O90" s="34">
        <v>45537</v>
      </c>
    </row>
    <row r="91" spans="1:15">
      <c r="A91" s="2">
        <f t="shared" si="7"/>
        <v>82</v>
      </c>
      <c r="B91" s="38" t="s">
        <v>879</v>
      </c>
      <c r="C91" s="38" t="s">
        <v>877</v>
      </c>
      <c r="D91" s="160" t="s">
        <v>878</v>
      </c>
      <c r="E91" s="159">
        <v>9607949205</v>
      </c>
      <c r="F91" s="57" t="s">
        <v>720</v>
      </c>
      <c r="G91" s="24" t="s">
        <v>254</v>
      </c>
      <c r="H91" s="21" t="s">
        <v>275</v>
      </c>
      <c r="I91" s="51">
        <v>6000</v>
      </c>
      <c r="J91" s="51">
        <f t="shared" si="4"/>
        <v>172.2</v>
      </c>
      <c r="K91" s="51">
        <f t="shared" si="5"/>
        <v>182.4</v>
      </c>
      <c r="L91" s="51"/>
      <c r="M91" s="51"/>
      <c r="N91" s="8">
        <f t="shared" si="6"/>
        <v>5645.4000000000005</v>
      </c>
      <c r="O91" s="34">
        <v>45660</v>
      </c>
    </row>
    <row r="92" spans="1:15">
      <c r="A92" s="2">
        <f t="shared" si="7"/>
        <v>83</v>
      </c>
      <c r="B92" s="38" t="s">
        <v>886</v>
      </c>
      <c r="C92" s="38" t="s">
        <v>887</v>
      </c>
      <c r="D92" s="160" t="s">
        <v>888</v>
      </c>
      <c r="E92" s="159">
        <v>9608049129</v>
      </c>
      <c r="F92" s="57" t="s">
        <v>842</v>
      </c>
      <c r="G92" s="24" t="s">
        <v>254</v>
      </c>
      <c r="H92" s="21" t="s">
        <v>897</v>
      </c>
      <c r="I92" s="51">
        <v>5000</v>
      </c>
      <c r="J92" s="51">
        <f t="shared" si="4"/>
        <v>143.5</v>
      </c>
      <c r="K92" s="51">
        <f t="shared" si="5"/>
        <v>152</v>
      </c>
      <c r="L92" s="51"/>
      <c r="M92" s="51"/>
      <c r="N92" s="8">
        <f t="shared" si="6"/>
        <v>4704.5</v>
      </c>
      <c r="O92" s="34">
        <v>45691</v>
      </c>
    </row>
    <row r="93" spans="1:15">
      <c r="A93" s="2">
        <f t="shared" si="7"/>
        <v>84</v>
      </c>
      <c r="B93" s="38" t="s">
        <v>890</v>
      </c>
      <c r="C93" s="38" t="s">
        <v>891</v>
      </c>
      <c r="D93" s="160" t="s">
        <v>892</v>
      </c>
      <c r="E93" s="159">
        <v>9608049130</v>
      </c>
      <c r="F93" s="57" t="s">
        <v>842</v>
      </c>
      <c r="G93" s="24" t="s">
        <v>254</v>
      </c>
      <c r="H93" s="21" t="s">
        <v>893</v>
      </c>
      <c r="I93" s="51">
        <v>5000</v>
      </c>
      <c r="J93" s="51">
        <f t="shared" si="4"/>
        <v>143.5</v>
      </c>
      <c r="K93" s="51">
        <f t="shared" si="5"/>
        <v>152</v>
      </c>
      <c r="L93" s="51"/>
      <c r="M93" s="51"/>
      <c r="N93" s="8">
        <f t="shared" si="6"/>
        <v>4704.5</v>
      </c>
      <c r="O93" s="34">
        <v>45691</v>
      </c>
    </row>
    <row r="94" spans="1:15">
      <c r="A94" s="2">
        <f t="shared" si="7"/>
        <v>85</v>
      </c>
      <c r="B94" s="38" t="s">
        <v>894</v>
      </c>
      <c r="C94" s="38" t="s">
        <v>895</v>
      </c>
      <c r="D94" s="160" t="s">
        <v>896</v>
      </c>
      <c r="E94" s="159">
        <v>9608049131</v>
      </c>
      <c r="F94" s="57" t="s">
        <v>842</v>
      </c>
      <c r="G94" s="24" t="s">
        <v>254</v>
      </c>
      <c r="H94" s="21" t="s">
        <v>889</v>
      </c>
      <c r="I94" s="51">
        <v>5000</v>
      </c>
      <c r="J94" s="51">
        <f t="shared" si="4"/>
        <v>143.5</v>
      </c>
      <c r="K94" s="51">
        <f t="shared" si="5"/>
        <v>152</v>
      </c>
      <c r="L94" s="51"/>
      <c r="M94" s="51"/>
      <c r="N94" s="8">
        <f t="shared" si="6"/>
        <v>4704.5</v>
      </c>
      <c r="O94" s="34">
        <v>45691</v>
      </c>
    </row>
    <row r="95" spans="1:15">
      <c r="A95" s="2">
        <f t="shared" si="7"/>
        <v>86</v>
      </c>
      <c r="B95" s="38" t="s">
        <v>902</v>
      </c>
      <c r="C95" s="38" t="s">
        <v>903</v>
      </c>
      <c r="D95" s="160" t="s">
        <v>915</v>
      </c>
      <c r="E95" s="159">
        <v>9608236030</v>
      </c>
      <c r="F95" s="57" t="s">
        <v>720</v>
      </c>
      <c r="G95" s="24" t="s">
        <v>254</v>
      </c>
      <c r="H95" s="21" t="s">
        <v>893</v>
      </c>
      <c r="I95" s="51">
        <v>5000</v>
      </c>
      <c r="J95" s="51">
        <f t="shared" si="4"/>
        <v>143.5</v>
      </c>
      <c r="K95" s="51">
        <f t="shared" si="5"/>
        <v>152</v>
      </c>
      <c r="L95" s="51"/>
      <c r="M95" s="51"/>
      <c r="N95" s="8">
        <f t="shared" si="6"/>
        <v>4704.5</v>
      </c>
      <c r="O95" s="34">
        <v>45723</v>
      </c>
    </row>
    <row r="96" spans="1:15">
      <c r="A96" s="2">
        <f t="shared" si="7"/>
        <v>87</v>
      </c>
      <c r="B96" s="38" t="s">
        <v>912</v>
      </c>
      <c r="C96" s="38" t="s">
        <v>913</v>
      </c>
      <c r="D96" s="160" t="s">
        <v>933</v>
      </c>
      <c r="E96" s="159">
        <v>9608355091</v>
      </c>
      <c r="F96" s="57" t="s">
        <v>842</v>
      </c>
      <c r="G96" s="24" t="s">
        <v>254</v>
      </c>
      <c r="H96" s="183" t="s">
        <v>914</v>
      </c>
      <c r="I96" s="51">
        <v>5000</v>
      </c>
      <c r="J96" s="51">
        <f t="shared" si="4"/>
        <v>143.5</v>
      </c>
      <c r="K96" s="51">
        <f t="shared" si="5"/>
        <v>152</v>
      </c>
      <c r="L96" s="51"/>
      <c r="M96" s="51"/>
      <c r="N96" s="8">
        <f t="shared" si="6"/>
        <v>4704.5</v>
      </c>
      <c r="O96" s="34">
        <v>45778</v>
      </c>
    </row>
    <row r="97" spans="1:16">
      <c r="A97" s="2">
        <f t="shared" si="7"/>
        <v>88</v>
      </c>
      <c r="B97" s="38" t="s">
        <v>916</v>
      </c>
      <c r="C97" s="38" t="s">
        <v>917</v>
      </c>
      <c r="D97" s="160" t="s">
        <v>918</v>
      </c>
      <c r="E97" s="159">
        <v>9608355092</v>
      </c>
      <c r="F97" s="57" t="s">
        <v>842</v>
      </c>
      <c r="G97" s="24" t="s">
        <v>254</v>
      </c>
      <c r="H97" s="21" t="s">
        <v>919</v>
      </c>
      <c r="I97" s="51">
        <v>5000</v>
      </c>
      <c r="J97" s="51">
        <f t="shared" si="4"/>
        <v>143.5</v>
      </c>
      <c r="K97" s="51">
        <f t="shared" si="5"/>
        <v>152</v>
      </c>
      <c r="L97" s="51"/>
      <c r="M97" s="51"/>
      <c r="N97" s="8">
        <f t="shared" si="6"/>
        <v>4704.5</v>
      </c>
      <c r="O97" s="34">
        <v>45784</v>
      </c>
    </row>
    <row r="98" spans="1:16">
      <c r="A98" s="2">
        <f t="shared" si="7"/>
        <v>89</v>
      </c>
      <c r="B98" s="38" t="s">
        <v>929</v>
      </c>
      <c r="C98" s="38" t="s">
        <v>930</v>
      </c>
      <c r="D98" s="160" t="s">
        <v>931</v>
      </c>
      <c r="E98" s="159">
        <v>9608662002</v>
      </c>
      <c r="F98" s="57" t="s">
        <v>842</v>
      </c>
      <c r="G98" s="24" t="s">
        <v>254</v>
      </c>
      <c r="H98" s="21" t="s">
        <v>932</v>
      </c>
      <c r="I98" s="51">
        <v>5000</v>
      </c>
      <c r="J98" s="51">
        <f t="shared" si="4"/>
        <v>143.5</v>
      </c>
      <c r="K98" s="51">
        <f t="shared" si="5"/>
        <v>152</v>
      </c>
      <c r="L98" s="51"/>
      <c r="M98" s="51"/>
      <c r="N98" s="8">
        <f t="shared" si="6"/>
        <v>4704.5</v>
      </c>
      <c r="O98" s="34">
        <v>45795</v>
      </c>
    </row>
    <row r="99" spans="1:16">
      <c r="B99" s="75" t="s">
        <v>3</v>
      </c>
      <c r="C99" s="75"/>
      <c r="D99" s="76"/>
      <c r="E99" s="77"/>
      <c r="F99" s="78" t="s">
        <v>343</v>
      </c>
      <c r="G99" s="79"/>
      <c r="H99" s="80"/>
      <c r="I99" s="81">
        <f>SUM(I10:I98)</f>
        <v>700345.65</v>
      </c>
      <c r="J99" s="81">
        <f>SUM(J10:J98)</f>
        <v>19841.620155000004</v>
      </c>
      <c r="K99" s="81">
        <f>SUM(K10:K98)</f>
        <v>21016.907760000002</v>
      </c>
      <c r="L99" s="81">
        <f>SUM(L10:L82)</f>
        <v>0</v>
      </c>
      <c r="M99" s="81">
        <f>SUM(M10:M82)</f>
        <v>5293.58</v>
      </c>
      <c r="N99" s="111">
        <f>SUM(N10:N98)</f>
        <v>654193.54208500008</v>
      </c>
      <c r="O99" s="34"/>
      <c r="P99" s="2" t="s">
        <v>910</v>
      </c>
    </row>
    <row r="100" spans="1:16">
      <c r="B100" s="82"/>
      <c r="C100" s="82"/>
      <c r="D100" s="83"/>
      <c r="E100" s="84"/>
      <c r="F100" s="82"/>
      <c r="G100" s="85"/>
      <c r="H100" s="86"/>
      <c r="I100" s="87"/>
      <c r="J100" s="87"/>
      <c r="K100" s="87"/>
      <c r="L100" s="87"/>
      <c r="M100" s="87"/>
      <c r="N100" s="116"/>
      <c r="O100" s="88"/>
    </row>
    <row r="101" spans="1:16" ht="15.75" thickBot="1">
      <c r="B101" s="187"/>
      <c r="C101" s="156"/>
      <c r="D101" s="157" t="s">
        <v>864</v>
      </c>
      <c r="E101" s="158"/>
      <c r="F101" s="1"/>
      <c r="G101" s="1"/>
      <c r="H101" s="187"/>
      <c r="I101" s="94" t="s">
        <v>703</v>
      </c>
      <c r="J101" s="94"/>
      <c r="K101" s="89"/>
      <c r="L101" s="89"/>
      <c r="M101" s="89"/>
      <c r="N101" s="89"/>
      <c r="O101" s="90"/>
    </row>
    <row r="102" spans="1:16">
      <c r="B102" s="187"/>
      <c r="C102" s="193" t="s">
        <v>865</v>
      </c>
      <c r="D102" s="193"/>
      <c r="E102" s="189"/>
      <c r="F102" s="1"/>
      <c r="G102" s="1"/>
      <c r="H102" s="187"/>
      <c r="I102" s="187" t="s">
        <v>866</v>
      </c>
      <c r="J102" s="187"/>
      <c r="K102" s="89"/>
      <c r="L102" s="89"/>
      <c r="M102" s="89"/>
      <c r="N102" s="89"/>
      <c r="O102" s="90"/>
    </row>
    <row r="103" spans="1:16">
      <c r="B103" s="187"/>
      <c r="C103" s="187"/>
      <c r="D103" s="1"/>
      <c r="E103" s="1"/>
      <c r="F103" s="1"/>
      <c r="G103" s="187"/>
      <c r="H103" s="187"/>
      <c r="I103" s="187"/>
      <c r="J103" s="60"/>
      <c r="K103" s="89"/>
      <c r="L103" s="89"/>
      <c r="M103" s="89"/>
      <c r="N103" s="89"/>
      <c r="O103" s="90"/>
    </row>
    <row r="104" spans="1:16">
      <c r="B104" s="191" t="s">
        <v>1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  <c r="O104" s="90"/>
    </row>
    <row r="105" spans="1:16">
      <c r="B105" s="191" t="s">
        <v>2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  <c r="O105" s="90"/>
    </row>
    <row r="106" spans="1:16">
      <c r="B106" s="194" t="s">
        <v>345</v>
      </c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90"/>
    </row>
    <row r="107" spans="1:16">
      <c r="B107" s="65" t="s">
        <v>940</v>
      </c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</row>
    <row r="108" spans="1:16">
      <c r="B108" s="95" t="s">
        <v>840</v>
      </c>
      <c r="C108" s="96"/>
      <c r="D108" s="97"/>
      <c r="E108" s="98"/>
      <c r="F108" s="99"/>
      <c r="G108" s="100"/>
      <c r="H108" s="100"/>
      <c r="I108" s="101"/>
      <c r="J108" s="102"/>
      <c r="K108" s="101"/>
      <c r="L108" s="102"/>
      <c r="M108" s="101"/>
      <c r="N108" s="102"/>
      <c r="O108" s="67"/>
    </row>
    <row r="109" spans="1:16">
      <c r="B109" s="65" t="s">
        <v>5</v>
      </c>
      <c r="C109" s="65" t="s">
        <v>6</v>
      </c>
      <c r="D109" s="65" t="s">
        <v>7</v>
      </c>
      <c r="E109" s="65" t="s">
        <v>8</v>
      </c>
      <c r="F109" s="65" t="s">
        <v>9</v>
      </c>
      <c r="G109" s="65" t="s">
        <v>10</v>
      </c>
      <c r="H109" s="155" t="s">
        <v>11</v>
      </c>
      <c r="I109" s="65" t="s">
        <v>12</v>
      </c>
      <c r="J109" s="102" t="s">
        <v>13</v>
      </c>
      <c r="K109" s="102" t="s">
        <v>14</v>
      </c>
      <c r="L109" s="102" t="s">
        <v>15</v>
      </c>
      <c r="M109" s="68" t="s">
        <v>780</v>
      </c>
      <c r="N109" s="103" t="s">
        <v>16</v>
      </c>
      <c r="O109" s="71" t="s">
        <v>17</v>
      </c>
    </row>
    <row r="110" spans="1:16">
      <c r="A110" s="2">
        <v>1</v>
      </c>
      <c r="B110" s="4" t="s">
        <v>346</v>
      </c>
      <c r="C110" s="4" t="s">
        <v>347</v>
      </c>
      <c r="D110" s="5" t="s">
        <v>348</v>
      </c>
      <c r="E110" s="16">
        <v>200011120165796</v>
      </c>
      <c r="F110" s="4" t="s">
        <v>349</v>
      </c>
      <c r="G110" s="21" t="s">
        <v>416</v>
      </c>
      <c r="H110" s="4" t="s">
        <v>350</v>
      </c>
      <c r="I110" s="27">
        <v>11786</v>
      </c>
      <c r="J110" s="28">
        <f>I110*2.87%</f>
        <v>338.25819999999999</v>
      </c>
      <c r="K110" s="28">
        <f>I110*3.04%</f>
        <v>358.2944</v>
      </c>
      <c r="L110" s="42"/>
      <c r="M110" s="28">
        <v>0</v>
      </c>
      <c r="N110" s="28">
        <f>I110-J110-K110-M110</f>
        <v>11089.447399999999</v>
      </c>
      <c r="O110" s="19">
        <v>38971</v>
      </c>
    </row>
    <row r="111" spans="1:16">
      <c r="A111" s="2">
        <f>A110+1</f>
        <v>2</v>
      </c>
      <c r="B111" s="4" t="s">
        <v>351</v>
      </c>
      <c r="C111" s="4" t="s">
        <v>352</v>
      </c>
      <c r="D111" s="16" t="s">
        <v>353</v>
      </c>
      <c r="E111" s="16">
        <v>200011120165880</v>
      </c>
      <c r="F111" s="4" t="s">
        <v>26</v>
      </c>
      <c r="G111" s="21" t="s">
        <v>416</v>
      </c>
      <c r="H111" s="4" t="s">
        <v>354</v>
      </c>
      <c r="I111" s="18">
        <v>5000</v>
      </c>
      <c r="J111" s="18">
        <v>143.5</v>
      </c>
      <c r="K111" s="18">
        <v>152</v>
      </c>
      <c r="L111" s="41"/>
      <c r="M111" s="18"/>
      <c r="N111" s="18">
        <v>4704.5</v>
      </c>
      <c r="O111" s="19">
        <v>39084</v>
      </c>
    </row>
    <row r="112" spans="1:16">
      <c r="A112" s="2">
        <f t="shared" ref="A112:A121" si="8">A111+1</f>
        <v>3</v>
      </c>
      <c r="B112" s="4" t="s">
        <v>355</v>
      </c>
      <c r="C112" s="4" t="s">
        <v>356</v>
      </c>
      <c r="D112" s="16" t="s">
        <v>357</v>
      </c>
      <c r="E112" s="16">
        <v>200011120165864</v>
      </c>
      <c r="F112" s="4" t="s">
        <v>358</v>
      </c>
      <c r="G112" s="21" t="s">
        <v>416</v>
      </c>
      <c r="H112" s="4" t="s">
        <v>354</v>
      </c>
      <c r="I112" s="18">
        <v>5000</v>
      </c>
      <c r="J112" s="18">
        <v>143.5</v>
      </c>
      <c r="K112" s="18">
        <v>152</v>
      </c>
      <c r="L112" s="41"/>
      <c r="M112" s="18"/>
      <c r="N112" s="18">
        <v>4704.5</v>
      </c>
      <c r="O112" s="19">
        <v>39174</v>
      </c>
    </row>
    <row r="113" spans="1:15">
      <c r="A113" s="2">
        <f t="shared" si="8"/>
        <v>4</v>
      </c>
      <c r="B113" s="4" t="s">
        <v>199</v>
      </c>
      <c r="C113" s="4" t="s">
        <v>359</v>
      </c>
      <c r="D113" s="16" t="s">
        <v>360</v>
      </c>
      <c r="E113" s="16">
        <v>200011120166148</v>
      </c>
      <c r="F113" s="4" t="s">
        <v>145</v>
      </c>
      <c r="G113" s="21" t="s">
        <v>416</v>
      </c>
      <c r="H113" s="17" t="s">
        <v>361</v>
      </c>
      <c r="I113" s="18">
        <v>7000</v>
      </c>
      <c r="J113" s="18">
        <v>143.5</v>
      </c>
      <c r="K113" s="18">
        <v>152</v>
      </c>
      <c r="L113" s="41"/>
      <c r="M113" s="18"/>
      <c r="N113" s="18">
        <v>6704.5</v>
      </c>
      <c r="O113" s="19">
        <v>39114</v>
      </c>
    </row>
    <row r="114" spans="1:15">
      <c r="A114" s="2">
        <f t="shared" si="8"/>
        <v>5</v>
      </c>
      <c r="B114" s="4" t="s">
        <v>362</v>
      </c>
      <c r="C114" s="4" t="s">
        <v>363</v>
      </c>
      <c r="D114" s="16" t="s">
        <v>364</v>
      </c>
      <c r="E114" s="16">
        <v>200011120165848</v>
      </c>
      <c r="F114" s="4" t="s">
        <v>365</v>
      </c>
      <c r="G114" s="21" t="s">
        <v>416</v>
      </c>
      <c r="H114" s="4" t="s">
        <v>366</v>
      </c>
      <c r="I114" s="27">
        <v>11786</v>
      </c>
      <c r="J114" s="28">
        <f>I114*2.87%</f>
        <v>338.25819999999999</v>
      </c>
      <c r="K114" s="28">
        <f>I114*3.04%</f>
        <v>358.2944</v>
      </c>
      <c r="L114" s="42"/>
      <c r="M114" s="28">
        <v>0</v>
      </c>
      <c r="N114" s="28">
        <f>I114-J114-K114-M114</f>
        <v>11089.447399999999</v>
      </c>
      <c r="O114" s="19">
        <v>39295</v>
      </c>
    </row>
    <row r="115" spans="1:15">
      <c r="A115" s="2">
        <f t="shared" si="8"/>
        <v>6</v>
      </c>
      <c r="B115" s="4" t="s">
        <v>367</v>
      </c>
      <c r="C115" s="4" t="s">
        <v>368</v>
      </c>
      <c r="D115" s="5" t="s">
        <v>369</v>
      </c>
      <c r="E115" s="16">
        <v>200011120165738</v>
      </c>
      <c r="F115" s="4" t="s">
        <v>26</v>
      </c>
      <c r="G115" s="21" t="s">
        <v>416</v>
      </c>
      <c r="H115" s="4" t="s">
        <v>370</v>
      </c>
      <c r="I115" s="18">
        <v>5000</v>
      </c>
      <c r="J115" s="18">
        <v>143.5</v>
      </c>
      <c r="K115" s="18">
        <v>152</v>
      </c>
      <c r="L115" s="41"/>
      <c r="M115" s="18"/>
      <c r="N115" s="18">
        <v>4704.5</v>
      </c>
      <c r="O115" s="19">
        <v>39302</v>
      </c>
    </row>
    <row r="116" spans="1:15">
      <c r="A116" s="2">
        <f t="shared" si="8"/>
        <v>7</v>
      </c>
      <c r="B116" s="4" t="s">
        <v>371</v>
      </c>
      <c r="C116" s="4" t="s">
        <v>372</v>
      </c>
      <c r="D116" s="5" t="s">
        <v>373</v>
      </c>
      <c r="E116" s="16">
        <v>200011120143844</v>
      </c>
      <c r="F116" s="4" t="s">
        <v>326</v>
      </c>
      <c r="G116" s="21" t="s">
        <v>416</v>
      </c>
      <c r="H116" s="104" t="s">
        <v>374</v>
      </c>
      <c r="I116" s="18">
        <v>8000</v>
      </c>
      <c r="J116" s="18">
        <v>229.6</v>
      </c>
      <c r="K116" s="18">
        <v>243.2</v>
      </c>
      <c r="L116" s="41"/>
      <c r="M116" s="18"/>
      <c r="N116" s="18">
        <v>7527.2</v>
      </c>
      <c r="O116" s="19">
        <v>40210</v>
      </c>
    </row>
    <row r="117" spans="1:15">
      <c r="A117" s="2">
        <f t="shared" si="8"/>
        <v>8</v>
      </c>
      <c r="B117" s="4" t="s">
        <v>375</v>
      </c>
      <c r="C117" s="4" t="s">
        <v>376</v>
      </c>
      <c r="D117" s="5" t="s">
        <v>377</v>
      </c>
      <c r="E117" s="16">
        <v>200011101393509</v>
      </c>
      <c r="F117" s="4" t="s">
        <v>36</v>
      </c>
      <c r="G117" s="21" t="s">
        <v>416</v>
      </c>
      <c r="H117" s="4" t="s">
        <v>378</v>
      </c>
      <c r="I117" s="105">
        <v>5000</v>
      </c>
      <c r="J117" s="73">
        <f>I117*2.87%</f>
        <v>143.5</v>
      </c>
      <c r="K117" s="73">
        <f>I117*3.04%</f>
        <v>152</v>
      </c>
      <c r="L117" s="106"/>
      <c r="M117" s="73"/>
      <c r="N117" s="73">
        <f>I117-J117-K117</f>
        <v>4704.5</v>
      </c>
      <c r="O117" s="19">
        <v>40603</v>
      </c>
    </row>
    <row r="118" spans="1:15">
      <c r="A118" s="2">
        <f t="shared" si="8"/>
        <v>9</v>
      </c>
      <c r="B118" s="4" t="s">
        <v>379</v>
      </c>
      <c r="C118" s="4" t="s">
        <v>98</v>
      </c>
      <c r="D118" s="5" t="s">
        <v>380</v>
      </c>
      <c r="E118" s="16">
        <v>200011101479559</v>
      </c>
      <c r="F118" s="4" t="s">
        <v>26</v>
      </c>
      <c r="G118" s="21" t="s">
        <v>416</v>
      </c>
      <c r="H118" s="4" t="s">
        <v>861</v>
      </c>
      <c r="I118" s="18">
        <v>5000</v>
      </c>
      <c r="J118" s="18">
        <v>143.5</v>
      </c>
      <c r="K118" s="18">
        <v>152</v>
      </c>
      <c r="L118" s="41"/>
      <c r="M118" s="18"/>
      <c r="N118" s="18">
        <v>4704.5</v>
      </c>
      <c r="O118" s="19">
        <v>41061</v>
      </c>
    </row>
    <row r="119" spans="1:15">
      <c r="A119" s="2">
        <f t="shared" si="8"/>
        <v>10</v>
      </c>
      <c r="B119" s="4" t="s">
        <v>381</v>
      </c>
      <c r="C119" s="4" t="s">
        <v>382</v>
      </c>
      <c r="D119" s="5" t="s">
        <v>383</v>
      </c>
      <c r="E119" s="16">
        <v>200011101479546</v>
      </c>
      <c r="F119" s="4" t="s">
        <v>26</v>
      </c>
      <c r="G119" s="21" t="s">
        <v>416</v>
      </c>
      <c r="H119" s="4" t="s">
        <v>384</v>
      </c>
      <c r="I119" s="18">
        <v>5000</v>
      </c>
      <c r="J119" s="18">
        <v>143.5</v>
      </c>
      <c r="K119" s="18">
        <v>152</v>
      </c>
      <c r="L119" s="41"/>
      <c r="M119" s="18"/>
      <c r="N119" s="18">
        <v>4704.5</v>
      </c>
      <c r="O119" s="19">
        <v>41214</v>
      </c>
    </row>
    <row r="120" spans="1:15">
      <c r="A120" s="2">
        <f t="shared" si="8"/>
        <v>11</v>
      </c>
      <c r="B120" s="4" t="s">
        <v>386</v>
      </c>
      <c r="C120" s="4" t="s">
        <v>387</v>
      </c>
      <c r="D120" s="5" t="s">
        <v>388</v>
      </c>
      <c r="E120" s="16">
        <v>200011120292627</v>
      </c>
      <c r="F120" s="4" t="s">
        <v>26</v>
      </c>
      <c r="G120" s="21" t="s">
        <v>416</v>
      </c>
      <c r="H120" s="4" t="s">
        <v>389</v>
      </c>
      <c r="I120" s="18">
        <v>5000</v>
      </c>
      <c r="J120" s="18">
        <v>143.5</v>
      </c>
      <c r="K120" s="18">
        <v>152</v>
      </c>
      <c r="L120" s="41"/>
      <c r="M120" s="18"/>
      <c r="N120" s="18">
        <v>4704.5</v>
      </c>
      <c r="O120" s="19">
        <v>41821</v>
      </c>
    </row>
    <row r="121" spans="1:15">
      <c r="A121" s="2">
        <f t="shared" si="8"/>
        <v>12</v>
      </c>
      <c r="B121" s="4" t="s">
        <v>390</v>
      </c>
      <c r="C121" s="4" t="s">
        <v>391</v>
      </c>
      <c r="D121" s="5" t="s">
        <v>392</v>
      </c>
      <c r="E121" s="16">
        <v>200011120292588</v>
      </c>
      <c r="F121" s="4" t="s">
        <v>145</v>
      </c>
      <c r="G121" s="21" t="s">
        <v>416</v>
      </c>
      <c r="H121" s="4" t="s">
        <v>393</v>
      </c>
      <c r="I121" s="18">
        <v>5000</v>
      </c>
      <c r="J121" s="18">
        <v>143.5</v>
      </c>
      <c r="K121" s="18">
        <v>152</v>
      </c>
      <c r="L121" s="41"/>
      <c r="M121" s="18"/>
      <c r="N121" s="18">
        <v>4704.5</v>
      </c>
      <c r="O121" s="19">
        <v>41913</v>
      </c>
    </row>
    <row r="122" spans="1:15">
      <c r="A122" s="2">
        <f>A121+1</f>
        <v>13</v>
      </c>
      <c r="B122" s="4" t="s">
        <v>394</v>
      </c>
      <c r="C122" s="4" t="s">
        <v>395</v>
      </c>
      <c r="D122" s="5" t="s">
        <v>396</v>
      </c>
      <c r="E122" s="16">
        <v>200011120292601</v>
      </c>
      <c r="F122" s="4" t="s">
        <v>397</v>
      </c>
      <c r="G122" s="21" t="s">
        <v>416</v>
      </c>
      <c r="H122" s="4" t="s">
        <v>393</v>
      </c>
      <c r="I122" s="18">
        <v>20000</v>
      </c>
      <c r="J122" s="18">
        <v>574</v>
      </c>
      <c r="K122" s="18">
        <v>608</v>
      </c>
      <c r="L122" s="41"/>
      <c r="M122" s="18"/>
      <c r="N122" s="18">
        <v>18818</v>
      </c>
      <c r="O122" s="19">
        <v>41913</v>
      </c>
    </row>
    <row r="123" spans="1:15">
      <c r="A123" s="2">
        <f t="shared" ref="A123:A138" si="9">A122+1</f>
        <v>14</v>
      </c>
      <c r="B123" s="4" t="s">
        <v>398</v>
      </c>
      <c r="C123" s="4" t="s">
        <v>399</v>
      </c>
      <c r="D123" s="5" t="s">
        <v>400</v>
      </c>
      <c r="E123" s="16">
        <v>200011101717211</v>
      </c>
      <c r="F123" s="4" t="s">
        <v>36</v>
      </c>
      <c r="G123" s="21" t="s">
        <v>416</v>
      </c>
      <c r="H123" s="154" t="s">
        <v>401</v>
      </c>
      <c r="I123" s="18">
        <v>5000</v>
      </c>
      <c r="J123" s="18">
        <v>143.5</v>
      </c>
      <c r="K123" s="18">
        <v>152</v>
      </c>
      <c r="L123" s="41"/>
      <c r="M123" s="18"/>
      <c r="N123" s="18">
        <v>4704.5</v>
      </c>
      <c r="O123" s="19">
        <v>42217</v>
      </c>
    </row>
    <row r="124" spans="1:15">
      <c r="A124" s="2">
        <f t="shared" si="9"/>
        <v>15</v>
      </c>
      <c r="B124" s="17" t="s">
        <v>402</v>
      </c>
      <c r="C124" s="4" t="s">
        <v>403</v>
      </c>
      <c r="D124" s="37" t="s">
        <v>404</v>
      </c>
      <c r="E124" s="37" t="s">
        <v>405</v>
      </c>
      <c r="F124" s="57" t="s">
        <v>406</v>
      </c>
      <c r="G124" s="21" t="s">
        <v>416</v>
      </c>
      <c r="H124" s="104" t="s">
        <v>374</v>
      </c>
      <c r="I124" s="27">
        <v>6900</v>
      </c>
      <c r="J124" s="28">
        <f t="shared" ref="J124:J138" si="10">I124*2.87%</f>
        <v>198.03</v>
      </c>
      <c r="K124" s="28">
        <f t="shared" ref="K124:K138" si="11">I124*3.04%</f>
        <v>209.76</v>
      </c>
      <c r="L124" s="42"/>
      <c r="M124" s="28">
        <v>0</v>
      </c>
      <c r="N124" s="28">
        <f>I124-J124-K124-M124</f>
        <v>6492.21</v>
      </c>
      <c r="O124" s="37">
        <v>43009</v>
      </c>
    </row>
    <row r="125" spans="1:15">
      <c r="A125" s="2">
        <f t="shared" si="9"/>
        <v>16</v>
      </c>
      <c r="B125" s="36" t="s">
        <v>407</v>
      </c>
      <c r="C125" s="4" t="s">
        <v>399</v>
      </c>
      <c r="D125" s="37" t="s">
        <v>408</v>
      </c>
      <c r="E125" s="37" t="s">
        <v>409</v>
      </c>
      <c r="F125" s="57" t="s">
        <v>410</v>
      </c>
      <c r="G125" s="21" t="s">
        <v>416</v>
      </c>
      <c r="H125" s="57" t="s">
        <v>411</v>
      </c>
      <c r="I125" s="27">
        <v>18400</v>
      </c>
      <c r="J125" s="28">
        <f t="shared" si="10"/>
        <v>528.08000000000004</v>
      </c>
      <c r="K125" s="28">
        <f t="shared" si="11"/>
        <v>559.36</v>
      </c>
      <c r="L125" s="42"/>
      <c r="M125" s="28"/>
      <c r="N125" s="28">
        <f>I125-J125-K125</f>
        <v>17312.559999999998</v>
      </c>
      <c r="O125" s="37">
        <v>43282</v>
      </c>
    </row>
    <row r="126" spans="1:15" ht="30">
      <c r="A126" s="2">
        <f t="shared" si="9"/>
        <v>17</v>
      </c>
      <c r="B126" s="21" t="s">
        <v>412</v>
      </c>
      <c r="C126" s="4" t="s">
        <v>413</v>
      </c>
      <c r="D126" s="34" t="s">
        <v>414</v>
      </c>
      <c r="E126" s="40" t="s">
        <v>415</v>
      </c>
      <c r="F126" s="21" t="s">
        <v>36</v>
      </c>
      <c r="G126" s="21" t="s">
        <v>416</v>
      </c>
      <c r="H126" s="21" t="s">
        <v>417</v>
      </c>
      <c r="I126" s="51">
        <v>5000</v>
      </c>
      <c r="J126" s="51">
        <f t="shared" si="10"/>
        <v>143.5</v>
      </c>
      <c r="K126" s="51">
        <f t="shared" si="11"/>
        <v>152</v>
      </c>
      <c r="L126" s="51"/>
      <c r="M126" s="51"/>
      <c r="N126" s="51">
        <f>SUM(I126-J126-K126)</f>
        <v>4704.5</v>
      </c>
      <c r="O126" s="107">
        <v>43647</v>
      </c>
    </row>
    <row r="127" spans="1:15" ht="30">
      <c r="A127" s="2">
        <f t="shared" si="9"/>
        <v>18</v>
      </c>
      <c r="B127" s="21" t="s">
        <v>418</v>
      </c>
      <c r="C127" s="4" t="s">
        <v>419</v>
      </c>
      <c r="D127" s="34" t="s">
        <v>420</v>
      </c>
      <c r="E127" s="40" t="s">
        <v>421</v>
      </c>
      <c r="F127" s="21" t="s">
        <v>422</v>
      </c>
      <c r="G127" s="21" t="s">
        <v>416</v>
      </c>
      <c r="H127" s="21" t="s">
        <v>423</v>
      </c>
      <c r="I127" s="51">
        <v>5000</v>
      </c>
      <c r="J127" s="51">
        <f t="shared" si="10"/>
        <v>143.5</v>
      </c>
      <c r="K127" s="51">
        <f t="shared" si="11"/>
        <v>152</v>
      </c>
      <c r="L127" s="51"/>
      <c r="M127" s="51"/>
      <c r="N127" s="51">
        <f>SUM(I127-J127-K127)</f>
        <v>4704.5</v>
      </c>
      <c r="O127" s="107">
        <v>44470</v>
      </c>
    </row>
    <row r="128" spans="1:15" ht="30">
      <c r="A128" s="2">
        <f t="shared" si="9"/>
        <v>19</v>
      </c>
      <c r="B128" s="21" t="s">
        <v>699</v>
      </c>
      <c r="C128" s="4" t="s">
        <v>700</v>
      </c>
      <c r="D128" s="34" t="s">
        <v>701</v>
      </c>
      <c r="E128" s="40" t="s">
        <v>702</v>
      </c>
      <c r="F128" s="21" t="s">
        <v>613</v>
      </c>
      <c r="G128" s="21" t="s">
        <v>416</v>
      </c>
      <c r="H128" s="4" t="s">
        <v>417</v>
      </c>
      <c r="I128" s="51">
        <v>7000</v>
      </c>
      <c r="J128" s="51">
        <f t="shared" si="10"/>
        <v>200.9</v>
      </c>
      <c r="K128" s="51">
        <f t="shared" si="11"/>
        <v>212.8</v>
      </c>
      <c r="L128" s="51"/>
      <c r="M128" s="51"/>
      <c r="N128" s="51">
        <f>SUM(I128-J128-K128)</f>
        <v>6586.3</v>
      </c>
      <c r="O128" s="37">
        <v>44652</v>
      </c>
    </row>
    <row r="129" spans="1:15">
      <c r="A129" s="2">
        <f t="shared" si="9"/>
        <v>20</v>
      </c>
      <c r="B129" s="21" t="s">
        <v>686</v>
      </c>
      <c r="C129" s="4" t="s">
        <v>721</v>
      </c>
      <c r="D129" s="34" t="s">
        <v>722</v>
      </c>
      <c r="E129" s="40" t="s">
        <v>739</v>
      </c>
      <c r="F129" s="21" t="s">
        <v>145</v>
      </c>
      <c r="G129" s="21" t="s">
        <v>416</v>
      </c>
      <c r="H129" s="4" t="s">
        <v>723</v>
      </c>
      <c r="I129" s="51">
        <v>5000</v>
      </c>
      <c r="J129" s="51">
        <f t="shared" si="10"/>
        <v>143.5</v>
      </c>
      <c r="K129" s="51">
        <f t="shared" si="11"/>
        <v>152</v>
      </c>
      <c r="L129" s="51"/>
      <c r="M129" s="51"/>
      <c r="N129" s="51">
        <f t="shared" ref="N129:N138" si="12">SUM(I129-J129-K129)</f>
        <v>4704.5</v>
      </c>
      <c r="O129" s="37">
        <v>44835</v>
      </c>
    </row>
    <row r="130" spans="1:15">
      <c r="A130" s="2">
        <f t="shared" si="9"/>
        <v>21</v>
      </c>
      <c r="B130" s="21" t="s">
        <v>724</v>
      </c>
      <c r="C130" s="4" t="s">
        <v>725</v>
      </c>
      <c r="D130" s="34" t="s">
        <v>726</v>
      </c>
      <c r="E130" s="40" t="s">
        <v>740</v>
      </c>
      <c r="F130" s="21" t="s">
        <v>145</v>
      </c>
      <c r="G130" s="21" t="s">
        <v>416</v>
      </c>
      <c r="H130" s="4" t="s">
        <v>727</v>
      </c>
      <c r="I130" s="51">
        <v>5000</v>
      </c>
      <c r="J130" s="51">
        <f t="shared" si="10"/>
        <v>143.5</v>
      </c>
      <c r="K130" s="51">
        <f t="shared" si="11"/>
        <v>152</v>
      </c>
      <c r="L130" s="51"/>
      <c r="M130" s="51"/>
      <c r="N130" s="51">
        <f t="shared" si="12"/>
        <v>4704.5</v>
      </c>
      <c r="O130" s="37">
        <v>44835</v>
      </c>
    </row>
    <row r="131" spans="1:15">
      <c r="A131" s="2">
        <f t="shared" si="9"/>
        <v>22</v>
      </c>
      <c r="B131" s="21" t="s">
        <v>728</v>
      </c>
      <c r="C131" s="4" t="s">
        <v>729</v>
      </c>
      <c r="D131" s="34" t="s">
        <v>730</v>
      </c>
      <c r="E131" s="40" t="s">
        <v>741</v>
      </c>
      <c r="F131" s="21" t="s">
        <v>145</v>
      </c>
      <c r="G131" s="21" t="s">
        <v>416</v>
      </c>
      <c r="H131" s="4" t="s">
        <v>731</v>
      </c>
      <c r="I131" s="51">
        <v>5000</v>
      </c>
      <c r="J131" s="51">
        <f t="shared" si="10"/>
        <v>143.5</v>
      </c>
      <c r="K131" s="51">
        <f t="shared" si="11"/>
        <v>152</v>
      </c>
      <c r="L131" s="51"/>
      <c r="M131" s="51"/>
      <c r="N131" s="51">
        <f t="shared" si="12"/>
        <v>4704.5</v>
      </c>
      <c r="O131" s="37">
        <v>44835</v>
      </c>
    </row>
    <row r="132" spans="1:15">
      <c r="A132" s="2">
        <f t="shared" si="9"/>
        <v>23</v>
      </c>
      <c r="B132" s="21" t="s">
        <v>732</v>
      </c>
      <c r="C132" s="4" t="s">
        <v>733</v>
      </c>
      <c r="D132" s="34" t="s">
        <v>734</v>
      </c>
      <c r="E132" s="40" t="s">
        <v>738</v>
      </c>
      <c r="F132" s="21" t="s">
        <v>145</v>
      </c>
      <c r="G132" s="21" t="s">
        <v>416</v>
      </c>
      <c r="H132" s="4" t="s">
        <v>735</v>
      </c>
      <c r="I132" s="51">
        <v>5000</v>
      </c>
      <c r="J132" s="51">
        <f t="shared" si="10"/>
        <v>143.5</v>
      </c>
      <c r="K132" s="51">
        <f t="shared" si="11"/>
        <v>152</v>
      </c>
      <c r="L132" s="51"/>
      <c r="M132" s="51"/>
      <c r="N132" s="51">
        <f t="shared" si="12"/>
        <v>4704.5</v>
      </c>
      <c r="O132" s="37">
        <v>44835</v>
      </c>
    </row>
    <row r="133" spans="1:15">
      <c r="A133" s="2">
        <f t="shared" si="9"/>
        <v>24</v>
      </c>
      <c r="B133" s="21" t="s">
        <v>398</v>
      </c>
      <c r="C133" s="4" t="s">
        <v>822</v>
      </c>
      <c r="D133" s="34" t="s">
        <v>750</v>
      </c>
      <c r="E133" s="40" t="s">
        <v>751</v>
      </c>
      <c r="F133" s="21" t="s">
        <v>58</v>
      </c>
      <c r="G133" s="21" t="s">
        <v>416</v>
      </c>
      <c r="H133" s="4" t="s">
        <v>727</v>
      </c>
      <c r="I133" s="51">
        <v>5000</v>
      </c>
      <c r="J133" s="51">
        <f t="shared" si="10"/>
        <v>143.5</v>
      </c>
      <c r="K133" s="51">
        <f t="shared" si="11"/>
        <v>152</v>
      </c>
      <c r="L133" s="51"/>
      <c r="M133" s="51"/>
      <c r="N133" s="51">
        <f t="shared" si="12"/>
        <v>4704.5</v>
      </c>
      <c r="O133" s="37">
        <v>44866</v>
      </c>
    </row>
    <row r="134" spans="1:15">
      <c r="A134" s="2">
        <f t="shared" si="9"/>
        <v>25</v>
      </c>
      <c r="B134" s="21" t="s">
        <v>757</v>
      </c>
      <c r="C134" s="4" t="s">
        <v>758</v>
      </c>
      <c r="D134" s="34" t="s">
        <v>759</v>
      </c>
      <c r="E134" s="58">
        <v>9605408903</v>
      </c>
      <c r="F134" s="21" t="s">
        <v>58</v>
      </c>
      <c r="G134" s="21" t="s">
        <v>416</v>
      </c>
      <c r="H134" s="10" t="s">
        <v>760</v>
      </c>
      <c r="I134" s="51">
        <v>5000</v>
      </c>
      <c r="J134" s="51">
        <f t="shared" si="10"/>
        <v>143.5</v>
      </c>
      <c r="K134" s="51">
        <f t="shared" si="11"/>
        <v>152</v>
      </c>
      <c r="L134" s="51"/>
      <c r="M134" s="51"/>
      <c r="N134" s="51">
        <f t="shared" si="12"/>
        <v>4704.5</v>
      </c>
      <c r="O134" s="37">
        <v>44896</v>
      </c>
    </row>
    <row r="135" spans="1:15">
      <c r="A135" s="2">
        <f t="shared" si="9"/>
        <v>26</v>
      </c>
      <c r="B135" s="21" t="s">
        <v>189</v>
      </c>
      <c r="C135" s="4" t="s">
        <v>806</v>
      </c>
      <c r="D135" s="34" t="s">
        <v>807</v>
      </c>
      <c r="E135" s="58">
        <v>9606157607</v>
      </c>
      <c r="F135" s="21" t="s">
        <v>358</v>
      </c>
      <c r="G135" s="21" t="s">
        <v>416</v>
      </c>
      <c r="H135" s="10" t="s">
        <v>727</v>
      </c>
      <c r="I135" s="51">
        <v>5000</v>
      </c>
      <c r="J135" s="51">
        <f t="shared" si="10"/>
        <v>143.5</v>
      </c>
      <c r="K135" s="51">
        <f t="shared" si="11"/>
        <v>152</v>
      </c>
      <c r="L135" s="51"/>
      <c r="M135" s="51"/>
      <c r="N135" s="51">
        <f t="shared" si="12"/>
        <v>4704.5</v>
      </c>
      <c r="O135" s="37">
        <v>45139</v>
      </c>
    </row>
    <row r="136" spans="1:15">
      <c r="A136" s="2">
        <f>A135+1</f>
        <v>27</v>
      </c>
      <c r="B136" s="21" t="s">
        <v>815</v>
      </c>
      <c r="C136" s="4" t="s">
        <v>816</v>
      </c>
      <c r="D136" s="34" t="s">
        <v>817</v>
      </c>
      <c r="E136" s="58">
        <v>9606781220</v>
      </c>
      <c r="F136" s="21" t="s">
        <v>58</v>
      </c>
      <c r="G136" s="21" t="s">
        <v>416</v>
      </c>
      <c r="H136" s="10" t="s">
        <v>818</v>
      </c>
      <c r="I136" s="51">
        <v>5000</v>
      </c>
      <c r="J136" s="51">
        <f t="shared" si="10"/>
        <v>143.5</v>
      </c>
      <c r="K136" s="51">
        <f t="shared" si="11"/>
        <v>152</v>
      </c>
      <c r="L136" s="51"/>
      <c r="M136" s="51"/>
      <c r="N136" s="51">
        <f t="shared" si="12"/>
        <v>4704.5</v>
      </c>
      <c r="O136" s="37">
        <v>45323</v>
      </c>
    </row>
    <row r="137" spans="1:15">
      <c r="A137" s="2">
        <f t="shared" si="9"/>
        <v>28</v>
      </c>
      <c r="B137" s="21" t="s">
        <v>904</v>
      </c>
      <c r="C137" s="4" t="s">
        <v>905</v>
      </c>
      <c r="D137" s="34" t="s">
        <v>906</v>
      </c>
      <c r="E137" s="58">
        <v>9608236031</v>
      </c>
      <c r="F137" s="21" t="s">
        <v>907</v>
      </c>
      <c r="G137" s="21" t="s">
        <v>416</v>
      </c>
      <c r="H137" s="184" t="s">
        <v>908</v>
      </c>
      <c r="I137" s="51">
        <v>5000</v>
      </c>
      <c r="J137" s="51">
        <f>I137*2.87%</f>
        <v>143.5</v>
      </c>
      <c r="K137" s="51">
        <f t="shared" si="11"/>
        <v>152</v>
      </c>
      <c r="L137" s="51"/>
      <c r="M137" s="51"/>
      <c r="N137" s="51">
        <f t="shared" si="12"/>
        <v>4704.5</v>
      </c>
      <c r="O137" s="37">
        <v>45689</v>
      </c>
    </row>
    <row r="138" spans="1:15">
      <c r="A138" s="2">
        <f t="shared" si="9"/>
        <v>29</v>
      </c>
      <c r="B138" s="21" t="s">
        <v>944</v>
      </c>
      <c r="C138" s="4" t="s">
        <v>945</v>
      </c>
      <c r="D138" s="34" t="s">
        <v>946</v>
      </c>
      <c r="E138" s="58">
        <v>9608842490</v>
      </c>
      <c r="F138" s="21" t="s">
        <v>926</v>
      </c>
      <c r="G138" s="21" t="s">
        <v>416</v>
      </c>
      <c r="H138" s="184" t="s">
        <v>417</v>
      </c>
      <c r="I138" s="51">
        <v>30000</v>
      </c>
      <c r="J138" s="51">
        <f t="shared" si="10"/>
        <v>861</v>
      </c>
      <c r="K138" s="51">
        <f t="shared" si="11"/>
        <v>912</v>
      </c>
      <c r="L138" s="51"/>
      <c r="M138" s="51"/>
      <c r="N138" s="51">
        <f t="shared" si="12"/>
        <v>28227</v>
      </c>
      <c r="O138" s="37">
        <v>45932</v>
      </c>
    </row>
    <row r="139" spans="1:15">
      <c r="B139" s="108" t="s">
        <v>424</v>
      </c>
      <c r="C139" s="108"/>
      <c r="D139" s="109"/>
      <c r="E139" s="110"/>
      <c r="F139" s="108"/>
      <c r="G139" s="108"/>
      <c r="H139" s="108"/>
      <c r="I139" s="111">
        <f>SUM(I110:I138)</f>
        <v>220872</v>
      </c>
      <c r="J139" s="111">
        <f>SUM(J110:J138)</f>
        <v>6281.6264000000001</v>
      </c>
      <c r="K139" s="111">
        <f>SUM(K110:K138)</f>
        <v>6653.7088000000012</v>
      </c>
      <c r="L139" s="112"/>
      <c r="M139" s="111">
        <f>SUM(M110:M135)</f>
        <v>0</v>
      </c>
      <c r="N139" s="111">
        <f>SUM(N110:N138)</f>
        <v>207936.6648</v>
      </c>
      <c r="O139" s="4"/>
    </row>
    <row r="140" spans="1:15">
      <c r="B140" s="113"/>
      <c r="C140" s="113"/>
      <c r="D140" s="114"/>
      <c r="E140" s="115"/>
      <c r="F140" s="113"/>
      <c r="G140" s="113"/>
      <c r="H140" s="113"/>
      <c r="I140" s="116"/>
      <c r="J140" s="116"/>
      <c r="K140" s="116"/>
      <c r="L140" s="117"/>
      <c r="M140" s="116"/>
      <c r="N140" s="116"/>
      <c r="O140" s="89"/>
    </row>
    <row r="141" spans="1:15">
      <c r="B141" s="113"/>
      <c r="C141" s="113"/>
      <c r="D141" s="91"/>
      <c r="E141" s="118"/>
      <c r="F141" s="89"/>
      <c r="G141" s="89"/>
      <c r="H141" s="89"/>
      <c r="I141" s="117"/>
      <c r="J141" s="117"/>
      <c r="K141" s="117"/>
      <c r="L141" s="117"/>
      <c r="M141" s="117"/>
      <c r="N141" s="117"/>
      <c r="O141" s="90"/>
    </row>
    <row r="142" spans="1:15" ht="15.75" thickBot="1">
      <c r="B142" s="91"/>
      <c r="C142" s="92" t="s">
        <v>344</v>
      </c>
      <c r="D142" s="93"/>
      <c r="E142" s="1"/>
      <c r="F142" s="1"/>
      <c r="G142" s="187"/>
      <c r="H142" s="94" t="s">
        <v>703</v>
      </c>
      <c r="I142" s="119"/>
      <c r="J142" s="60"/>
      <c r="K142" s="89"/>
      <c r="L142" s="89"/>
      <c r="M142" s="89"/>
      <c r="N142" s="90"/>
      <c r="O142" s="90"/>
    </row>
    <row r="143" spans="1:15">
      <c r="B143" s="190" t="s">
        <v>863</v>
      </c>
      <c r="C143" s="190"/>
      <c r="D143" s="1"/>
      <c r="E143" s="1"/>
      <c r="F143" s="1"/>
      <c r="G143" s="187"/>
      <c r="H143" s="62" t="s">
        <v>836</v>
      </c>
      <c r="I143" s="187"/>
      <c r="J143" s="60"/>
      <c r="K143" s="89"/>
      <c r="L143" s="89"/>
      <c r="M143" s="89"/>
      <c r="N143" s="90"/>
      <c r="O143" s="90"/>
    </row>
    <row r="144" spans="1:15">
      <c r="B144" s="187"/>
      <c r="C144" s="187"/>
      <c r="D144" s="1"/>
      <c r="E144" s="1"/>
      <c r="F144" s="1"/>
      <c r="G144" s="187"/>
      <c r="H144" s="187"/>
      <c r="I144" s="187"/>
      <c r="J144" s="60"/>
      <c r="K144" s="89"/>
      <c r="L144" s="89"/>
      <c r="M144" s="89"/>
      <c r="N144" s="90"/>
      <c r="O144" s="90"/>
    </row>
    <row r="145" spans="1:15">
      <c r="B145" s="187"/>
      <c r="C145" s="187"/>
      <c r="D145" s="1"/>
      <c r="E145" s="1"/>
      <c r="F145" s="1"/>
      <c r="G145" s="187"/>
      <c r="H145" s="187"/>
      <c r="I145" s="187"/>
      <c r="J145" s="60"/>
      <c r="K145" s="89"/>
      <c r="L145" s="89"/>
      <c r="M145" s="89"/>
      <c r="N145" s="90"/>
      <c r="O145" s="90"/>
    </row>
    <row r="146" spans="1:15">
      <c r="B146" s="191" t="s">
        <v>1</v>
      </c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90"/>
    </row>
    <row r="147" spans="1:15">
      <c r="B147" s="191" t="s">
        <v>2</v>
      </c>
      <c r="C147" s="191"/>
      <c r="D147" s="191"/>
      <c r="E147" s="191"/>
      <c r="F147" s="191"/>
      <c r="G147" s="191"/>
      <c r="H147" s="191"/>
      <c r="I147" s="191"/>
      <c r="J147" s="191"/>
      <c r="K147" s="191"/>
      <c r="L147" s="191"/>
      <c r="M147" s="191"/>
      <c r="N147" s="191"/>
      <c r="O147" s="90"/>
    </row>
    <row r="148" spans="1:15">
      <c r="B148" s="194" t="s">
        <v>345</v>
      </c>
      <c r="C148" s="194"/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90"/>
    </row>
    <row r="149" spans="1:15">
      <c r="B149" s="65" t="s">
        <v>941</v>
      </c>
      <c r="C149" s="65"/>
      <c r="D149" s="65"/>
      <c r="E149" s="65"/>
      <c r="F149" s="152"/>
      <c r="G149" s="152"/>
      <c r="H149" s="152"/>
      <c r="I149" s="153"/>
      <c r="J149" s="100"/>
      <c r="K149" s="100"/>
      <c r="L149" s="100"/>
      <c r="M149" s="100"/>
      <c r="N149" s="100"/>
      <c r="O149" s="100"/>
    </row>
    <row r="150" spans="1:15">
      <c r="B150" s="65" t="s">
        <v>425</v>
      </c>
      <c r="C150" s="65"/>
      <c r="D150" s="122"/>
      <c r="E150" s="98"/>
      <c r="F150" s="100"/>
      <c r="G150" s="100"/>
      <c r="H150" s="100"/>
      <c r="I150" s="102"/>
      <c r="J150" s="102" t="s">
        <v>13</v>
      </c>
      <c r="K150" s="102" t="s">
        <v>14</v>
      </c>
      <c r="L150" s="102" t="s">
        <v>15</v>
      </c>
      <c r="M150" s="68" t="s">
        <v>780</v>
      </c>
      <c r="N150" s="102"/>
      <c r="O150" s="67"/>
    </row>
    <row r="151" spans="1:15">
      <c r="B151" s="65" t="s">
        <v>5</v>
      </c>
      <c r="C151" s="65" t="s">
        <v>6</v>
      </c>
      <c r="D151" s="65" t="s">
        <v>7</v>
      </c>
      <c r="E151" s="65" t="s">
        <v>8</v>
      </c>
      <c r="F151" s="65" t="s">
        <v>9</v>
      </c>
      <c r="G151" s="65" t="s">
        <v>10</v>
      </c>
      <c r="H151" s="65" t="s">
        <v>11</v>
      </c>
      <c r="I151" s="65" t="s">
        <v>12</v>
      </c>
      <c r="J151" s="65" t="s">
        <v>426</v>
      </c>
      <c r="K151" s="65"/>
      <c r="L151" s="65"/>
      <c r="M151" s="65"/>
      <c r="N151" s="123" t="s">
        <v>16</v>
      </c>
      <c r="O151" s="71" t="s">
        <v>17</v>
      </c>
    </row>
    <row r="152" spans="1:15">
      <c r="A152" s="2">
        <v>1</v>
      </c>
      <c r="B152" s="4" t="s">
        <v>430</v>
      </c>
      <c r="C152" s="4" t="s">
        <v>431</v>
      </c>
      <c r="D152" s="5" t="s">
        <v>432</v>
      </c>
      <c r="E152" s="16">
        <v>200011110179067</v>
      </c>
      <c r="F152" s="4" t="s">
        <v>26</v>
      </c>
      <c r="G152" s="21" t="s">
        <v>467</v>
      </c>
      <c r="H152" s="4" t="s">
        <v>433</v>
      </c>
      <c r="I152" s="18">
        <v>5000</v>
      </c>
      <c r="J152" s="18">
        <v>143.5</v>
      </c>
      <c r="K152" s="18">
        <v>152</v>
      </c>
      <c r="L152" s="41"/>
      <c r="M152" s="41"/>
      <c r="N152" s="18">
        <v>4704.5</v>
      </c>
      <c r="O152" s="19">
        <v>39234</v>
      </c>
    </row>
    <row r="153" spans="1:15">
      <c r="A153" s="2">
        <f>A152+1</f>
        <v>2</v>
      </c>
      <c r="B153" s="4" t="s">
        <v>434</v>
      </c>
      <c r="C153" s="4" t="s">
        <v>870</v>
      </c>
      <c r="D153" s="5" t="s">
        <v>871</v>
      </c>
      <c r="E153" s="16">
        <v>9607634259</v>
      </c>
      <c r="F153" s="4" t="s">
        <v>36</v>
      </c>
      <c r="G153" s="21" t="s">
        <v>467</v>
      </c>
      <c r="H153" s="4" t="s">
        <v>436</v>
      </c>
      <c r="I153" s="18">
        <v>5000</v>
      </c>
      <c r="J153" s="18">
        <v>143.5</v>
      </c>
      <c r="K153" s="18">
        <v>152</v>
      </c>
      <c r="L153" s="41"/>
      <c r="M153" s="41"/>
      <c r="N153" s="18">
        <v>4704.5</v>
      </c>
      <c r="O153" s="19">
        <v>45568</v>
      </c>
    </row>
    <row r="154" spans="1:15">
      <c r="A154" s="2">
        <f t="shared" ref="A154:A171" si="13">A153+1</f>
        <v>3</v>
      </c>
      <c r="B154" s="4" t="s">
        <v>437</v>
      </c>
      <c r="C154" s="4" t="s">
        <v>438</v>
      </c>
      <c r="D154" s="5" t="s">
        <v>439</v>
      </c>
      <c r="E154" s="16">
        <v>200011101294569</v>
      </c>
      <c r="F154" s="4" t="s">
        <v>26</v>
      </c>
      <c r="G154" s="21" t="s">
        <v>467</v>
      </c>
      <c r="H154" s="4" t="s">
        <v>440</v>
      </c>
      <c r="I154" s="18">
        <v>5000</v>
      </c>
      <c r="J154" s="18">
        <v>143.5</v>
      </c>
      <c r="K154" s="18">
        <v>152</v>
      </c>
      <c r="L154" s="41"/>
      <c r="M154" s="41"/>
      <c r="N154" s="18">
        <v>4704.5</v>
      </c>
      <c r="O154" s="19">
        <v>40039</v>
      </c>
    </row>
    <row r="155" spans="1:15">
      <c r="A155" s="2">
        <f t="shared" si="13"/>
        <v>4</v>
      </c>
      <c r="B155" s="4" t="s">
        <v>441</v>
      </c>
      <c r="C155" s="4" t="s">
        <v>442</v>
      </c>
      <c r="D155" s="5" t="s">
        <v>443</v>
      </c>
      <c r="E155" s="16">
        <v>200011101393486</v>
      </c>
      <c r="F155" s="4" t="s">
        <v>36</v>
      </c>
      <c r="G155" s="21" t="s">
        <v>467</v>
      </c>
      <c r="H155" s="4" t="s">
        <v>444</v>
      </c>
      <c r="I155" s="18">
        <v>5000</v>
      </c>
      <c r="J155" s="18">
        <v>143.5</v>
      </c>
      <c r="K155" s="18">
        <v>152</v>
      </c>
      <c r="L155" s="41"/>
      <c r="M155" s="41">
        <v>0</v>
      </c>
      <c r="N155" s="18">
        <v>4704.5</v>
      </c>
      <c r="O155" s="19">
        <v>40544</v>
      </c>
    </row>
    <row r="156" spans="1:15">
      <c r="A156" s="2">
        <f t="shared" si="13"/>
        <v>5</v>
      </c>
      <c r="B156" s="4" t="s">
        <v>445</v>
      </c>
      <c r="C156" s="4" t="s">
        <v>446</v>
      </c>
      <c r="D156" s="5" t="s">
        <v>447</v>
      </c>
      <c r="E156" s="16">
        <v>200011101393554</v>
      </c>
      <c r="F156" s="4" t="s">
        <v>26</v>
      </c>
      <c r="G156" s="21" t="s">
        <v>467</v>
      </c>
      <c r="H156" s="4" t="s">
        <v>448</v>
      </c>
      <c r="I156" s="18">
        <v>5000</v>
      </c>
      <c r="J156" s="18">
        <v>143.5</v>
      </c>
      <c r="K156" s="18">
        <v>152</v>
      </c>
      <c r="L156" s="41"/>
      <c r="M156" s="41"/>
      <c r="N156" s="18">
        <v>4704.5</v>
      </c>
      <c r="O156" s="19">
        <v>40544</v>
      </c>
    </row>
    <row r="157" spans="1:15">
      <c r="A157" s="2">
        <f t="shared" si="13"/>
        <v>6</v>
      </c>
      <c r="B157" s="4" t="s">
        <v>449</v>
      </c>
      <c r="C157" s="4" t="s">
        <v>450</v>
      </c>
      <c r="D157" s="5" t="s">
        <v>451</v>
      </c>
      <c r="E157" s="16">
        <v>200011101711741</v>
      </c>
      <c r="F157" s="4" t="s">
        <v>26</v>
      </c>
      <c r="G157" s="21" t="s">
        <v>467</v>
      </c>
      <c r="H157" s="4" t="s">
        <v>452</v>
      </c>
      <c r="I157" s="18">
        <v>5000</v>
      </c>
      <c r="J157" s="18">
        <v>143.5</v>
      </c>
      <c r="K157" s="18">
        <v>152</v>
      </c>
      <c r="L157" s="41"/>
      <c r="M157" s="41"/>
      <c r="N157" s="18">
        <v>4704.5</v>
      </c>
      <c r="O157" s="19">
        <v>42461</v>
      </c>
    </row>
    <row r="158" spans="1:15">
      <c r="A158" s="2">
        <f t="shared" si="13"/>
        <v>7</v>
      </c>
      <c r="B158" s="7" t="s">
        <v>453</v>
      </c>
      <c r="C158" s="7" t="s">
        <v>454</v>
      </c>
      <c r="D158" s="5" t="s">
        <v>455</v>
      </c>
      <c r="E158" s="16" t="s">
        <v>456</v>
      </c>
      <c r="F158" s="4" t="s">
        <v>26</v>
      </c>
      <c r="G158" s="21" t="s">
        <v>467</v>
      </c>
      <c r="H158" s="4" t="s">
        <v>452</v>
      </c>
      <c r="I158" s="22">
        <v>5000</v>
      </c>
      <c r="J158" s="8">
        <f t="shared" ref="J158:J171" si="14">I158*2.87%</f>
        <v>143.5</v>
      </c>
      <c r="K158" s="8">
        <f t="shared" ref="K158:K171" si="15">I158*3.04%</f>
        <v>152</v>
      </c>
      <c r="L158" s="124"/>
      <c r="M158" s="124"/>
      <c r="N158" s="8">
        <f>I158-J158-K158</f>
        <v>4704.5</v>
      </c>
      <c r="O158" s="19">
        <v>42614</v>
      </c>
    </row>
    <row r="159" spans="1:15">
      <c r="A159" s="2">
        <f t="shared" si="13"/>
        <v>8</v>
      </c>
      <c r="B159" s="17" t="s">
        <v>457</v>
      </c>
      <c r="C159" s="17" t="s">
        <v>458</v>
      </c>
      <c r="D159" s="34" t="s">
        <v>459</v>
      </c>
      <c r="E159" s="34" t="s">
        <v>460</v>
      </c>
      <c r="F159" s="35" t="s">
        <v>461</v>
      </c>
      <c r="G159" s="21" t="s">
        <v>467</v>
      </c>
      <c r="H159" s="125" t="s">
        <v>428</v>
      </c>
      <c r="I159" s="22">
        <v>9835</v>
      </c>
      <c r="J159" s="8">
        <f t="shared" si="14"/>
        <v>282.2645</v>
      </c>
      <c r="K159" s="8">
        <f t="shared" si="15"/>
        <v>298.98399999999998</v>
      </c>
      <c r="L159" s="124"/>
      <c r="M159" s="124"/>
      <c r="N159" s="8">
        <f>I159-J159-K159</f>
        <v>9253.7515000000003</v>
      </c>
      <c r="O159" s="34">
        <v>43191</v>
      </c>
    </row>
    <row r="160" spans="1:15">
      <c r="A160" s="2">
        <f t="shared" si="13"/>
        <v>9</v>
      </c>
      <c r="B160" s="17" t="s">
        <v>462</v>
      </c>
      <c r="C160" s="17" t="s">
        <v>463</v>
      </c>
      <c r="D160" s="34" t="s">
        <v>464</v>
      </c>
      <c r="E160" s="34" t="s">
        <v>465</v>
      </c>
      <c r="F160" s="35" t="s">
        <v>466</v>
      </c>
      <c r="G160" s="21" t="s">
        <v>467</v>
      </c>
      <c r="H160" s="125" t="s">
        <v>468</v>
      </c>
      <c r="I160" s="22">
        <v>5000</v>
      </c>
      <c r="J160" s="8">
        <f t="shared" si="14"/>
        <v>143.5</v>
      </c>
      <c r="K160" s="8">
        <f t="shared" si="15"/>
        <v>152</v>
      </c>
      <c r="L160" s="124"/>
      <c r="M160" s="124"/>
      <c r="N160" s="8">
        <f t="shared" ref="N160:N169" si="16">I160-J160-K160</f>
        <v>4704.5</v>
      </c>
      <c r="O160" s="34">
        <v>43839</v>
      </c>
    </row>
    <row r="161" spans="1:15">
      <c r="A161" s="2">
        <f t="shared" si="13"/>
        <v>10</v>
      </c>
      <c r="B161" s="17" t="s">
        <v>471</v>
      </c>
      <c r="C161" s="17" t="s">
        <v>472</v>
      </c>
      <c r="D161" s="34" t="s">
        <v>473</v>
      </c>
      <c r="E161" s="34" t="s">
        <v>474</v>
      </c>
      <c r="F161" s="35" t="s">
        <v>26</v>
      </c>
      <c r="G161" s="21" t="s">
        <v>467</v>
      </c>
      <c r="H161" s="125" t="s">
        <v>475</v>
      </c>
      <c r="I161" s="22">
        <v>5000</v>
      </c>
      <c r="J161" s="8">
        <f t="shared" si="14"/>
        <v>143.5</v>
      </c>
      <c r="K161" s="8">
        <f t="shared" si="15"/>
        <v>152</v>
      </c>
      <c r="L161" s="124"/>
      <c r="M161" s="124"/>
      <c r="N161" s="8">
        <f t="shared" si="16"/>
        <v>4704.5</v>
      </c>
      <c r="O161" s="34">
        <v>44199</v>
      </c>
    </row>
    <row r="162" spans="1:15" ht="30">
      <c r="A162" s="2">
        <f t="shared" si="13"/>
        <v>11</v>
      </c>
      <c r="B162" s="17" t="s">
        <v>476</v>
      </c>
      <c r="C162" s="126" t="s">
        <v>477</v>
      </c>
      <c r="D162" s="127" t="s">
        <v>478</v>
      </c>
      <c r="E162" s="40" t="s">
        <v>479</v>
      </c>
      <c r="F162" s="21" t="s">
        <v>480</v>
      </c>
      <c r="G162" s="21" t="s">
        <v>467</v>
      </c>
      <c r="H162" s="10" t="s">
        <v>481</v>
      </c>
      <c r="I162" s="22">
        <v>10000</v>
      </c>
      <c r="J162" s="8">
        <f t="shared" si="14"/>
        <v>287</v>
      </c>
      <c r="K162" s="8">
        <f t="shared" si="15"/>
        <v>304</v>
      </c>
      <c r="L162" s="124"/>
      <c r="M162" s="124"/>
      <c r="N162" s="8">
        <f t="shared" si="16"/>
        <v>9409</v>
      </c>
      <c r="O162" s="34">
        <v>44203</v>
      </c>
    </row>
    <row r="163" spans="1:15" ht="30">
      <c r="A163" s="2">
        <f t="shared" si="13"/>
        <v>12</v>
      </c>
      <c r="B163" s="126" t="s">
        <v>482</v>
      </c>
      <c r="C163" s="126" t="s">
        <v>222</v>
      </c>
      <c r="D163" s="127" t="s">
        <v>483</v>
      </c>
      <c r="E163" s="40" t="s">
        <v>484</v>
      </c>
      <c r="F163" s="21" t="s">
        <v>26</v>
      </c>
      <c r="G163" s="21" t="s">
        <v>467</v>
      </c>
      <c r="H163" s="21" t="s">
        <v>469</v>
      </c>
      <c r="I163" s="22">
        <v>5000</v>
      </c>
      <c r="J163" s="8">
        <f t="shared" si="14"/>
        <v>143.5</v>
      </c>
      <c r="K163" s="8">
        <f t="shared" si="15"/>
        <v>152</v>
      </c>
      <c r="L163" s="124"/>
      <c r="M163" s="124"/>
      <c r="N163" s="8">
        <f t="shared" si="16"/>
        <v>4704.5</v>
      </c>
      <c r="O163" s="34">
        <v>44440</v>
      </c>
    </row>
    <row r="164" spans="1:15" ht="30">
      <c r="A164" s="2">
        <f t="shared" si="13"/>
        <v>13</v>
      </c>
      <c r="B164" s="126" t="s">
        <v>485</v>
      </c>
      <c r="C164" s="126" t="s">
        <v>486</v>
      </c>
      <c r="D164" s="127" t="s">
        <v>487</v>
      </c>
      <c r="E164" s="40" t="s">
        <v>488</v>
      </c>
      <c r="F164" s="21" t="s">
        <v>26</v>
      </c>
      <c r="G164" s="21" t="s">
        <v>467</v>
      </c>
      <c r="H164" s="21" t="s">
        <v>436</v>
      </c>
      <c r="I164" s="22">
        <v>5000</v>
      </c>
      <c r="J164" s="8">
        <f t="shared" si="14"/>
        <v>143.5</v>
      </c>
      <c r="K164" s="8">
        <f t="shared" si="15"/>
        <v>152</v>
      </c>
      <c r="L164" s="124"/>
      <c r="M164" s="124"/>
      <c r="N164" s="8">
        <f t="shared" si="16"/>
        <v>4704.5</v>
      </c>
      <c r="O164" s="34"/>
    </row>
    <row r="165" spans="1:15" ht="30">
      <c r="A165" s="2">
        <f t="shared" si="13"/>
        <v>14</v>
      </c>
      <c r="B165" s="126" t="s">
        <v>704</v>
      </c>
      <c r="C165" s="126" t="s">
        <v>705</v>
      </c>
      <c r="D165" s="127" t="s">
        <v>706</v>
      </c>
      <c r="E165" s="58" t="s">
        <v>708</v>
      </c>
      <c r="F165" s="21" t="s">
        <v>26</v>
      </c>
      <c r="G165" s="21" t="s">
        <v>467</v>
      </c>
      <c r="H165" s="21" t="s">
        <v>707</v>
      </c>
      <c r="I165" s="63">
        <v>5000</v>
      </c>
      <c r="J165" s="15">
        <f t="shared" si="14"/>
        <v>143.5</v>
      </c>
      <c r="K165" s="15">
        <f t="shared" si="15"/>
        <v>152</v>
      </c>
      <c r="L165" s="128"/>
      <c r="M165" s="128"/>
      <c r="N165" s="15">
        <f t="shared" si="16"/>
        <v>4704.5</v>
      </c>
      <c r="O165" s="34">
        <v>44682</v>
      </c>
    </row>
    <row r="166" spans="1:15">
      <c r="A166" s="2">
        <f t="shared" si="13"/>
        <v>15</v>
      </c>
      <c r="B166" s="126" t="s">
        <v>781</v>
      </c>
      <c r="C166" s="126" t="s">
        <v>782</v>
      </c>
      <c r="D166" s="127" t="s">
        <v>783</v>
      </c>
      <c r="E166" s="58" t="s">
        <v>789</v>
      </c>
      <c r="F166" s="21" t="s">
        <v>784</v>
      </c>
      <c r="G166" s="21" t="s">
        <v>467</v>
      </c>
      <c r="H166" s="21" t="s">
        <v>785</v>
      </c>
      <c r="I166" s="63">
        <v>5000</v>
      </c>
      <c r="J166" s="15">
        <f t="shared" si="14"/>
        <v>143.5</v>
      </c>
      <c r="K166" s="15">
        <f t="shared" si="15"/>
        <v>152</v>
      </c>
      <c r="L166" s="128"/>
      <c r="M166" s="128"/>
      <c r="N166" s="15">
        <f t="shared" si="16"/>
        <v>4704.5</v>
      </c>
      <c r="O166" s="34">
        <v>44986</v>
      </c>
    </row>
    <row r="167" spans="1:15">
      <c r="A167" s="2">
        <f t="shared" si="13"/>
        <v>16</v>
      </c>
      <c r="B167" s="126" t="s">
        <v>797</v>
      </c>
      <c r="C167" s="126" t="s">
        <v>289</v>
      </c>
      <c r="D167" s="127" t="s">
        <v>798</v>
      </c>
      <c r="E167" s="58" t="s">
        <v>800</v>
      </c>
      <c r="F167" s="21" t="s">
        <v>784</v>
      </c>
      <c r="G167" s="21" t="s">
        <v>467</v>
      </c>
      <c r="H167" s="21" t="s">
        <v>799</v>
      </c>
      <c r="I167" s="63">
        <v>5000</v>
      </c>
      <c r="J167" s="15">
        <f t="shared" si="14"/>
        <v>143.5</v>
      </c>
      <c r="K167" s="15">
        <f t="shared" si="15"/>
        <v>152</v>
      </c>
      <c r="L167" s="128"/>
      <c r="M167" s="128"/>
      <c r="N167" s="15">
        <f t="shared" si="16"/>
        <v>4704.5</v>
      </c>
      <c r="O167" s="34">
        <v>45017</v>
      </c>
    </row>
    <row r="168" spans="1:15">
      <c r="A168" s="2">
        <f t="shared" si="13"/>
        <v>17</v>
      </c>
      <c r="B168" s="126" t="s">
        <v>832</v>
      </c>
      <c r="C168" s="126" t="s">
        <v>833</v>
      </c>
      <c r="D168" s="127" t="s">
        <v>834</v>
      </c>
      <c r="E168" s="58"/>
      <c r="F168" s="21" t="s">
        <v>26</v>
      </c>
      <c r="G168" s="21" t="s">
        <v>467</v>
      </c>
      <c r="H168" s="21" t="s">
        <v>835</v>
      </c>
      <c r="I168" s="63">
        <v>5000</v>
      </c>
      <c r="J168" s="15">
        <f t="shared" si="14"/>
        <v>143.5</v>
      </c>
      <c r="K168" s="15">
        <f t="shared" si="15"/>
        <v>152</v>
      </c>
      <c r="L168" s="128"/>
      <c r="M168" s="128"/>
      <c r="N168" s="15">
        <f t="shared" si="16"/>
        <v>4704.5</v>
      </c>
      <c r="O168" s="34">
        <v>45449</v>
      </c>
    </row>
    <row r="169" spans="1:15">
      <c r="A169" s="2">
        <f t="shared" si="13"/>
        <v>18</v>
      </c>
      <c r="B169" s="126" t="s">
        <v>880</v>
      </c>
      <c r="C169" s="126" t="s">
        <v>881</v>
      </c>
      <c r="D169" s="127" t="s">
        <v>882</v>
      </c>
      <c r="E169" s="58">
        <v>9607949203</v>
      </c>
      <c r="F169" s="21" t="s">
        <v>427</v>
      </c>
      <c r="G169" s="21" t="s">
        <v>467</v>
      </c>
      <c r="H169" s="21" t="s">
        <v>417</v>
      </c>
      <c r="I169" s="63">
        <v>10000</v>
      </c>
      <c r="J169" s="15">
        <f t="shared" si="14"/>
        <v>287</v>
      </c>
      <c r="K169" s="15">
        <f t="shared" si="15"/>
        <v>304</v>
      </c>
      <c r="L169" s="128"/>
      <c r="M169" s="128"/>
      <c r="N169" s="15">
        <f t="shared" si="16"/>
        <v>9409</v>
      </c>
      <c r="O169" s="34">
        <v>45660</v>
      </c>
    </row>
    <row r="170" spans="1:15">
      <c r="A170" s="2">
        <f t="shared" si="13"/>
        <v>19</v>
      </c>
      <c r="B170" s="126" t="s">
        <v>898</v>
      </c>
      <c r="C170" s="126" t="s">
        <v>899</v>
      </c>
      <c r="D170" s="127" t="s">
        <v>900</v>
      </c>
      <c r="E170" s="58">
        <v>9608236032</v>
      </c>
      <c r="F170" s="21" t="s">
        <v>901</v>
      </c>
      <c r="G170" s="21" t="s">
        <v>467</v>
      </c>
      <c r="H170" s="21" t="s">
        <v>883</v>
      </c>
      <c r="I170" s="63">
        <v>10000</v>
      </c>
      <c r="J170" s="15">
        <f t="shared" si="14"/>
        <v>287</v>
      </c>
      <c r="K170" s="15">
        <f t="shared" si="15"/>
        <v>304</v>
      </c>
      <c r="L170" s="128"/>
      <c r="M170" s="128"/>
      <c r="N170" s="15">
        <f>I170-J170-K170</f>
        <v>9409</v>
      </c>
      <c r="O170" s="34">
        <v>45717</v>
      </c>
    </row>
    <row r="171" spans="1:15">
      <c r="A171" s="2">
        <f t="shared" si="13"/>
        <v>20</v>
      </c>
      <c r="B171" s="126" t="s">
        <v>923</v>
      </c>
      <c r="C171" s="126" t="s">
        <v>924</v>
      </c>
      <c r="D171" s="127" t="s">
        <v>925</v>
      </c>
      <c r="E171" s="58">
        <v>9608498572</v>
      </c>
      <c r="F171" s="21" t="s">
        <v>926</v>
      </c>
      <c r="G171" s="21" t="s">
        <v>467</v>
      </c>
      <c r="H171" s="21" t="s">
        <v>883</v>
      </c>
      <c r="I171" s="63">
        <v>30000</v>
      </c>
      <c r="J171" s="15">
        <f t="shared" si="14"/>
        <v>861</v>
      </c>
      <c r="K171" s="15">
        <f t="shared" si="15"/>
        <v>912</v>
      </c>
      <c r="L171" s="128"/>
      <c r="M171" s="128"/>
      <c r="N171" s="15">
        <f>I171-J171-K171</f>
        <v>28227</v>
      </c>
      <c r="O171" s="34">
        <v>45810</v>
      </c>
    </row>
    <row r="172" spans="1:15">
      <c r="A172" s="163"/>
      <c r="B172" s="108" t="s">
        <v>489</v>
      </c>
      <c r="C172" s="108" t="s">
        <v>343</v>
      </c>
      <c r="D172" s="5"/>
      <c r="E172" s="16"/>
      <c r="F172" s="4"/>
      <c r="G172" s="4"/>
      <c r="H172" s="4"/>
      <c r="I172" s="111">
        <f>SUM(I152:I171)</f>
        <v>144835</v>
      </c>
      <c r="J172" s="111">
        <f>SUM(J152:J171)</f>
        <v>4156.7645000000002</v>
      </c>
      <c r="K172" s="111">
        <f>SUM(K152:K171)</f>
        <v>4402.9840000000004</v>
      </c>
      <c r="L172" s="111">
        <f>SUM(L152:L169)</f>
        <v>0</v>
      </c>
      <c r="M172" s="111">
        <f>SUM(M152:M169)</f>
        <v>0</v>
      </c>
      <c r="N172" s="111">
        <f>SUM(N152:N171)</f>
        <v>136275.25150000001</v>
      </c>
      <c r="O172" s="4"/>
    </row>
    <row r="173" spans="1:15">
      <c r="B173" s="113"/>
      <c r="C173" s="113"/>
      <c r="D173" s="91"/>
      <c r="E173" s="118"/>
      <c r="F173" s="89"/>
      <c r="G173" s="89"/>
      <c r="H173" s="89"/>
      <c r="I173" s="116"/>
      <c r="J173" s="116"/>
      <c r="K173" s="116"/>
      <c r="L173" s="117"/>
      <c r="M173" s="117"/>
      <c r="N173" s="116"/>
      <c r="O173" s="89"/>
    </row>
    <row r="174" spans="1:15">
      <c r="B174" s="119"/>
      <c r="C174" s="119"/>
      <c r="D174" s="91"/>
      <c r="E174" s="91"/>
      <c r="F174" s="120"/>
      <c r="G174" s="120"/>
      <c r="H174" s="120"/>
      <c r="I174" s="121"/>
      <c r="J174" s="89"/>
      <c r="K174" s="89"/>
      <c r="L174" s="89"/>
      <c r="M174" s="89"/>
      <c r="N174" s="90"/>
      <c r="O174" s="90"/>
    </row>
    <row r="175" spans="1:15" ht="15.75" thickBot="1">
      <c r="B175" s="91"/>
      <c r="C175" s="92" t="s">
        <v>344</v>
      </c>
      <c r="D175" s="93"/>
      <c r="E175" s="1"/>
      <c r="F175" s="1"/>
      <c r="G175" s="187"/>
      <c r="H175" s="94" t="s">
        <v>828</v>
      </c>
      <c r="I175" s="94"/>
      <c r="J175" s="60"/>
      <c r="K175" s="182"/>
      <c r="M175" s="89"/>
      <c r="N175" s="90"/>
      <c r="O175" s="90"/>
    </row>
    <row r="176" spans="1:15">
      <c r="B176" s="190" t="s">
        <v>838</v>
      </c>
      <c r="C176" s="190"/>
      <c r="D176" s="1"/>
      <c r="E176" s="1"/>
      <c r="F176" s="1"/>
      <c r="G176" s="187"/>
      <c r="H176" s="187" t="s">
        <v>839</v>
      </c>
      <c r="I176" s="187"/>
      <c r="J176" s="60"/>
      <c r="K176" s="89"/>
      <c r="L176" s="89"/>
      <c r="M176" s="89"/>
      <c r="N176" s="90"/>
      <c r="O176" s="90"/>
    </row>
    <row r="177" spans="1:15">
      <c r="B177" s="187"/>
      <c r="C177" s="187"/>
      <c r="D177" s="1"/>
      <c r="E177" s="1"/>
      <c r="F177" s="1"/>
      <c r="G177" s="187"/>
      <c r="H177" s="187"/>
      <c r="I177" s="187"/>
      <c r="J177" s="60"/>
      <c r="K177" s="89"/>
      <c r="L177" s="89"/>
      <c r="M177" s="89"/>
      <c r="N177" s="90"/>
      <c r="O177" s="90"/>
    </row>
    <row r="178" spans="1:15">
      <c r="B178" s="187"/>
      <c r="C178" s="187"/>
      <c r="D178" s="1"/>
      <c r="E178" s="1"/>
      <c r="F178" s="1"/>
      <c r="G178" s="187"/>
      <c r="H178" s="187"/>
      <c r="I178" s="187"/>
      <c r="J178" s="60"/>
      <c r="K178" s="89"/>
      <c r="L178" s="89"/>
      <c r="M178" s="89"/>
      <c r="N178" s="90"/>
      <c r="O178" s="90"/>
    </row>
    <row r="179" spans="1:15">
      <c r="B179" s="191" t="s">
        <v>1</v>
      </c>
      <c r="C179" s="191"/>
      <c r="D179" s="191"/>
      <c r="E179" s="191"/>
      <c r="F179" s="191"/>
      <c r="G179" s="191"/>
      <c r="H179" s="191"/>
      <c r="I179" s="191"/>
      <c r="J179" s="191"/>
      <c r="K179" s="191"/>
      <c r="L179" s="191"/>
      <c r="M179" s="191"/>
      <c r="N179" s="191"/>
      <c r="O179" s="90"/>
    </row>
    <row r="180" spans="1:15">
      <c r="B180" s="191" t="s">
        <v>490</v>
      </c>
      <c r="C180" s="191"/>
      <c r="D180" s="191"/>
      <c r="E180" s="191"/>
      <c r="F180" s="191"/>
      <c r="G180" s="191"/>
      <c r="H180" s="191"/>
      <c r="I180" s="191"/>
      <c r="J180" s="191"/>
      <c r="K180" s="191"/>
      <c r="L180" s="191"/>
      <c r="M180" s="191"/>
      <c r="N180" s="191"/>
      <c r="O180" s="90"/>
    </row>
    <row r="181" spans="1:15">
      <c r="B181" s="191" t="s">
        <v>2</v>
      </c>
      <c r="C181" s="191"/>
      <c r="D181" s="191"/>
      <c r="E181" s="191"/>
      <c r="F181" s="191"/>
      <c r="G181" s="191"/>
      <c r="H181" s="191"/>
      <c r="I181" s="191"/>
      <c r="J181" s="191"/>
      <c r="K181" s="191"/>
      <c r="L181" s="191"/>
      <c r="M181" s="191"/>
      <c r="N181" s="191"/>
      <c r="O181" s="90"/>
    </row>
    <row r="182" spans="1:15">
      <c r="B182" s="191" t="s">
        <v>345</v>
      </c>
      <c r="C182" s="191"/>
      <c r="D182" s="191"/>
      <c r="E182" s="191"/>
      <c r="F182" s="191"/>
      <c r="G182" s="191"/>
      <c r="H182" s="191"/>
      <c r="I182" s="191"/>
      <c r="J182" s="191"/>
      <c r="K182" s="191"/>
      <c r="L182" s="191"/>
      <c r="M182" s="191"/>
      <c r="N182" s="191"/>
      <c r="O182" s="90"/>
    </row>
    <row r="183" spans="1:15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90"/>
    </row>
    <row r="184" spans="1:15">
      <c r="B184" s="65" t="s">
        <v>942</v>
      </c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</row>
    <row r="185" spans="1:15">
      <c r="B185" s="65" t="s">
        <v>491</v>
      </c>
      <c r="C185" s="65"/>
      <c r="D185" s="122"/>
      <c r="E185" s="98"/>
      <c r="F185" s="100"/>
      <c r="G185" s="100"/>
      <c r="H185" s="100"/>
      <c r="I185" s="102"/>
      <c r="J185" s="102" t="s">
        <v>13</v>
      </c>
      <c r="K185" s="102" t="s">
        <v>14</v>
      </c>
      <c r="L185" s="102" t="s">
        <v>15</v>
      </c>
      <c r="M185" s="68" t="s">
        <v>780</v>
      </c>
      <c r="N185" s="102">
        <v>0</v>
      </c>
      <c r="O185" s="67"/>
    </row>
    <row r="186" spans="1:15">
      <c r="B186" s="65" t="s">
        <v>5</v>
      </c>
      <c r="C186" s="65" t="s">
        <v>6</v>
      </c>
      <c r="D186" s="65" t="s">
        <v>7</v>
      </c>
      <c r="E186" s="65" t="s">
        <v>8</v>
      </c>
      <c r="F186" s="65" t="s">
        <v>9</v>
      </c>
      <c r="G186" s="65" t="s">
        <v>10</v>
      </c>
      <c r="H186" s="65" t="s">
        <v>11</v>
      </c>
      <c r="I186" s="65" t="s">
        <v>12</v>
      </c>
      <c r="J186" s="65" t="s">
        <v>426</v>
      </c>
      <c r="K186" s="65"/>
      <c r="L186" s="65"/>
      <c r="M186" s="129"/>
      <c r="N186" s="65" t="s">
        <v>16</v>
      </c>
      <c r="O186" s="71" t="s">
        <v>17</v>
      </c>
    </row>
    <row r="187" spans="1:15">
      <c r="A187" s="2">
        <v>1</v>
      </c>
      <c r="B187" s="125" t="s">
        <v>492</v>
      </c>
      <c r="C187" s="125" t="s">
        <v>493</v>
      </c>
      <c r="D187" s="130" t="s">
        <v>494</v>
      </c>
      <c r="E187" s="131">
        <v>200012700174020</v>
      </c>
      <c r="F187" s="125" t="s">
        <v>26</v>
      </c>
      <c r="G187" s="21" t="s">
        <v>590</v>
      </c>
      <c r="H187" s="125" t="s">
        <v>495</v>
      </c>
      <c r="I187" s="132">
        <v>5000</v>
      </c>
      <c r="J187" s="132">
        <v>143.5</v>
      </c>
      <c r="K187" s="132">
        <v>152</v>
      </c>
      <c r="L187" s="133"/>
      <c r="M187" s="132"/>
      <c r="N187" s="132">
        <v>4704.5</v>
      </c>
      <c r="O187" s="134">
        <v>39258</v>
      </c>
    </row>
    <row r="188" spans="1:15">
      <c r="A188" s="2">
        <f>A187+1</f>
        <v>2</v>
      </c>
      <c r="B188" s="4" t="s">
        <v>301</v>
      </c>
      <c r="C188" s="4" t="s">
        <v>496</v>
      </c>
      <c r="D188" s="5" t="s">
        <v>497</v>
      </c>
      <c r="E188" s="16">
        <v>200011101189535</v>
      </c>
      <c r="F188" s="4" t="s">
        <v>26</v>
      </c>
      <c r="G188" s="21" t="s">
        <v>590</v>
      </c>
      <c r="H188" s="4" t="s">
        <v>498</v>
      </c>
      <c r="I188" s="18">
        <v>5000</v>
      </c>
      <c r="J188" s="18">
        <v>143.5</v>
      </c>
      <c r="K188" s="18">
        <v>152</v>
      </c>
      <c r="L188" s="41"/>
      <c r="M188" s="18"/>
      <c r="N188" s="18">
        <v>4704.5</v>
      </c>
      <c r="O188" s="19">
        <v>39387</v>
      </c>
    </row>
    <row r="189" spans="1:15">
      <c r="A189" s="2">
        <f t="shared" ref="A189:A220" si="17">A188+1</f>
        <v>3</v>
      </c>
      <c r="B189" s="4" t="s">
        <v>42</v>
      </c>
      <c r="C189" s="4" t="s">
        <v>385</v>
      </c>
      <c r="D189" s="5" t="s">
        <v>499</v>
      </c>
      <c r="E189" s="16">
        <v>200011101209541</v>
      </c>
      <c r="F189" s="4" t="s">
        <v>26</v>
      </c>
      <c r="G189" s="21" t="s">
        <v>590</v>
      </c>
      <c r="H189" s="4" t="s">
        <v>500</v>
      </c>
      <c r="I189" s="18">
        <v>5000</v>
      </c>
      <c r="J189" s="18">
        <v>143.5</v>
      </c>
      <c r="K189" s="18">
        <v>152</v>
      </c>
      <c r="L189" s="41"/>
      <c r="M189" s="18"/>
      <c r="N189" s="18">
        <v>4704.5</v>
      </c>
      <c r="O189" s="19">
        <v>39479</v>
      </c>
    </row>
    <row r="190" spans="1:15">
      <c r="A190" s="2">
        <f t="shared" si="17"/>
        <v>4</v>
      </c>
      <c r="B190" s="4" t="s">
        <v>501</v>
      </c>
      <c r="C190" s="4" t="s">
        <v>502</v>
      </c>
      <c r="D190" s="5" t="s">
        <v>503</v>
      </c>
      <c r="E190" s="16">
        <v>200011101209567</v>
      </c>
      <c r="F190" s="4" t="s">
        <v>26</v>
      </c>
      <c r="G190" s="21" t="s">
        <v>590</v>
      </c>
      <c r="H190" s="4" t="s">
        <v>504</v>
      </c>
      <c r="I190" s="18">
        <v>5000</v>
      </c>
      <c r="J190" s="18">
        <v>143.5</v>
      </c>
      <c r="K190" s="18">
        <v>152</v>
      </c>
      <c r="L190" s="41"/>
      <c r="M190" s="18"/>
      <c r="N190" s="18">
        <v>4704.5</v>
      </c>
      <c r="O190" s="19">
        <v>39492</v>
      </c>
    </row>
    <row r="191" spans="1:15">
      <c r="A191" s="2">
        <f t="shared" si="17"/>
        <v>5</v>
      </c>
      <c r="B191" s="4" t="s">
        <v>505</v>
      </c>
      <c r="C191" s="4" t="s">
        <v>506</v>
      </c>
      <c r="D191" s="5" t="s">
        <v>507</v>
      </c>
      <c r="E191" s="16">
        <v>200011101253717</v>
      </c>
      <c r="F191" s="4" t="s">
        <v>36</v>
      </c>
      <c r="G191" s="21" t="s">
        <v>590</v>
      </c>
      <c r="H191" s="4" t="s">
        <v>508</v>
      </c>
      <c r="I191" s="18">
        <v>5000</v>
      </c>
      <c r="J191" s="18">
        <v>143.5</v>
      </c>
      <c r="K191" s="18">
        <v>152</v>
      </c>
      <c r="L191" s="41"/>
      <c r="M191" s="18"/>
      <c r="N191" s="18">
        <v>4704.5</v>
      </c>
      <c r="O191" s="19">
        <v>39722</v>
      </c>
    </row>
    <row r="192" spans="1:15">
      <c r="A192" s="2">
        <f t="shared" si="17"/>
        <v>6</v>
      </c>
      <c r="B192" s="4" t="s">
        <v>873</v>
      </c>
      <c r="C192" s="4" t="s">
        <v>509</v>
      </c>
      <c r="D192" s="5" t="s">
        <v>510</v>
      </c>
      <c r="E192" s="6">
        <v>200011101292147</v>
      </c>
      <c r="F192" s="4" t="s">
        <v>511</v>
      </c>
      <c r="G192" s="21" t="s">
        <v>590</v>
      </c>
      <c r="H192" s="4" t="s">
        <v>495</v>
      </c>
      <c r="I192" s="8">
        <v>10000</v>
      </c>
      <c r="J192" s="8">
        <f>I192*2.87%</f>
        <v>287</v>
      </c>
      <c r="K192" s="8">
        <f>I192*3.04%</f>
        <v>304</v>
      </c>
      <c r="L192" s="124"/>
      <c r="M192" s="135"/>
      <c r="N192" s="8">
        <f>I192-J192-K192</f>
        <v>9409</v>
      </c>
      <c r="O192" s="9">
        <v>40028</v>
      </c>
    </row>
    <row r="193" spans="1:653">
      <c r="A193" s="2">
        <f t="shared" si="17"/>
        <v>7</v>
      </c>
      <c r="B193" s="4" t="s">
        <v>513</v>
      </c>
      <c r="C193" s="4" t="s">
        <v>514</v>
      </c>
      <c r="D193" s="5" t="s">
        <v>515</v>
      </c>
      <c r="E193" s="16">
        <v>200011101318830</v>
      </c>
      <c r="F193" s="4" t="s">
        <v>516</v>
      </c>
      <c r="G193" s="21" t="s">
        <v>590</v>
      </c>
      <c r="H193" s="4" t="s">
        <v>512</v>
      </c>
      <c r="I193" s="18">
        <v>5000</v>
      </c>
      <c r="J193" s="18">
        <v>143.5</v>
      </c>
      <c r="K193" s="18">
        <v>152</v>
      </c>
      <c r="L193" s="41"/>
      <c r="M193" s="18"/>
      <c r="N193" s="18">
        <v>4704.5</v>
      </c>
      <c r="O193" s="19">
        <v>40210</v>
      </c>
    </row>
    <row r="194" spans="1:653">
      <c r="A194" s="2">
        <f t="shared" si="17"/>
        <v>8</v>
      </c>
      <c r="B194" s="4" t="s">
        <v>517</v>
      </c>
      <c r="C194" s="4" t="s">
        <v>518</v>
      </c>
      <c r="D194" s="5" t="s">
        <v>519</v>
      </c>
      <c r="E194" s="16">
        <v>200011101326055</v>
      </c>
      <c r="F194" s="4" t="s">
        <v>26</v>
      </c>
      <c r="G194" s="21" t="s">
        <v>590</v>
      </c>
      <c r="H194" s="4" t="s">
        <v>520</v>
      </c>
      <c r="I194" s="18">
        <v>5000</v>
      </c>
      <c r="J194" s="18">
        <v>143.5</v>
      </c>
      <c r="K194" s="18">
        <v>152</v>
      </c>
      <c r="L194" s="41"/>
      <c r="M194" s="18"/>
      <c r="N194" s="18">
        <v>4704.5</v>
      </c>
      <c r="O194" s="19">
        <v>40269</v>
      </c>
    </row>
    <row r="195" spans="1:653">
      <c r="A195" s="2">
        <f t="shared" si="17"/>
        <v>9</v>
      </c>
      <c r="B195" s="4" t="s">
        <v>521</v>
      </c>
      <c r="C195" s="4" t="s">
        <v>522</v>
      </c>
      <c r="D195" s="5" t="s">
        <v>523</v>
      </c>
      <c r="E195" s="16">
        <v>200011101479656</v>
      </c>
      <c r="F195" s="4" t="s">
        <v>36</v>
      </c>
      <c r="G195" s="21" t="s">
        <v>590</v>
      </c>
      <c r="H195" s="4" t="s">
        <v>524</v>
      </c>
      <c r="I195" s="18">
        <v>5000</v>
      </c>
      <c r="J195" s="18">
        <v>143.5</v>
      </c>
      <c r="K195" s="18">
        <v>152</v>
      </c>
      <c r="L195" s="41"/>
      <c r="M195" s="51">
        <v>1512.45</v>
      </c>
      <c r="N195" s="18">
        <f>I195-J195-K195-M195</f>
        <v>3192.05</v>
      </c>
      <c r="O195" s="19">
        <v>41091</v>
      </c>
    </row>
    <row r="196" spans="1:653">
      <c r="A196" s="2">
        <f t="shared" si="17"/>
        <v>10</v>
      </c>
      <c r="B196" s="4" t="s">
        <v>525</v>
      </c>
      <c r="C196" s="4" t="s">
        <v>526</v>
      </c>
      <c r="D196" s="5" t="s">
        <v>527</v>
      </c>
      <c r="E196" s="16">
        <v>200011101479481</v>
      </c>
      <c r="F196" s="4" t="s">
        <v>36</v>
      </c>
      <c r="G196" s="21" t="s">
        <v>590</v>
      </c>
      <c r="H196" s="4" t="s">
        <v>528</v>
      </c>
      <c r="I196" s="18">
        <v>5000</v>
      </c>
      <c r="J196" s="18">
        <v>143.5</v>
      </c>
      <c r="K196" s="18">
        <v>152</v>
      </c>
      <c r="L196" s="41"/>
      <c r="M196" s="18"/>
      <c r="N196" s="18">
        <v>4704.5</v>
      </c>
      <c r="O196" s="19">
        <v>41122</v>
      </c>
    </row>
    <row r="197" spans="1:653">
      <c r="A197" s="2">
        <f t="shared" si="17"/>
        <v>11</v>
      </c>
      <c r="B197" s="4" t="s">
        <v>529</v>
      </c>
      <c r="C197" s="4" t="s">
        <v>530</v>
      </c>
      <c r="D197" s="5" t="s">
        <v>531</v>
      </c>
      <c r="E197" s="16">
        <v>200011101561205</v>
      </c>
      <c r="F197" s="4" t="s">
        <v>532</v>
      </c>
      <c r="G197" s="21" t="s">
        <v>590</v>
      </c>
      <c r="H197" s="4" t="s">
        <v>533</v>
      </c>
      <c r="I197" s="22">
        <v>20400</v>
      </c>
      <c r="J197" s="8">
        <f>I197*2.87%</f>
        <v>585.48</v>
      </c>
      <c r="K197" s="8">
        <f>I197*3.04%</f>
        <v>620.16</v>
      </c>
      <c r="L197" s="124"/>
      <c r="M197" s="135">
        <v>0</v>
      </c>
      <c r="N197" s="8">
        <f>I197-J197-K197-M197</f>
        <v>19194.36</v>
      </c>
      <c r="O197" s="19">
        <v>41699</v>
      </c>
    </row>
    <row r="198" spans="1:653">
      <c r="A198" s="2">
        <f t="shared" si="17"/>
        <v>12</v>
      </c>
      <c r="B198" s="4" t="s">
        <v>534</v>
      </c>
      <c r="C198" s="4" t="s">
        <v>535</v>
      </c>
      <c r="D198" s="5" t="s">
        <v>536</v>
      </c>
      <c r="E198" s="16">
        <v>200011101561218</v>
      </c>
      <c r="F198" s="4" t="s">
        <v>36</v>
      </c>
      <c r="G198" s="21" t="s">
        <v>590</v>
      </c>
      <c r="H198" s="4" t="s">
        <v>512</v>
      </c>
      <c r="I198" s="18">
        <v>5000</v>
      </c>
      <c r="J198" s="18">
        <v>143.5</v>
      </c>
      <c r="K198" s="18">
        <v>152</v>
      </c>
      <c r="L198" s="41"/>
      <c r="M198" s="18"/>
      <c r="N198" s="18">
        <v>4704.5</v>
      </c>
      <c r="O198" s="19">
        <v>41699</v>
      </c>
    </row>
    <row r="199" spans="1:653">
      <c r="A199" s="2">
        <f t="shared" si="17"/>
        <v>13</v>
      </c>
      <c r="B199" s="4" t="s">
        <v>537</v>
      </c>
      <c r="C199" s="4" t="s">
        <v>538</v>
      </c>
      <c r="D199" s="5" t="s">
        <v>539</v>
      </c>
      <c r="E199" s="16">
        <v>200011101630699</v>
      </c>
      <c r="F199" s="4" t="s">
        <v>540</v>
      </c>
      <c r="G199" s="21" t="s">
        <v>590</v>
      </c>
      <c r="H199" s="7" t="s">
        <v>541</v>
      </c>
      <c r="I199" s="18">
        <v>7750</v>
      </c>
      <c r="J199" s="18">
        <v>222.42500000000001</v>
      </c>
      <c r="K199" s="18">
        <v>235.6</v>
      </c>
      <c r="L199" s="41"/>
      <c r="M199" s="18"/>
      <c r="N199" s="18">
        <v>7291.9749999999995</v>
      </c>
      <c r="O199" s="19">
        <v>41913</v>
      </c>
    </row>
    <row r="200" spans="1:653">
      <c r="A200" s="2">
        <f t="shared" si="17"/>
        <v>14</v>
      </c>
      <c r="B200" s="7" t="s">
        <v>542</v>
      </c>
      <c r="C200" s="7" t="s">
        <v>543</v>
      </c>
      <c r="D200" s="5" t="s">
        <v>544</v>
      </c>
      <c r="E200" s="16" t="s">
        <v>545</v>
      </c>
      <c r="F200" s="4" t="s">
        <v>145</v>
      </c>
      <c r="G200" s="21" t="s">
        <v>590</v>
      </c>
      <c r="H200" s="4" t="s">
        <v>546</v>
      </c>
      <c r="I200" s="18">
        <v>5000</v>
      </c>
      <c r="J200" s="18">
        <v>143.5</v>
      </c>
      <c r="K200" s="18">
        <v>152</v>
      </c>
      <c r="L200" s="41"/>
      <c r="M200" s="18"/>
      <c r="N200" s="18">
        <v>4704.5</v>
      </c>
      <c r="O200" s="29">
        <v>42644</v>
      </c>
    </row>
    <row r="201" spans="1:653">
      <c r="A201" s="2">
        <f t="shared" si="17"/>
        <v>15</v>
      </c>
      <c r="B201" s="7" t="s">
        <v>547</v>
      </c>
      <c r="C201" s="7" t="s">
        <v>548</v>
      </c>
      <c r="D201" s="5" t="s">
        <v>549</v>
      </c>
      <c r="E201" s="16" t="s">
        <v>550</v>
      </c>
      <c r="F201" s="4" t="s">
        <v>551</v>
      </c>
      <c r="G201" s="21" t="s">
        <v>590</v>
      </c>
      <c r="H201" s="4" t="s">
        <v>552</v>
      </c>
      <c r="I201" s="18">
        <v>5000</v>
      </c>
      <c r="J201" s="18">
        <v>143.5</v>
      </c>
      <c r="K201" s="18">
        <v>152</v>
      </c>
      <c r="L201" s="41"/>
      <c r="M201" s="18"/>
      <c r="N201" s="18">
        <v>4704.5</v>
      </c>
      <c r="O201" s="29">
        <v>42705</v>
      </c>
    </row>
    <row r="202" spans="1:653">
      <c r="A202" s="2">
        <f t="shared" si="17"/>
        <v>16</v>
      </c>
      <c r="B202" s="7" t="s">
        <v>553</v>
      </c>
      <c r="C202" s="7" t="s">
        <v>554</v>
      </c>
      <c r="D202" s="5" t="s">
        <v>555</v>
      </c>
      <c r="E202" s="16" t="s">
        <v>556</v>
      </c>
      <c r="F202" s="4" t="s">
        <v>36</v>
      </c>
      <c r="G202" s="21" t="s">
        <v>590</v>
      </c>
      <c r="H202" s="4" t="s">
        <v>557</v>
      </c>
      <c r="I202" s="18">
        <v>5000</v>
      </c>
      <c r="J202" s="18">
        <v>143.5</v>
      </c>
      <c r="K202" s="18">
        <v>152</v>
      </c>
      <c r="L202" s="41"/>
      <c r="M202" s="18"/>
      <c r="N202" s="18">
        <v>4704.5</v>
      </c>
      <c r="O202" s="29">
        <v>42309</v>
      </c>
    </row>
    <row r="203" spans="1:653">
      <c r="A203" s="2">
        <f t="shared" si="17"/>
        <v>17</v>
      </c>
      <c r="B203" s="17" t="s">
        <v>558</v>
      </c>
      <c r="C203" s="17" t="s">
        <v>559</v>
      </c>
      <c r="D203" s="34" t="s">
        <v>560</v>
      </c>
      <c r="E203" s="34" t="s">
        <v>561</v>
      </c>
      <c r="F203" s="21" t="s">
        <v>26</v>
      </c>
      <c r="G203" s="21" t="s">
        <v>590</v>
      </c>
      <c r="H203" s="21" t="s">
        <v>562</v>
      </c>
      <c r="I203" s="22">
        <v>5000</v>
      </c>
      <c r="J203" s="8">
        <f t="shared" ref="J203:J220" si="18">I203*2.87%</f>
        <v>143.5</v>
      </c>
      <c r="K203" s="8">
        <f t="shared" ref="K203:K220" si="19">I203*3.04%</f>
        <v>152</v>
      </c>
      <c r="L203" s="124"/>
      <c r="M203" s="135"/>
      <c r="N203" s="8">
        <f t="shared" ref="N203:N208" si="20">I203-J203-K203</f>
        <v>4704.5</v>
      </c>
      <c r="O203" s="34">
        <v>42948</v>
      </c>
    </row>
    <row r="204" spans="1:653">
      <c r="A204" s="2">
        <f t="shared" si="17"/>
        <v>18</v>
      </c>
      <c r="B204" s="17" t="s">
        <v>563</v>
      </c>
      <c r="C204" s="17" t="s">
        <v>564</v>
      </c>
      <c r="D204" s="34" t="s">
        <v>565</v>
      </c>
      <c r="E204" s="34" t="s">
        <v>566</v>
      </c>
      <c r="F204" s="35" t="s">
        <v>406</v>
      </c>
      <c r="G204" s="21" t="s">
        <v>590</v>
      </c>
      <c r="H204" s="7" t="s">
        <v>533</v>
      </c>
      <c r="I204" s="22">
        <v>5000</v>
      </c>
      <c r="J204" s="8">
        <f t="shared" si="18"/>
        <v>143.5</v>
      </c>
      <c r="K204" s="8">
        <f t="shared" si="19"/>
        <v>152</v>
      </c>
      <c r="L204" s="124"/>
      <c r="M204" s="135"/>
      <c r="N204" s="8">
        <f t="shared" si="20"/>
        <v>4704.5</v>
      </c>
      <c r="O204" s="34">
        <v>43040</v>
      </c>
    </row>
    <row r="205" spans="1:653">
      <c r="A205" s="2">
        <f t="shared" si="17"/>
        <v>19</v>
      </c>
      <c r="B205" s="17" t="s">
        <v>567</v>
      </c>
      <c r="C205" s="17" t="s">
        <v>568</v>
      </c>
      <c r="D205" s="34" t="s">
        <v>569</v>
      </c>
      <c r="E205" s="34" t="s">
        <v>570</v>
      </c>
      <c r="F205" s="35" t="s">
        <v>171</v>
      </c>
      <c r="G205" s="21" t="s">
        <v>590</v>
      </c>
      <c r="H205" s="35" t="s">
        <v>571</v>
      </c>
      <c r="I205" s="22">
        <v>7000</v>
      </c>
      <c r="J205" s="8">
        <f t="shared" si="18"/>
        <v>200.9</v>
      </c>
      <c r="K205" s="8">
        <f t="shared" si="19"/>
        <v>212.8</v>
      </c>
      <c r="L205" s="124"/>
      <c r="M205" s="135"/>
      <c r="N205" s="8">
        <f>I205-J205-K205</f>
        <v>6586.3</v>
      </c>
      <c r="O205" s="34">
        <v>43160</v>
      </c>
    </row>
    <row r="206" spans="1:653">
      <c r="A206" s="2">
        <f t="shared" si="17"/>
        <v>20</v>
      </c>
      <c r="B206" s="17" t="s">
        <v>572</v>
      </c>
      <c r="C206" s="17" t="s">
        <v>573</v>
      </c>
      <c r="D206" s="34" t="s">
        <v>574</v>
      </c>
      <c r="E206" s="34" t="s">
        <v>575</v>
      </c>
      <c r="F206" s="35" t="s">
        <v>58</v>
      </c>
      <c r="G206" s="21" t="s">
        <v>590</v>
      </c>
      <c r="H206" s="35" t="s">
        <v>576</v>
      </c>
      <c r="I206" s="22">
        <v>5000</v>
      </c>
      <c r="J206" s="8">
        <f t="shared" si="18"/>
        <v>143.5</v>
      </c>
      <c r="K206" s="8">
        <f t="shared" si="19"/>
        <v>152</v>
      </c>
      <c r="L206" s="124"/>
      <c r="M206" s="135"/>
      <c r="N206" s="8">
        <f t="shared" si="20"/>
        <v>4704.5</v>
      </c>
      <c r="O206" s="34">
        <v>43770</v>
      </c>
    </row>
    <row r="207" spans="1:653">
      <c r="A207" s="2">
        <f t="shared" si="17"/>
        <v>21</v>
      </c>
      <c r="B207" s="17" t="s">
        <v>577</v>
      </c>
      <c r="C207" s="17" t="s">
        <v>578</v>
      </c>
      <c r="D207" s="34" t="s">
        <v>579</v>
      </c>
      <c r="E207" s="34" t="s">
        <v>580</v>
      </c>
      <c r="F207" s="35" t="s">
        <v>145</v>
      </c>
      <c r="G207" s="21" t="s">
        <v>590</v>
      </c>
      <c r="H207" s="35" t="s">
        <v>576</v>
      </c>
      <c r="I207" s="22">
        <v>5000</v>
      </c>
      <c r="J207" s="8">
        <f t="shared" si="18"/>
        <v>143.5</v>
      </c>
      <c r="K207" s="8">
        <f t="shared" si="19"/>
        <v>152</v>
      </c>
      <c r="L207" s="124"/>
      <c r="M207" s="135"/>
      <c r="N207" s="8">
        <f t="shared" si="20"/>
        <v>4704.5</v>
      </c>
      <c r="O207" s="34">
        <v>43466</v>
      </c>
    </row>
    <row r="208" spans="1:653">
      <c r="A208" s="2">
        <f t="shared" si="17"/>
        <v>22</v>
      </c>
      <c r="B208" s="17" t="s">
        <v>872</v>
      </c>
      <c r="C208" s="17" t="s">
        <v>581</v>
      </c>
      <c r="D208" s="34" t="s">
        <v>582</v>
      </c>
      <c r="E208" s="34" t="s">
        <v>583</v>
      </c>
      <c r="F208" s="35" t="s">
        <v>238</v>
      </c>
      <c r="G208" s="21" t="s">
        <v>590</v>
      </c>
      <c r="H208" s="35" t="s">
        <v>584</v>
      </c>
      <c r="I208" s="22">
        <v>11000</v>
      </c>
      <c r="J208" s="8">
        <f t="shared" si="18"/>
        <v>315.7</v>
      </c>
      <c r="K208" s="8">
        <f t="shared" si="19"/>
        <v>334.4</v>
      </c>
      <c r="L208" s="124"/>
      <c r="M208" s="135"/>
      <c r="N208" s="8">
        <f t="shared" si="20"/>
        <v>10349.9</v>
      </c>
      <c r="O208" s="34">
        <v>43497</v>
      </c>
      <c r="P208" s="180"/>
      <c r="Q208" s="180"/>
      <c r="R208" s="180"/>
      <c r="S208" s="180"/>
      <c r="T208" s="180"/>
      <c r="U208" s="180"/>
      <c r="V208" s="180"/>
      <c r="W208" s="180"/>
      <c r="X208" s="180"/>
      <c r="Y208" s="180"/>
      <c r="Z208" s="180"/>
      <c r="AA208" s="180"/>
      <c r="AB208" s="180"/>
      <c r="AC208" s="180"/>
      <c r="AD208" s="180"/>
      <c r="AE208" s="180"/>
      <c r="AF208" s="180"/>
      <c r="AG208" s="180"/>
      <c r="AH208" s="180"/>
      <c r="AI208" s="180"/>
      <c r="AJ208" s="180"/>
      <c r="AK208" s="180"/>
      <c r="AL208" s="180"/>
      <c r="AM208" s="180"/>
      <c r="AN208" s="180"/>
      <c r="AO208" s="180"/>
      <c r="AP208" s="180"/>
      <c r="AQ208" s="180"/>
      <c r="AR208" s="180"/>
      <c r="AS208" s="180"/>
      <c r="AT208" s="180"/>
      <c r="AU208" s="180"/>
      <c r="AV208" s="180"/>
      <c r="AW208" s="180"/>
      <c r="AX208" s="180"/>
      <c r="AY208" s="180"/>
      <c r="AZ208" s="180"/>
      <c r="BA208" s="180"/>
      <c r="BB208" s="180"/>
      <c r="BC208" s="180"/>
      <c r="BD208" s="180"/>
      <c r="BE208" s="180"/>
      <c r="BF208" s="180"/>
      <c r="BG208" s="180"/>
      <c r="BH208" s="180"/>
      <c r="BI208" s="180"/>
      <c r="BJ208" s="180"/>
      <c r="BK208" s="180"/>
      <c r="BL208" s="180"/>
      <c r="BM208" s="180"/>
      <c r="BN208" s="180"/>
      <c r="BO208" s="180"/>
      <c r="BP208" s="180"/>
      <c r="BQ208" s="180"/>
      <c r="BR208" s="180"/>
      <c r="BS208" s="180"/>
      <c r="BT208" s="180"/>
      <c r="BU208" s="180"/>
      <c r="BV208" s="180"/>
      <c r="BW208" s="180"/>
      <c r="BX208" s="180"/>
      <c r="BY208" s="180"/>
      <c r="BZ208" s="180"/>
      <c r="CA208" s="180"/>
      <c r="CB208" s="180"/>
      <c r="CC208" s="180"/>
      <c r="CD208" s="180"/>
      <c r="CE208" s="180"/>
      <c r="CF208" s="180"/>
      <c r="CG208" s="180"/>
      <c r="CH208" s="180"/>
      <c r="CI208" s="180"/>
      <c r="CJ208" s="180"/>
      <c r="CK208" s="180"/>
      <c r="CL208" s="180"/>
      <c r="CM208" s="180"/>
      <c r="CN208" s="180"/>
      <c r="CO208" s="180"/>
      <c r="CP208" s="180"/>
      <c r="CQ208" s="180"/>
      <c r="CR208" s="180"/>
      <c r="CS208" s="180"/>
      <c r="CT208" s="180"/>
      <c r="CU208" s="180"/>
      <c r="CV208" s="180"/>
      <c r="CW208" s="180"/>
      <c r="CX208" s="180"/>
      <c r="CY208" s="180"/>
      <c r="CZ208" s="180"/>
      <c r="DA208" s="180"/>
      <c r="DB208" s="180"/>
      <c r="DC208" s="180"/>
      <c r="DD208" s="180"/>
      <c r="DE208" s="180"/>
      <c r="DF208" s="180"/>
      <c r="DG208" s="180"/>
      <c r="DH208" s="180"/>
      <c r="DI208" s="180"/>
      <c r="DJ208" s="180"/>
      <c r="DK208" s="180"/>
      <c r="DL208" s="180"/>
      <c r="DM208" s="180"/>
      <c r="DN208" s="180"/>
      <c r="DO208" s="180"/>
      <c r="DP208" s="180"/>
      <c r="DQ208" s="180"/>
      <c r="DR208" s="180"/>
      <c r="DS208" s="180"/>
      <c r="DT208" s="180"/>
      <c r="DU208" s="180"/>
      <c r="DV208" s="180"/>
      <c r="DW208" s="180"/>
      <c r="DX208" s="180"/>
      <c r="DY208" s="180"/>
      <c r="DZ208" s="180"/>
      <c r="EA208" s="180"/>
      <c r="EB208" s="180"/>
      <c r="EC208" s="180"/>
      <c r="ED208" s="180"/>
      <c r="EE208" s="180"/>
      <c r="EF208" s="180"/>
      <c r="EG208" s="180"/>
      <c r="EH208" s="180"/>
      <c r="EI208" s="180"/>
      <c r="EJ208" s="180"/>
      <c r="EK208" s="180"/>
      <c r="EL208" s="180"/>
      <c r="EM208" s="180"/>
      <c r="EN208" s="180"/>
      <c r="EO208" s="180"/>
      <c r="EP208" s="180"/>
      <c r="EQ208" s="180"/>
      <c r="ER208" s="180"/>
      <c r="ES208" s="180"/>
      <c r="ET208" s="180"/>
      <c r="EU208" s="180"/>
      <c r="EV208" s="180"/>
      <c r="EW208" s="180"/>
      <c r="EX208" s="180"/>
      <c r="EY208" s="180"/>
      <c r="EZ208" s="180"/>
      <c r="FA208" s="180"/>
      <c r="FB208" s="180"/>
      <c r="FC208" s="180"/>
      <c r="FD208" s="180"/>
      <c r="FE208" s="180"/>
      <c r="FF208" s="180"/>
      <c r="FG208" s="180"/>
      <c r="FH208" s="180"/>
      <c r="FI208" s="180"/>
      <c r="FJ208" s="180"/>
      <c r="FK208" s="180"/>
      <c r="FL208" s="180"/>
      <c r="FM208" s="180"/>
      <c r="FN208" s="180"/>
      <c r="FO208" s="180"/>
      <c r="FP208" s="180"/>
      <c r="FQ208" s="180"/>
      <c r="FR208" s="180"/>
      <c r="FS208" s="180"/>
      <c r="FT208" s="180"/>
      <c r="FU208" s="180"/>
      <c r="FV208" s="180"/>
      <c r="FW208" s="180"/>
      <c r="FX208" s="180"/>
      <c r="FY208" s="180"/>
      <c r="FZ208" s="180"/>
      <c r="GA208" s="180"/>
      <c r="GB208" s="180"/>
      <c r="GC208" s="180"/>
      <c r="GD208" s="180"/>
      <c r="GE208" s="180"/>
      <c r="GF208" s="180"/>
      <c r="GG208" s="180"/>
      <c r="GH208" s="180"/>
      <c r="GI208" s="180"/>
      <c r="GJ208" s="180"/>
      <c r="GK208" s="180"/>
      <c r="GL208" s="180"/>
      <c r="GM208" s="180"/>
      <c r="GN208" s="180"/>
      <c r="GO208" s="180"/>
      <c r="GP208" s="180"/>
      <c r="GQ208" s="180"/>
      <c r="GR208" s="180"/>
      <c r="GS208" s="180"/>
      <c r="GT208" s="180"/>
      <c r="GU208" s="180"/>
      <c r="GV208" s="180"/>
      <c r="GW208" s="180"/>
      <c r="GX208" s="180"/>
      <c r="GY208" s="180"/>
      <c r="GZ208" s="180"/>
      <c r="HA208" s="180"/>
      <c r="HB208" s="180"/>
      <c r="HC208" s="180"/>
      <c r="HD208" s="180"/>
      <c r="HE208" s="180"/>
      <c r="HF208" s="180"/>
      <c r="HG208" s="180"/>
      <c r="HH208" s="180"/>
      <c r="HI208" s="180"/>
      <c r="HJ208" s="180"/>
      <c r="HK208" s="180"/>
      <c r="HL208" s="180"/>
      <c r="HM208" s="180"/>
      <c r="HN208" s="180"/>
      <c r="HO208" s="180"/>
      <c r="HP208" s="180"/>
      <c r="HQ208" s="180"/>
      <c r="HR208" s="180"/>
      <c r="HS208" s="180"/>
      <c r="HT208" s="180"/>
      <c r="HU208" s="180"/>
      <c r="HV208" s="180"/>
      <c r="HW208" s="180"/>
      <c r="HX208" s="180"/>
      <c r="HY208" s="180"/>
      <c r="HZ208" s="180"/>
      <c r="IA208" s="180"/>
      <c r="IB208" s="180"/>
      <c r="IC208" s="180"/>
      <c r="ID208" s="180"/>
      <c r="IE208" s="180"/>
      <c r="IF208" s="180"/>
      <c r="IG208" s="180"/>
      <c r="IH208" s="180"/>
      <c r="II208" s="180"/>
      <c r="IJ208" s="180"/>
      <c r="IK208" s="180"/>
      <c r="IL208" s="180"/>
      <c r="IM208" s="180"/>
      <c r="IN208" s="180"/>
      <c r="IO208" s="180"/>
      <c r="IP208" s="180"/>
      <c r="IQ208" s="180"/>
      <c r="IR208" s="180"/>
      <c r="IS208" s="180"/>
      <c r="IT208" s="180"/>
      <c r="IU208" s="180"/>
      <c r="IV208" s="180"/>
      <c r="IW208" s="180"/>
      <c r="IX208" s="180"/>
      <c r="IY208" s="180"/>
      <c r="IZ208" s="180"/>
      <c r="JA208" s="180"/>
      <c r="JB208" s="180"/>
      <c r="JC208" s="180"/>
      <c r="JD208" s="180"/>
      <c r="JE208" s="180"/>
      <c r="JF208" s="180"/>
      <c r="JG208" s="180"/>
      <c r="JH208" s="180"/>
      <c r="JI208" s="180"/>
      <c r="JJ208" s="180"/>
      <c r="JK208" s="180"/>
      <c r="JL208" s="180"/>
      <c r="JM208" s="180"/>
      <c r="JN208" s="180"/>
      <c r="JO208" s="180"/>
      <c r="JP208" s="180"/>
      <c r="JQ208" s="180"/>
      <c r="JR208" s="180"/>
      <c r="JS208" s="180"/>
      <c r="JT208" s="180"/>
      <c r="JU208" s="180"/>
      <c r="JV208" s="180"/>
      <c r="JW208" s="180"/>
      <c r="JX208" s="180"/>
      <c r="JY208" s="180"/>
      <c r="JZ208" s="180"/>
      <c r="KA208" s="180"/>
      <c r="KB208" s="180"/>
      <c r="KC208" s="180"/>
      <c r="KD208" s="180"/>
      <c r="KE208" s="180"/>
      <c r="KF208" s="180"/>
      <c r="KG208" s="180"/>
      <c r="KH208" s="180"/>
      <c r="KI208" s="180"/>
      <c r="KJ208" s="180"/>
      <c r="KK208" s="180"/>
      <c r="KL208" s="180"/>
      <c r="KM208" s="180"/>
      <c r="KN208" s="180"/>
      <c r="KO208" s="180"/>
      <c r="KP208" s="180"/>
      <c r="KQ208" s="180"/>
      <c r="KR208" s="180"/>
      <c r="KS208" s="180"/>
      <c r="KT208" s="180"/>
      <c r="KU208" s="180"/>
      <c r="KV208" s="180"/>
      <c r="KW208" s="180"/>
      <c r="KX208" s="180"/>
      <c r="KY208" s="180"/>
      <c r="KZ208" s="180"/>
      <c r="LA208" s="180"/>
      <c r="LB208" s="180"/>
      <c r="LC208" s="180"/>
      <c r="LD208" s="180"/>
      <c r="LE208" s="180"/>
      <c r="LF208" s="180"/>
      <c r="LG208" s="180"/>
      <c r="LH208" s="180"/>
      <c r="LI208" s="180"/>
      <c r="LJ208" s="180"/>
      <c r="LK208" s="180"/>
      <c r="LL208" s="180"/>
      <c r="LM208" s="180"/>
      <c r="LN208" s="180"/>
      <c r="LO208" s="180"/>
      <c r="LP208" s="180"/>
      <c r="LQ208" s="180"/>
      <c r="LR208" s="180"/>
      <c r="LS208" s="180"/>
      <c r="LT208" s="180"/>
      <c r="LU208" s="180"/>
      <c r="LV208" s="180"/>
      <c r="LW208" s="180"/>
      <c r="LX208" s="180"/>
      <c r="LY208" s="180"/>
      <c r="LZ208" s="180"/>
      <c r="MA208" s="180"/>
      <c r="MB208" s="180"/>
      <c r="MC208" s="180"/>
      <c r="MD208" s="180"/>
      <c r="ME208" s="180"/>
      <c r="MF208" s="180"/>
      <c r="MG208" s="180"/>
      <c r="MH208" s="180"/>
      <c r="MI208" s="180"/>
      <c r="MJ208" s="180"/>
      <c r="MK208" s="180"/>
      <c r="ML208" s="180"/>
      <c r="MM208" s="180"/>
      <c r="MN208" s="180"/>
      <c r="MO208" s="180"/>
      <c r="MP208" s="180"/>
      <c r="MQ208" s="180"/>
      <c r="MR208" s="180"/>
      <c r="MS208" s="180"/>
      <c r="MT208" s="180"/>
      <c r="MU208" s="180"/>
      <c r="MV208" s="180"/>
      <c r="MW208" s="180"/>
      <c r="MX208" s="180"/>
      <c r="MY208" s="180"/>
      <c r="MZ208" s="180"/>
      <c r="NA208" s="180"/>
      <c r="NB208" s="180"/>
      <c r="NC208" s="180"/>
      <c r="ND208" s="180"/>
      <c r="NE208" s="180"/>
      <c r="NF208" s="180"/>
      <c r="NG208" s="180"/>
      <c r="NH208" s="180"/>
      <c r="NI208" s="180"/>
      <c r="NJ208" s="180"/>
      <c r="NK208" s="180"/>
      <c r="NL208" s="180"/>
      <c r="NM208" s="180"/>
      <c r="NN208" s="180"/>
      <c r="NO208" s="180"/>
      <c r="NP208" s="180"/>
      <c r="NQ208" s="180"/>
      <c r="NR208" s="180"/>
      <c r="NS208" s="180"/>
      <c r="NT208" s="180"/>
      <c r="NU208" s="180"/>
      <c r="NV208" s="180"/>
      <c r="NW208" s="180"/>
      <c r="NX208" s="180"/>
      <c r="NY208" s="180"/>
      <c r="NZ208" s="180"/>
      <c r="OA208" s="180"/>
      <c r="OB208" s="180"/>
      <c r="OC208" s="180"/>
      <c r="OD208" s="180"/>
      <c r="OE208" s="180"/>
      <c r="OF208" s="180"/>
      <c r="OG208" s="180"/>
      <c r="OH208" s="180"/>
      <c r="OI208" s="180"/>
      <c r="OJ208" s="180"/>
      <c r="OK208" s="180"/>
      <c r="OL208" s="180"/>
      <c r="OM208" s="180"/>
      <c r="ON208" s="180"/>
      <c r="OO208" s="180"/>
      <c r="OP208" s="180"/>
      <c r="OQ208" s="180"/>
      <c r="OR208" s="180"/>
      <c r="OS208" s="180"/>
      <c r="OT208" s="180"/>
      <c r="OU208" s="180"/>
      <c r="OV208" s="180"/>
      <c r="OW208" s="180"/>
      <c r="OX208" s="180"/>
      <c r="OY208" s="180"/>
      <c r="OZ208" s="180"/>
      <c r="PA208" s="180"/>
      <c r="PB208" s="180"/>
      <c r="PC208" s="180"/>
      <c r="PD208" s="180"/>
      <c r="PE208" s="180"/>
      <c r="PF208" s="180"/>
      <c r="PG208" s="180"/>
      <c r="PH208" s="180"/>
      <c r="PI208" s="180"/>
      <c r="PJ208" s="180"/>
      <c r="PK208" s="180"/>
      <c r="PL208" s="180"/>
      <c r="PM208" s="180"/>
      <c r="PN208" s="180"/>
      <c r="PO208" s="180"/>
      <c r="PP208" s="180"/>
      <c r="PQ208" s="180"/>
      <c r="PR208" s="180"/>
      <c r="PS208" s="180"/>
      <c r="PT208" s="180"/>
      <c r="PU208" s="180"/>
      <c r="PV208" s="180"/>
      <c r="PW208" s="180"/>
      <c r="PX208" s="180"/>
      <c r="PY208" s="180"/>
      <c r="PZ208" s="180"/>
      <c r="QA208" s="180"/>
      <c r="QB208" s="180"/>
      <c r="QC208" s="180"/>
      <c r="QD208" s="180"/>
      <c r="QE208" s="180"/>
      <c r="QF208" s="180"/>
      <c r="QG208" s="180"/>
      <c r="QH208" s="180"/>
      <c r="QI208" s="180"/>
      <c r="QJ208" s="180"/>
      <c r="QK208" s="180"/>
      <c r="QL208" s="180"/>
      <c r="QM208" s="180"/>
      <c r="QN208" s="180"/>
      <c r="QO208" s="180"/>
      <c r="QP208" s="180"/>
      <c r="QQ208" s="180"/>
      <c r="QR208" s="180"/>
      <c r="QS208" s="180"/>
      <c r="QT208" s="180"/>
      <c r="QU208" s="180"/>
      <c r="QV208" s="180"/>
      <c r="QW208" s="180"/>
      <c r="QX208" s="180"/>
      <c r="QY208" s="180"/>
      <c r="QZ208" s="180"/>
      <c r="RA208" s="180"/>
      <c r="RB208" s="180"/>
      <c r="RC208" s="180"/>
      <c r="RD208" s="180"/>
      <c r="RE208" s="180"/>
      <c r="RF208" s="180"/>
      <c r="RG208" s="180"/>
      <c r="RH208" s="180"/>
      <c r="RI208" s="180"/>
      <c r="RJ208" s="180"/>
      <c r="RK208" s="180"/>
      <c r="RL208" s="180"/>
      <c r="RM208" s="180"/>
      <c r="RN208" s="180"/>
      <c r="RO208" s="180"/>
      <c r="RP208" s="180"/>
      <c r="RQ208" s="180"/>
      <c r="RR208" s="180"/>
      <c r="RS208" s="180"/>
      <c r="RT208" s="180"/>
      <c r="RU208" s="180"/>
      <c r="RV208" s="180"/>
      <c r="RW208" s="180"/>
      <c r="RX208" s="180"/>
      <c r="RY208" s="180"/>
      <c r="RZ208" s="180"/>
      <c r="SA208" s="180"/>
      <c r="SB208" s="180"/>
      <c r="SC208" s="180"/>
      <c r="SD208" s="180"/>
      <c r="SE208" s="180"/>
      <c r="SF208" s="180"/>
      <c r="SG208" s="180"/>
      <c r="SH208" s="180"/>
      <c r="SI208" s="180"/>
      <c r="SJ208" s="180"/>
      <c r="SK208" s="180"/>
      <c r="SL208" s="180"/>
      <c r="SM208" s="180"/>
      <c r="SN208" s="180"/>
      <c r="SO208" s="180"/>
      <c r="SP208" s="180"/>
      <c r="SQ208" s="180"/>
      <c r="SR208" s="180"/>
      <c r="SS208" s="180"/>
      <c r="ST208" s="180"/>
      <c r="SU208" s="180"/>
      <c r="SV208" s="180"/>
      <c r="SW208" s="180"/>
      <c r="SX208" s="180"/>
      <c r="SY208" s="180"/>
      <c r="SZ208" s="180"/>
      <c r="TA208" s="180"/>
      <c r="TB208" s="180"/>
      <c r="TC208" s="180"/>
      <c r="TD208" s="180"/>
      <c r="TE208" s="180"/>
      <c r="TF208" s="180"/>
      <c r="TG208" s="180"/>
      <c r="TH208" s="180"/>
      <c r="TI208" s="180"/>
      <c r="TJ208" s="180"/>
      <c r="TK208" s="180"/>
      <c r="TL208" s="180"/>
      <c r="TM208" s="180"/>
      <c r="TN208" s="180"/>
      <c r="TO208" s="180"/>
      <c r="TP208" s="180"/>
      <c r="TQ208" s="180"/>
      <c r="TR208" s="180"/>
      <c r="TS208" s="180"/>
      <c r="TT208" s="180"/>
      <c r="TU208" s="180"/>
      <c r="TV208" s="180"/>
      <c r="TW208" s="180"/>
      <c r="TX208" s="180"/>
      <c r="TY208" s="180"/>
      <c r="TZ208" s="180"/>
      <c r="UA208" s="180"/>
      <c r="UB208" s="180"/>
      <c r="UC208" s="180"/>
      <c r="UD208" s="180"/>
      <c r="UE208" s="180"/>
      <c r="UF208" s="180"/>
      <c r="UG208" s="180"/>
      <c r="UH208" s="180"/>
      <c r="UI208" s="180"/>
      <c r="UJ208" s="180"/>
      <c r="UK208" s="180"/>
      <c r="UL208" s="180"/>
      <c r="UM208" s="180"/>
      <c r="UN208" s="180"/>
      <c r="UO208" s="180"/>
      <c r="UP208" s="180"/>
      <c r="UQ208" s="180"/>
      <c r="UR208" s="180"/>
      <c r="US208" s="180"/>
      <c r="UT208" s="180"/>
      <c r="UU208" s="180"/>
      <c r="UV208" s="180"/>
      <c r="UW208" s="180"/>
      <c r="UX208" s="180"/>
      <c r="UY208" s="180"/>
      <c r="UZ208" s="180"/>
      <c r="VA208" s="180"/>
      <c r="VB208" s="180"/>
      <c r="VC208" s="180"/>
      <c r="VD208" s="180"/>
      <c r="VE208" s="180"/>
      <c r="VF208" s="180"/>
      <c r="VG208" s="180"/>
      <c r="VH208" s="180"/>
      <c r="VI208" s="180"/>
      <c r="VJ208" s="180"/>
      <c r="VK208" s="180"/>
      <c r="VL208" s="180"/>
      <c r="VM208" s="180"/>
      <c r="VN208" s="180"/>
      <c r="VO208" s="180"/>
      <c r="VP208" s="180"/>
      <c r="VQ208" s="180"/>
      <c r="VR208" s="180"/>
      <c r="VS208" s="180"/>
      <c r="VT208" s="180"/>
      <c r="VU208" s="180"/>
      <c r="VV208" s="180"/>
      <c r="VW208" s="180"/>
      <c r="VX208" s="180"/>
      <c r="VY208" s="180"/>
      <c r="VZ208" s="180"/>
      <c r="WA208" s="180"/>
      <c r="WB208" s="180"/>
      <c r="WC208" s="180"/>
      <c r="WD208" s="180"/>
      <c r="WE208" s="180"/>
      <c r="WF208" s="180"/>
      <c r="WG208" s="180"/>
      <c r="WH208" s="180"/>
      <c r="WI208" s="180"/>
      <c r="WJ208" s="180"/>
      <c r="WK208" s="180"/>
      <c r="WL208" s="180"/>
      <c r="WM208" s="180"/>
      <c r="WN208" s="180"/>
      <c r="WO208" s="180"/>
      <c r="WP208" s="180"/>
      <c r="WQ208" s="180"/>
      <c r="WR208" s="180"/>
      <c r="WS208" s="180"/>
      <c r="WT208" s="180"/>
      <c r="WU208" s="180"/>
      <c r="WV208" s="180"/>
      <c r="WW208" s="180"/>
      <c r="WX208" s="180"/>
      <c r="WY208" s="180"/>
      <c r="WZ208" s="180"/>
      <c r="XA208" s="180"/>
      <c r="XB208" s="180"/>
      <c r="XC208" s="180"/>
      <c r="XD208" s="180"/>
      <c r="XE208" s="180"/>
      <c r="XF208" s="180"/>
      <c r="XG208" s="180"/>
      <c r="XH208" s="180"/>
      <c r="XI208" s="180"/>
      <c r="XJ208" s="180"/>
      <c r="XK208" s="180"/>
      <c r="XL208" s="180"/>
      <c r="XM208" s="180"/>
      <c r="XN208" s="180"/>
      <c r="XO208" s="180"/>
      <c r="XP208" s="180"/>
      <c r="XQ208" s="180"/>
      <c r="XR208" s="180"/>
      <c r="XS208" s="180"/>
      <c r="XT208" s="180"/>
      <c r="XU208" s="180"/>
      <c r="XV208" s="180"/>
      <c r="XW208" s="180"/>
      <c r="XX208" s="180"/>
      <c r="XY208" s="180"/>
      <c r="XZ208" s="180"/>
      <c r="YA208" s="180"/>
      <c r="YB208" s="180"/>
      <c r="YC208" s="180"/>
    </row>
    <row r="209" spans="1:653" s="24" customFormat="1">
      <c r="A209" s="2">
        <f t="shared" si="17"/>
        <v>23</v>
      </c>
      <c r="B209" s="24" t="s">
        <v>585</v>
      </c>
      <c r="C209" s="24" t="s">
        <v>586</v>
      </c>
      <c r="D209" s="24" t="s">
        <v>587</v>
      </c>
      <c r="E209" s="24" t="s">
        <v>588</v>
      </c>
      <c r="F209" s="24" t="s">
        <v>589</v>
      </c>
      <c r="G209" s="24" t="s">
        <v>590</v>
      </c>
      <c r="H209" s="24" t="s">
        <v>591</v>
      </c>
      <c r="I209" s="22">
        <v>5000</v>
      </c>
      <c r="J209" s="24">
        <f t="shared" si="18"/>
        <v>143.5</v>
      </c>
      <c r="K209" s="24">
        <f t="shared" si="19"/>
        <v>152</v>
      </c>
      <c r="N209" s="8">
        <f t="shared" ref="N209:N220" si="21">SUM(I209-J209-K209)</f>
        <v>4704.5</v>
      </c>
      <c r="O209" s="181">
        <v>43647</v>
      </c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  <c r="AA209" s="163"/>
      <c r="AB209" s="163"/>
      <c r="AC209" s="163"/>
      <c r="AD209" s="163"/>
      <c r="AE209" s="163"/>
      <c r="AF209" s="163"/>
      <c r="AG209" s="163"/>
      <c r="AH209" s="163"/>
      <c r="AI209" s="163"/>
      <c r="AJ209" s="163"/>
      <c r="AK209" s="163"/>
      <c r="AL209" s="163"/>
      <c r="AM209" s="163"/>
      <c r="AN209" s="163"/>
      <c r="AO209" s="163"/>
      <c r="AP209" s="163"/>
      <c r="AQ209" s="163"/>
      <c r="AR209" s="163"/>
      <c r="AS209" s="163"/>
      <c r="AT209" s="163"/>
      <c r="AU209" s="163"/>
      <c r="AV209" s="163"/>
      <c r="AW209" s="163"/>
      <c r="AX209" s="163"/>
      <c r="AY209" s="163"/>
      <c r="AZ209" s="163"/>
      <c r="BA209" s="163"/>
      <c r="BB209" s="163"/>
      <c r="BC209" s="163"/>
      <c r="BD209" s="163"/>
      <c r="BE209" s="163"/>
      <c r="BF209" s="163"/>
      <c r="BG209" s="163"/>
      <c r="BH209" s="163"/>
      <c r="BI209" s="163"/>
      <c r="BJ209" s="163"/>
      <c r="BK209" s="163"/>
      <c r="BL209" s="163"/>
      <c r="BM209" s="163"/>
      <c r="BN209" s="163"/>
      <c r="BO209" s="163"/>
      <c r="BP209" s="163"/>
      <c r="BQ209" s="163"/>
      <c r="BR209" s="163"/>
      <c r="BS209" s="163"/>
      <c r="BT209" s="163"/>
      <c r="BU209" s="163"/>
      <c r="BV209" s="163"/>
      <c r="BW209" s="163"/>
      <c r="BX209" s="163"/>
      <c r="BY209" s="163"/>
      <c r="BZ209" s="163"/>
      <c r="CA209" s="163"/>
      <c r="CB209" s="163"/>
      <c r="CC209" s="163"/>
      <c r="CD209" s="163"/>
      <c r="CE209" s="163"/>
      <c r="CF209" s="163"/>
      <c r="CG209" s="163"/>
      <c r="CH209" s="163"/>
      <c r="CI209" s="163"/>
      <c r="CJ209" s="163"/>
      <c r="CK209" s="163"/>
      <c r="CL209" s="163"/>
      <c r="CM209" s="163"/>
      <c r="CN209" s="163"/>
      <c r="CO209" s="163"/>
      <c r="CP209" s="163"/>
      <c r="CQ209" s="163"/>
      <c r="CR209" s="163"/>
      <c r="CS209" s="163"/>
      <c r="CT209" s="163"/>
      <c r="CU209" s="163"/>
      <c r="CV209" s="163"/>
      <c r="CW209" s="163"/>
      <c r="CX209" s="163"/>
      <c r="CY209" s="163"/>
      <c r="CZ209" s="163"/>
      <c r="DA209" s="163"/>
      <c r="DB209" s="163"/>
      <c r="DC209" s="163"/>
      <c r="DD209" s="163"/>
      <c r="DE209" s="163"/>
      <c r="DF209" s="163"/>
      <c r="DG209" s="163"/>
      <c r="DH209" s="163"/>
      <c r="DI209" s="163"/>
      <c r="DJ209" s="163"/>
      <c r="DK209" s="163"/>
      <c r="DL209" s="163"/>
      <c r="DM209" s="163"/>
      <c r="DN209" s="163"/>
      <c r="DO209" s="163"/>
      <c r="DP209" s="163"/>
      <c r="DQ209" s="163"/>
      <c r="DR209" s="163"/>
      <c r="DS209" s="163"/>
      <c r="DT209" s="163"/>
      <c r="DU209" s="163"/>
      <c r="DV209" s="163"/>
      <c r="DW209" s="163"/>
      <c r="DX209" s="163"/>
      <c r="DY209" s="163"/>
      <c r="DZ209" s="163"/>
      <c r="EA209" s="163"/>
      <c r="EB209" s="163"/>
      <c r="EC209" s="163"/>
      <c r="ED209" s="163"/>
      <c r="EE209" s="163"/>
      <c r="EF209" s="163"/>
      <c r="EG209" s="163"/>
      <c r="EH209" s="163"/>
      <c r="EI209" s="163"/>
      <c r="EJ209" s="163"/>
      <c r="EK209" s="163"/>
      <c r="EL209" s="163"/>
      <c r="EM209" s="163"/>
      <c r="EN209" s="163"/>
      <c r="EO209" s="163"/>
      <c r="EP209" s="163"/>
      <c r="EQ209" s="163"/>
      <c r="ER209" s="163"/>
      <c r="ES209" s="163"/>
      <c r="ET209" s="163"/>
      <c r="EU209" s="163"/>
      <c r="EV209" s="163"/>
      <c r="EW209" s="163"/>
      <c r="EX209" s="163"/>
      <c r="EY209" s="163"/>
      <c r="EZ209" s="163"/>
      <c r="FA209" s="163"/>
      <c r="FB209" s="163"/>
      <c r="FC209" s="163"/>
      <c r="FD209" s="163"/>
      <c r="FE209" s="163"/>
      <c r="FF209" s="163"/>
      <c r="FG209" s="163"/>
      <c r="FH209" s="163"/>
      <c r="FI209" s="163"/>
      <c r="FJ209" s="163"/>
      <c r="FK209" s="163"/>
      <c r="FL209" s="163"/>
      <c r="FM209" s="163"/>
      <c r="FN209" s="163"/>
      <c r="FO209" s="163"/>
      <c r="FP209" s="163"/>
      <c r="FQ209" s="163"/>
      <c r="FR209" s="163"/>
      <c r="FS209" s="163"/>
      <c r="FT209" s="163"/>
      <c r="FU209" s="163"/>
      <c r="FV209" s="163"/>
      <c r="FW209" s="163"/>
      <c r="FX209" s="163"/>
      <c r="FY209" s="163"/>
      <c r="FZ209" s="163"/>
      <c r="GA209" s="163"/>
      <c r="GB209" s="163"/>
      <c r="GC209" s="163"/>
      <c r="GD209" s="163"/>
      <c r="GE209" s="163"/>
      <c r="GF209" s="163"/>
      <c r="GG209" s="163"/>
      <c r="GH209" s="163"/>
      <c r="GI209" s="163"/>
      <c r="GJ209" s="163"/>
      <c r="GK209" s="163"/>
      <c r="GL209" s="163"/>
      <c r="GM209" s="163"/>
      <c r="GN209" s="163"/>
      <c r="GO209" s="163"/>
      <c r="GP209" s="163"/>
      <c r="GQ209" s="163"/>
      <c r="GR209" s="163"/>
      <c r="GS209" s="163"/>
      <c r="GT209" s="163"/>
      <c r="GU209" s="163"/>
      <c r="GV209" s="163"/>
      <c r="GW209" s="163"/>
      <c r="GX209" s="163"/>
      <c r="GY209" s="163"/>
      <c r="GZ209" s="163"/>
      <c r="HA209" s="163"/>
      <c r="HB209" s="163"/>
      <c r="HC209" s="163"/>
      <c r="HD209" s="163"/>
      <c r="HE209" s="163"/>
      <c r="HF209" s="163"/>
      <c r="HG209" s="163"/>
      <c r="HH209" s="163"/>
      <c r="HI209" s="163"/>
      <c r="HJ209" s="163"/>
      <c r="HK209" s="163"/>
      <c r="HL209" s="163"/>
      <c r="HM209" s="163"/>
      <c r="HN209" s="163"/>
      <c r="HO209" s="163"/>
      <c r="HP209" s="163"/>
      <c r="HQ209" s="163"/>
      <c r="HR209" s="163"/>
      <c r="HS209" s="163"/>
      <c r="HT209" s="163"/>
      <c r="HU209" s="163"/>
      <c r="HV209" s="163"/>
      <c r="HW209" s="163"/>
      <c r="HX209" s="163"/>
      <c r="HY209" s="163"/>
      <c r="HZ209" s="163"/>
      <c r="IA209" s="163"/>
      <c r="IB209" s="163"/>
      <c r="IC209" s="163"/>
      <c r="ID209" s="163"/>
      <c r="IE209" s="163"/>
      <c r="IF209" s="163"/>
      <c r="IG209" s="163"/>
      <c r="IH209" s="163"/>
      <c r="II209" s="163"/>
      <c r="IJ209" s="163"/>
      <c r="IK209" s="163"/>
      <c r="IL209" s="163"/>
      <c r="IM209" s="163"/>
      <c r="IN209" s="163"/>
      <c r="IO209" s="163"/>
      <c r="IP209" s="163"/>
      <c r="IQ209" s="163"/>
      <c r="IR209" s="163"/>
      <c r="IS209" s="163"/>
      <c r="IT209" s="163"/>
      <c r="IU209" s="163"/>
      <c r="IV209" s="163"/>
      <c r="IW209" s="163"/>
      <c r="IX209" s="163"/>
      <c r="IY209" s="163"/>
      <c r="IZ209" s="163"/>
      <c r="JA209" s="163"/>
      <c r="JB209" s="163"/>
      <c r="JC209" s="163"/>
      <c r="JD209" s="163"/>
      <c r="JE209" s="163"/>
      <c r="JF209" s="163"/>
      <c r="JG209" s="163"/>
      <c r="JH209" s="163"/>
      <c r="JI209" s="163"/>
      <c r="JJ209" s="163"/>
      <c r="JK209" s="163"/>
      <c r="JL209" s="163"/>
      <c r="JM209" s="163"/>
      <c r="JN209" s="163"/>
      <c r="JO209" s="163"/>
      <c r="JP209" s="163"/>
      <c r="JQ209" s="163"/>
      <c r="JR209" s="163"/>
      <c r="JS209" s="163"/>
      <c r="JT209" s="163"/>
      <c r="JU209" s="163"/>
      <c r="JV209" s="163"/>
      <c r="JW209" s="163"/>
      <c r="JX209" s="163"/>
      <c r="JY209" s="163"/>
      <c r="JZ209" s="163"/>
      <c r="KA209" s="163"/>
      <c r="KB209" s="163"/>
      <c r="KC209" s="163"/>
      <c r="KD209" s="163"/>
      <c r="KE209" s="163"/>
      <c r="KF209" s="163"/>
      <c r="KG209" s="163"/>
      <c r="KH209" s="163"/>
      <c r="KI209" s="163"/>
      <c r="KJ209" s="163"/>
      <c r="KK209" s="163"/>
      <c r="KL209" s="163"/>
      <c r="KM209" s="163"/>
      <c r="KN209" s="163"/>
      <c r="KO209" s="163"/>
      <c r="KP209" s="163"/>
      <c r="KQ209" s="163"/>
      <c r="KR209" s="163"/>
      <c r="KS209" s="163"/>
      <c r="KT209" s="163"/>
      <c r="KU209" s="163"/>
      <c r="KV209" s="163"/>
      <c r="KW209" s="163"/>
      <c r="KX209" s="163"/>
      <c r="KY209" s="163"/>
      <c r="KZ209" s="163"/>
      <c r="LA209" s="163"/>
      <c r="LB209" s="163"/>
      <c r="LC209" s="163"/>
      <c r="LD209" s="163"/>
      <c r="LE209" s="163"/>
      <c r="LF209" s="163"/>
      <c r="LG209" s="163"/>
      <c r="LH209" s="163"/>
      <c r="LI209" s="163"/>
      <c r="LJ209" s="163"/>
      <c r="LK209" s="163"/>
      <c r="LL209" s="163"/>
      <c r="LM209" s="163"/>
      <c r="LN209" s="163"/>
      <c r="LO209" s="163"/>
      <c r="LP209" s="163"/>
      <c r="LQ209" s="163"/>
      <c r="LR209" s="163"/>
      <c r="LS209" s="163"/>
      <c r="LT209" s="163"/>
      <c r="LU209" s="163"/>
      <c r="LV209" s="163"/>
      <c r="LW209" s="163"/>
      <c r="LX209" s="163"/>
      <c r="LY209" s="163"/>
      <c r="LZ209" s="163"/>
      <c r="MA209" s="163"/>
      <c r="MB209" s="163"/>
      <c r="MC209" s="163"/>
      <c r="MD209" s="163"/>
      <c r="ME209" s="163"/>
      <c r="MF209" s="163"/>
      <c r="MG209" s="163"/>
      <c r="MH209" s="163"/>
      <c r="MI209" s="163"/>
      <c r="MJ209" s="163"/>
      <c r="MK209" s="163"/>
      <c r="ML209" s="163"/>
      <c r="MM209" s="163"/>
      <c r="MN209" s="163"/>
      <c r="MO209" s="163"/>
      <c r="MP209" s="163"/>
      <c r="MQ209" s="163"/>
      <c r="MR209" s="163"/>
      <c r="MS209" s="163"/>
      <c r="MT209" s="163"/>
      <c r="MU209" s="163"/>
      <c r="MV209" s="163"/>
      <c r="MW209" s="163"/>
      <c r="MX209" s="163"/>
      <c r="MY209" s="163"/>
      <c r="MZ209" s="163"/>
      <c r="NA209" s="163"/>
      <c r="NB209" s="163"/>
      <c r="NC209" s="163"/>
      <c r="ND209" s="163"/>
      <c r="NE209" s="163"/>
      <c r="NF209" s="163"/>
      <c r="NG209" s="163"/>
      <c r="NH209" s="163"/>
      <c r="NI209" s="163"/>
      <c r="NJ209" s="163"/>
      <c r="NK209" s="163"/>
      <c r="NL209" s="163"/>
      <c r="NM209" s="163"/>
      <c r="NN209" s="163"/>
      <c r="NO209" s="163"/>
      <c r="NP209" s="163"/>
      <c r="NQ209" s="163"/>
      <c r="NR209" s="163"/>
      <c r="NS209" s="163"/>
      <c r="NT209" s="163"/>
      <c r="NU209" s="163"/>
      <c r="NV209" s="163"/>
      <c r="NW209" s="163"/>
      <c r="NX209" s="163"/>
      <c r="NY209" s="163"/>
      <c r="NZ209" s="163"/>
      <c r="OA209" s="163"/>
      <c r="OB209" s="163"/>
      <c r="OC209" s="163"/>
      <c r="OD209" s="163"/>
      <c r="OE209" s="163"/>
      <c r="OF209" s="163"/>
      <c r="OG209" s="163"/>
      <c r="OH209" s="163"/>
      <c r="OI209" s="163"/>
      <c r="OJ209" s="163"/>
      <c r="OK209" s="163"/>
      <c r="OL209" s="163"/>
      <c r="OM209" s="163"/>
      <c r="ON209" s="163"/>
      <c r="OO209" s="163"/>
      <c r="OP209" s="163"/>
      <c r="OQ209" s="163"/>
      <c r="OR209" s="163"/>
      <c r="OS209" s="163"/>
      <c r="OT209" s="163"/>
      <c r="OU209" s="163"/>
      <c r="OV209" s="163"/>
      <c r="OW209" s="163"/>
      <c r="OX209" s="163"/>
      <c r="OY209" s="163"/>
      <c r="OZ209" s="163"/>
      <c r="PA209" s="163"/>
      <c r="PB209" s="163"/>
      <c r="PC209" s="163"/>
      <c r="PD209" s="163"/>
      <c r="PE209" s="163"/>
      <c r="PF209" s="163"/>
      <c r="PG209" s="163"/>
      <c r="PH209" s="163"/>
      <c r="PI209" s="163"/>
      <c r="PJ209" s="163"/>
      <c r="PK209" s="163"/>
      <c r="PL209" s="163"/>
      <c r="PM209" s="163"/>
      <c r="PN209" s="163"/>
      <c r="PO209" s="163"/>
      <c r="PP209" s="163"/>
      <c r="PQ209" s="163"/>
      <c r="PR209" s="163"/>
      <c r="PS209" s="163"/>
      <c r="PT209" s="163"/>
      <c r="PU209" s="163"/>
      <c r="PV209" s="163"/>
      <c r="PW209" s="163"/>
      <c r="PX209" s="163"/>
      <c r="PY209" s="163"/>
      <c r="PZ209" s="163"/>
      <c r="QA209" s="163"/>
      <c r="QB209" s="163"/>
      <c r="QC209" s="163"/>
      <c r="QD209" s="163"/>
      <c r="QE209" s="163"/>
      <c r="QF209" s="163"/>
      <c r="QG209" s="163"/>
      <c r="QH209" s="163"/>
      <c r="QI209" s="163"/>
      <c r="QJ209" s="163"/>
      <c r="QK209" s="163"/>
      <c r="QL209" s="163"/>
      <c r="QM209" s="163"/>
      <c r="QN209" s="163"/>
      <c r="QO209" s="163"/>
      <c r="QP209" s="163"/>
      <c r="QQ209" s="163"/>
      <c r="QR209" s="163"/>
      <c r="QS209" s="163"/>
      <c r="QT209" s="163"/>
      <c r="QU209" s="163"/>
      <c r="QV209" s="163"/>
      <c r="QW209" s="163"/>
      <c r="QX209" s="163"/>
      <c r="QY209" s="163"/>
      <c r="QZ209" s="163"/>
      <c r="RA209" s="163"/>
      <c r="RB209" s="163"/>
      <c r="RC209" s="163"/>
      <c r="RD209" s="163"/>
      <c r="RE209" s="163"/>
      <c r="RF209" s="163"/>
      <c r="RG209" s="163"/>
      <c r="RH209" s="163"/>
      <c r="RI209" s="163"/>
      <c r="RJ209" s="163"/>
      <c r="RK209" s="163"/>
      <c r="RL209" s="163"/>
      <c r="RM209" s="163"/>
      <c r="RN209" s="163"/>
      <c r="RO209" s="163"/>
      <c r="RP209" s="163"/>
      <c r="RQ209" s="163"/>
      <c r="RR209" s="163"/>
      <c r="RS209" s="163"/>
      <c r="RT209" s="163"/>
      <c r="RU209" s="163"/>
      <c r="RV209" s="163"/>
      <c r="RW209" s="163"/>
      <c r="RX209" s="163"/>
      <c r="RY209" s="163"/>
      <c r="RZ209" s="163"/>
      <c r="SA209" s="163"/>
      <c r="SB209" s="163"/>
      <c r="SC209" s="163"/>
      <c r="SD209" s="163"/>
      <c r="SE209" s="163"/>
      <c r="SF209" s="163"/>
      <c r="SG209" s="163"/>
      <c r="SH209" s="163"/>
      <c r="SI209" s="163"/>
      <c r="SJ209" s="163"/>
      <c r="SK209" s="163"/>
      <c r="SL209" s="163"/>
      <c r="SM209" s="163"/>
      <c r="SN209" s="163"/>
      <c r="SO209" s="163"/>
      <c r="SP209" s="163"/>
      <c r="SQ209" s="163"/>
      <c r="SR209" s="163"/>
      <c r="SS209" s="163"/>
      <c r="ST209" s="163"/>
      <c r="SU209" s="163"/>
      <c r="SV209" s="163"/>
      <c r="SW209" s="163"/>
      <c r="SX209" s="163"/>
      <c r="SY209" s="163"/>
      <c r="SZ209" s="163"/>
      <c r="TA209" s="163"/>
      <c r="TB209" s="163"/>
      <c r="TC209" s="163"/>
      <c r="TD209" s="163"/>
      <c r="TE209" s="163"/>
      <c r="TF209" s="163"/>
      <c r="TG209" s="163"/>
      <c r="TH209" s="163"/>
      <c r="TI209" s="163"/>
      <c r="TJ209" s="163"/>
      <c r="TK209" s="163"/>
      <c r="TL209" s="163"/>
      <c r="TM209" s="163"/>
      <c r="TN209" s="163"/>
      <c r="TO209" s="163"/>
      <c r="TP209" s="163"/>
      <c r="TQ209" s="163"/>
      <c r="TR209" s="163"/>
      <c r="TS209" s="163"/>
      <c r="TT209" s="163"/>
      <c r="TU209" s="163"/>
      <c r="TV209" s="163"/>
      <c r="TW209" s="163"/>
      <c r="TX209" s="163"/>
      <c r="TY209" s="163"/>
      <c r="TZ209" s="163"/>
      <c r="UA209" s="163"/>
      <c r="UB209" s="163"/>
      <c r="UC209" s="163"/>
      <c r="UD209" s="163"/>
      <c r="UE209" s="163"/>
      <c r="UF209" s="163"/>
      <c r="UG209" s="163"/>
      <c r="UH209" s="163"/>
      <c r="UI209" s="163"/>
      <c r="UJ209" s="163"/>
      <c r="UK209" s="163"/>
      <c r="UL209" s="163"/>
      <c r="UM209" s="163"/>
      <c r="UN209" s="163"/>
      <c r="UO209" s="163"/>
      <c r="UP209" s="163"/>
      <c r="UQ209" s="163"/>
      <c r="UR209" s="163"/>
      <c r="US209" s="163"/>
      <c r="UT209" s="163"/>
      <c r="UU209" s="163"/>
      <c r="UV209" s="163"/>
      <c r="UW209" s="163"/>
      <c r="UX209" s="163"/>
      <c r="UY209" s="163"/>
      <c r="UZ209" s="163"/>
      <c r="VA209" s="163"/>
      <c r="VB209" s="163"/>
      <c r="VC209" s="163"/>
      <c r="VD209" s="163"/>
      <c r="VE209" s="163"/>
      <c r="VF209" s="163"/>
      <c r="VG209" s="163"/>
      <c r="VH209" s="163"/>
      <c r="VI209" s="163"/>
      <c r="VJ209" s="163"/>
      <c r="VK209" s="163"/>
      <c r="VL209" s="163"/>
      <c r="VM209" s="163"/>
      <c r="VN209" s="163"/>
      <c r="VO209" s="163"/>
      <c r="VP209" s="163"/>
      <c r="VQ209" s="163"/>
      <c r="VR209" s="163"/>
      <c r="VS209" s="163"/>
      <c r="VT209" s="163"/>
      <c r="VU209" s="163"/>
      <c r="VV209" s="163"/>
      <c r="VW209" s="163"/>
      <c r="VX209" s="163"/>
      <c r="VY209" s="163"/>
      <c r="VZ209" s="163"/>
      <c r="WA209" s="163"/>
      <c r="WB209" s="163"/>
      <c r="WC209" s="163"/>
      <c r="WD209" s="163"/>
      <c r="WE209" s="163"/>
      <c r="WF209" s="163"/>
      <c r="WG209" s="163"/>
      <c r="WH209" s="163"/>
      <c r="WI209" s="163"/>
      <c r="WJ209" s="163"/>
      <c r="WK209" s="163"/>
      <c r="WL209" s="163"/>
      <c r="WM209" s="163"/>
      <c r="WN209" s="163"/>
      <c r="WO209" s="163"/>
      <c r="WP209" s="163"/>
      <c r="WQ209" s="163"/>
      <c r="WR209" s="163"/>
      <c r="WS209" s="163"/>
      <c r="WT209" s="163"/>
      <c r="WU209" s="163"/>
      <c r="WV209" s="163"/>
      <c r="WW209" s="163"/>
      <c r="WX209" s="163"/>
      <c r="WY209" s="163"/>
      <c r="WZ209" s="163"/>
      <c r="XA209" s="163"/>
      <c r="XB209" s="163"/>
      <c r="XC209" s="163"/>
      <c r="XD209" s="163"/>
      <c r="XE209" s="163"/>
      <c r="XF209" s="163"/>
      <c r="XG209" s="163"/>
      <c r="XH209" s="163"/>
      <c r="XI209" s="163"/>
      <c r="XJ209" s="163"/>
      <c r="XK209" s="163"/>
      <c r="XL209" s="163"/>
      <c r="XM209" s="163"/>
      <c r="XN209" s="163"/>
      <c r="XO209" s="163"/>
      <c r="XP209" s="163"/>
      <c r="XQ209" s="163"/>
      <c r="XR209" s="163"/>
      <c r="XS209" s="163"/>
      <c r="XT209" s="163"/>
      <c r="XU209" s="163"/>
      <c r="XV209" s="163"/>
      <c r="XW209" s="163"/>
      <c r="XX209" s="163"/>
      <c r="XY209" s="163"/>
      <c r="XZ209" s="163"/>
      <c r="YA209" s="163"/>
      <c r="YB209" s="163"/>
      <c r="YC209" s="163"/>
    </row>
    <row r="210" spans="1:653" s="24" customFormat="1">
      <c r="A210" s="2">
        <f t="shared" si="17"/>
        <v>24</v>
      </c>
      <c r="B210" s="24" t="s">
        <v>592</v>
      </c>
      <c r="C210" s="24" t="s">
        <v>593</v>
      </c>
      <c r="D210" s="24" t="s">
        <v>594</v>
      </c>
      <c r="E210" s="24" t="s">
        <v>595</v>
      </c>
      <c r="F210" s="24" t="s">
        <v>36</v>
      </c>
      <c r="G210" s="24" t="s">
        <v>590</v>
      </c>
      <c r="H210" s="24" t="s">
        <v>596</v>
      </c>
      <c r="I210" s="22">
        <v>10000</v>
      </c>
      <c r="J210" s="24">
        <f t="shared" si="18"/>
        <v>287</v>
      </c>
      <c r="K210" s="24">
        <f t="shared" si="19"/>
        <v>304</v>
      </c>
      <c r="N210" s="8">
        <f t="shared" si="21"/>
        <v>9409</v>
      </c>
      <c r="O210" s="181">
        <v>43739</v>
      </c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  <c r="AA210" s="163"/>
      <c r="AB210" s="163"/>
      <c r="AC210" s="163"/>
      <c r="AD210" s="163"/>
      <c r="AE210" s="163"/>
      <c r="AF210" s="163"/>
      <c r="AG210" s="163"/>
      <c r="AH210" s="163"/>
      <c r="AI210" s="163"/>
      <c r="AJ210" s="163"/>
      <c r="AK210" s="163"/>
      <c r="AL210" s="163"/>
      <c r="AM210" s="163"/>
      <c r="AN210" s="163"/>
      <c r="AO210" s="163"/>
      <c r="AP210" s="163"/>
      <c r="AQ210" s="163"/>
      <c r="AR210" s="163"/>
      <c r="AS210" s="163"/>
      <c r="AT210" s="163"/>
      <c r="AU210" s="163"/>
      <c r="AV210" s="163"/>
      <c r="AW210" s="163"/>
      <c r="AX210" s="163"/>
      <c r="AY210" s="163"/>
      <c r="AZ210" s="163"/>
      <c r="BA210" s="163"/>
      <c r="BB210" s="163"/>
      <c r="BC210" s="163"/>
      <c r="BD210" s="163"/>
      <c r="BE210" s="163"/>
      <c r="BF210" s="163"/>
      <c r="BG210" s="163"/>
      <c r="BH210" s="163"/>
      <c r="BI210" s="163"/>
      <c r="BJ210" s="163"/>
      <c r="BK210" s="163"/>
      <c r="BL210" s="163"/>
      <c r="BM210" s="163"/>
      <c r="BN210" s="163"/>
      <c r="BO210" s="163"/>
      <c r="BP210" s="163"/>
      <c r="BQ210" s="163"/>
      <c r="BR210" s="163"/>
      <c r="BS210" s="163"/>
      <c r="BT210" s="163"/>
      <c r="BU210" s="163"/>
      <c r="BV210" s="163"/>
      <c r="BW210" s="163"/>
      <c r="BX210" s="163"/>
      <c r="BY210" s="163"/>
      <c r="BZ210" s="163"/>
      <c r="CA210" s="163"/>
      <c r="CB210" s="163"/>
      <c r="CC210" s="163"/>
      <c r="CD210" s="163"/>
      <c r="CE210" s="163"/>
      <c r="CF210" s="163"/>
      <c r="CG210" s="163"/>
      <c r="CH210" s="163"/>
      <c r="CI210" s="163"/>
      <c r="CJ210" s="163"/>
      <c r="CK210" s="163"/>
      <c r="CL210" s="163"/>
      <c r="CM210" s="163"/>
      <c r="CN210" s="163"/>
      <c r="CO210" s="163"/>
      <c r="CP210" s="163"/>
      <c r="CQ210" s="163"/>
      <c r="CR210" s="163"/>
      <c r="CS210" s="163"/>
      <c r="CT210" s="163"/>
      <c r="CU210" s="163"/>
      <c r="CV210" s="163"/>
      <c r="CW210" s="163"/>
      <c r="CX210" s="163"/>
      <c r="CY210" s="163"/>
      <c r="CZ210" s="163"/>
      <c r="DA210" s="163"/>
      <c r="DB210" s="163"/>
      <c r="DC210" s="163"/>
      <c r="DD210" s="163"/>
      <c r="DE210" s="163"/>
      <c r="DF210" s="163"/>
      <c r="DG210" s="163"/>
      <c r="DH210" s="163"/>
      <c r="DI210" s="163"/>
      <c r="DJ210" s="163"/>
      <c r="DK210" s="163"/>
      <c r="DL210" s="163"/>
      <c r="DM210" s="163"/>
      <c r="DN210" s="163"/>
      <c r="DO210" s="163"/>
      <c r="DP210" s="163"/>
      <c r="DQ210" s="163"/>
      <c r="DR210" s="163"/>
      <c r="DS210" s="163"/>
      <c r="DT210" s="163"/>
      <c r="DU210" s="163"/>
      <c r="DV210" s="163"/>
      <c r="DW210" s="163"/>
      <c r="DX210" s="163"/>
      <c r="DY210" s="163"/>
      <c r="DZ210" s="163"/>
      <c r="EA210" s="163"/>
      <c r="EB210" s="163"/>
      <c r="EC210" s="163"/>
      <c r="ED210" s="163"/>
      <c r="EE210" s="163"/>
      <c r="EF210" s="163"/>
      <c r="EG210" s="163"/>
      <c r="EH210" s="163"/>
      <c r="EI210" s="163"/>
      <c r="EJ210" s="163"/>
      <c r="EK210" s="163"/>
      <c r="EL210" s="163"/>
      <c r="EM210" s="163"/>
      <c r="EN210" s="163"/>
      <c r="EO210" s="163"/>
      <c r="EP210" s="163"/>
      <c r="EQ210" s="163"/>
      <c r="ER210" s="163"/>
      <c r="ES210" s="163"/>
      <c r="ET210" s="163"/>
      <c r="EU210" s="163"/>
      <c r="EV210" s="163"/>
      <c r="EW210" s="163"/>
      <c r="EX210" s="163"/>
      <c r="EY210" s="163"/>
      <c r="EZ210" s="163"/>
      <c r="FA210" s="163"/>
      <c r="FB210" s="163"/>
      <c r="FC210" s="163"/>
      <c r="FD210" s="163"/>
      <c r="FE210" s="163"/>
      <c r="FF210" s="163"/>
      <c r="FG210" s="163"/>
      <c r="FH210" s="163"/>
      <c r="FI210" s="163"/>
      <c r="FJ210" s="163"/>
      <c r="FK210" s="163"/>
      <c r="FL210" s="163"/>
      <c r="FM210" s="163"/>
      <c r="FN210" s="163"/>
      <c r="FO210" s="163"/>
      <c r="FP210" s="163"/>
      <c r="FQ210" s="163"/>
      <c r="FR210" s="163"/>
      <c r="FS210" s="163"/>
      <c r="FT210" s="163"/>
      <c r="FU210" s="163"/>
      <c r="FV210" s="163"/>
      <c r="FW210" s="163"/>
      <c r="FX210" s="163"/>
      <c r="FY210" s="163"/>
      <c r="FZ210" s="163"/>
      <c r="GA210" s="163"/>
      <c r="GB210" s="163"/>
      <c r="GC210" s="163"/>
      <c r="GD210" s="163"/>
      <c r="GE210" s="163"/>
      <c r="GF210" s="163"/>
      <c r="GG210" s="163"/>
      <c r="GH210" s="163"/>
      <c r="GI210" s="163"/>
      <c r="GJ210" s="163"/>
      <c r="GK210" s="163"/>
      <c r="GL210" s="163"/>
      <c r="GM210" s="163"/>
      <c r="GN210" s="163"/>
      <c r="GO210" s="163"/>
      <c r="GP210" s="163"/>
      <c r="GQ210" s="163"/>
      <c r="GR210" s="163"/>
      <c r="GS210" s="163"/>
      <c r="GT210" s="163"/>
      <c r="GU210" s="163"/>
      <c r="GV210" s="163"/>
      <c r="GW210" s="163"/>
      <c r="GX210" s="163"/>
      <c r="GY210" s="163"/>
      <c r="GZ210" s="163"/>
      <c r="HA210" s="163"/>
      <c r="HB210" s="163"/>
      <c r="HC210" s="163"/>
      <c r="HD210" s="163"/>
      <c r="HE210" s="163"/>
      <c r="HF210" s="163"/>
      <c r="HG210" s="163"/>
      <c r="HH210" s="163"/>
      <c r="HI210" s="163"/>
      <c r="HJ210" s="163"/>
      <c r="HK210" s="163"/>
      <c r="HL210" s="163"/>
      <c r="HM210" s="163"/>
      <c r="HN210" s="163"/>
      <c r="HO210" s="163"/>
      <c r="HP210" s="163"/>
      <c r="HQ210" s="163"/>
      <c r="HR210" s="163"/>
      <c r="HS210" s="163"/>
      <c r="HT210" s="163"/>
      <c r="HU210" s="163"/>
      <c r="HV210" s="163"/>
      <c r="HW210" s="163"/>
      <c r="HX210" s="163"/>
      <c r="HY210" s="163"/>
      <c r="HZ210" s="163"/>
      <c r="IA210" s="163"/>
      <c r="IB210" s="163"/>
      <c r="IC210" s="163"/>
      <c r="ID210" s="163"/>
      <c r="IE210" s="163"/>
      <c r="IF210" s="163"/>
      <c r="IG210" s="163"/>
      <c r="IH210" s="163"/>
      <c r="II210" s="163"/>
      <c r="IJ210" s="163"/>
      <c r="IK210" s="163"/>
      <c r="IL210" s="163"/>
      <c r="IM210" s="163"/>
      <c r="IN210" s="163"/>
      <c r="IO210" s="163"/>
      <c r="IP210" s="163"/>
      <c r="IQ210" s="163"/>
      <c r="IR210" s="163"/>
      <c r="IS210" s="163"/>
      <c r="IT210" s="163"/>
      <c r="IU210" s="163"/>
      <c r="IV210" s="163"/>
      <c r="IW210" s="163"/>
      <c r="IX210" s="163"/>
      <c r="IY210" s="163"/>
      <c r="IZ210" s="163"/>
      <c r="JA210" s="163"/>
      <c r="JB210" s="163"/>
      <c r="JC210" s="163"/>
      <c r="JD210" s="163"/>
      <c r="JE210" s="163"/>
      <c r="JF210" s="163"/>
      <c r="JG210" s="163"/>
      <c r="JH210" s="163"/>
      <c r="JI210" s="163"/>
      <c r="JJ210" s="163"/>
      <c r="JK210" s="163"/>
      <c r="JL210" s="163"/>
      <c r="JM210" s="163"/>
      <c r="JN210" s="163"/>
      <c r="JO210" s="163"/>
      <c r="JP210" s="163"/>
      <c r="JQ210" s="163"/>
      <c r="JR210" s="163"/>
      <c r="JS210" s="163"/>
      <c r="JT210" s="163"/>
      <c r="JU210" s="163"/>
      <c r="JV210" s="163"/>
      <c r="JW210" s="163"/>
      <c r="JX210" s="163"/>
      <c r="JY210" s="163"/>
      <c r="JZ210" s="163"/>
      <c r="KA210" s="163"/>
      <c r="KB210" s="163"/>
      <c r="KC210" s="163"/>
      <c r="KD210" s="163"/>
      <c r="KE210" s="163"/>
      <c r="KF210" s="163"/>
      <c r="KG210" s="163"/>
      <c r="KH210" s="163"/>
      <c r="KI210" s="163"/>
      <c r="KJ210" s="163"/>
      <c r="KK210" s="163"/>
      <c r="KL210" s="163"/>
      <c r="KM210" s="163"/>
      <c r="KN210" s="163"/>
      <c r="KO210" s="163"/>
      <c r="KP210" s="163"/>
      <c r="KQ210" s="163"/>
      <c r="KR210" s="163"/>
      <c r="KS210" s="163"/>
      <c r="KT210" s="163"/>
      <c r="KU210" s="163"/>
      <c r="KV210" s="163"/>
      <c r="KW210" s="163"/>
      <c r="KX210" s="163"/>
      <c r="KY210" s="163"/>
      <c r="KZ210" s="163"/>
      <c r="LA210" s="163"/>
      <c r="LB210" s="163"/>
      <c r="LC210" s="163"/>
      <c r="LD210" s="163"/>
      <c r="LE210" s="163"/>
      <c r="LF210" s="163"/>
      <c r="LG210" s="163"/>
      <c r="LH210" s="163"/>
      <c r="LI210" s="163"/>
      <c r="LJ210" s="163"/>
      <c r="LK210" s="163"/>
      <c r="LL210" s="163"/>
      <c r="LM210" s="163"/>
      <c r="LN210" s="163"/>
      <c r="LO210" s="163"/>
      <c r="LP210" s="163"/>
      <c r="LQ210" s="163"/>
      <c r="LR210" s="163"/>
      <c r="LS210" s="163"/>
      <c r="LT210" s="163"/>
      <c r="LU210" s="163"/>
      <c r="LV210" s="163"/>
      <c r="LW210" s="163"/>
      <c r="LX210" s="163"/>
      <c r="LY210" s="163"/>
      <c r="LZ210" s="163"/>
      <c r="MA210" s="163"/>
      <c r="MB210" s="163"/>
      <c r="MC210" s="163"/>
      <c r="MD210" s="163"/>
      <c r="ME210" s="163"/>
      <c r="MF210" s="163"/>
      <c r="MG210" s="163"/>
      <c r="MH210" s="163"/>
      <c r="MI210" s="163"/>
      <c r="MJ210" s="163"/>
      <c r="MK210" s="163"/>
      <c r="ML210" s="163"/>
      <c r="MM210" s="163"/>
      <c r="MN210" s="163"/>
      <c r="MO210" s="163"/>
      <c r="MP210" s="163"/>
      <c r="MQ210" s="163"/>
      <c r="MR210" s="163"/>
      <c r="MS210" s="163"/>
      <c r="MT210" s="163"/>
      <c r="MU210" s="163"/>
      <c r="MV210" s="163"/>
      <c r="MW210" s="163"/>
      <c r="MX210" s="163"/>
      <c r="MY210" s="163"/>
      <c r="MZ210" s="163"/>
      <c r="NA210" s="163"/>
      <c r="NB210" s="163"/>
      <c r="NC210" s="163"/>
      <c r="ND210" s="163"/>
      <c r="NE210" s="163"/>
      <c r="NF210" s="163"/>
      <c r="NG210" s="163"/>
      <c r="NH210" s="163"/>
      <c r="NI210" s="163"/>
      <c r="NJ210" s="163"/>
      <c r="NK210" s="163"/>
      <c r="NL210" s="163"/>
      <c r="NM210" s="163"/>
      <c r="NN210" s="163"/>
      <c r="NO210" s="163"/>
      <c r="NP210" s="163"/>
      <c r="NQ210" s="163"/>
      <c r="NR210" s="163"/>
      <c r="NS210" s="163"/>
      <c r="NT210" s="163"/>
      <c r="NU210" s="163"/>
      <c r="NV210" s="163"/>
      <c r="NW210" s="163"/>
      <c r="NX210" s="163"/>
      <c r="NY210" s="163"/>
      <c r="NZ210" s="163"/>
      <c r="OA210" s="163"/>
      <c r="OB210" s="163"/>
      <c r="OC210" s="163"/>
      <c r="OD210" s="163"/>
      <c r="OE210" s="163"/>
      <c r="OF210" s="163"/>
      <c r="OG210" s="163"/>
      <c r="OH210" s="163"/>
      <c r="OI210" s="163"/>
      <c r="OJ210" s="163"/>
      <c r="OK210" s="163"/>
      <c r="OL210" s="163"/>
      <c r="OM210" s="163"/>
      <c r="ON210" s="163"/>
      <c r="OO210" s="163"/>
      <c r="OP210" s="163"/>
      <c r="OQ210" s="163"/>
      <c r="OR210" s="163"/>
      <c r="OS210" s="163"/>
      <c r="OT210" s="163"/>
      <c r="OU210" s="163"/>
      <c r="OV210" s="163"/>
      <c r="OW210" s="163"/>
      <c r="OX210" s="163"/>
      <c r="OY210" s="163"/>
      <c r="OZ210" s="163"/>
      <c r="PA210" s="163"/>
      <c r="PB210" s="163"/>
      <c r="PC210" s="163"/>
      <c r="PD210" s="163"/>
      <c r="PE210" s="163"/>
      <c r="PF210" s="163"/>
      <c r="PG210" s="163"/>
      <c r="PH210" s="163"/>
      <c r="PI210" s="163"/>
      <c r="PJ210" s="163"/>
      <c r="PK210" s="163"/>
      <c r="PL210" s="163"/>
      <c r="PM210" s="163"/>
      <c r="PN210" s="163"/>
      <c r="PO210" s="163"/>
      <c r="PP210" s="163"/>
      <c r="PQ210" s="163"/>
      <c r="PR210" s="163"/>
      <c r="PS210" s="163"/>
      <c r="PT210" s="163"/>
      <c r="PU210" s="163"/>
      <c r="PV210" s="163"/>
      <c r="PW210" s="163"/>
      <c r="PX210" s="163"/>
      <c r="PY210" s="163"/>
      <c r="PZ210" s="163"/>
      <c r="QA210" s="163"/>
      <c r="QB210" s="163"/>
      <c r="QC210" s="163"/>
      <c r="QD210" s="163"/>
      <c r="QE210" s="163"/>
      <c r="QF210" s="163"/>
      <c r="QG210" s="163"/>
      <c r="QH210" s="163"/>
      <c r="QI210" s="163"/>
      <c r="QJ210" s="163"/>
      <c r="QK210" s="163"/>
      <c r="QL210" s="163"/>
      <c r="QM210" s="163"/>
      <c r="QN210" s="163"/>
      <c r="QO210" s="163"/>
      <c r="QP210" s="163"/>
      <c r="QQ210" s="163"/>
      <c r="QR210" s="163"/>
      <c r="QS210" s="163"/>
      <c r="QT210" s="163"/>
      <c r="QU210" s="163"/>
      <c r="QV210" s="163"/>
      <c r="QW210" s="163"/>
      <c r="QX210" s="163"/>
      <c r="QY210" s="163"/>
      <c r="QZ210" s="163"/>
      <c r="RA210" s="163"/>
      <c r="RB210" s="163"/>
      <c r="RC210" s="163"/>
      <c r="RD210" s="163"/>
      <c r="RE210" s="163"/>
      <c r="RF210" s="163"/>
      <c r="RG210" s="163"/>
      <c r="RH210" s="163"/>
      <c r="RI210" s="163"/>
      <c r="RJ210" s="163"/>
      <c r="RK210" s="163"/>
      <c r="RL210" s="163"/>
      <c r="RM210" s="163"/>
      <c r="RN210" s="163"/>
      <c r="RO210" s="163"/>
      <c r="RP210" s="163"/>
      <c r="RQ210" s="163"/>
      <c r="RR210" s="163"/>
      <c r="RS210" s="163"/>
      <c r="RT210" s="163"/>
      <c r="RU210" s="163"/>
      <c r="RV210" s="163"/>
      <c r="RW210" s="163"/>
      <c r="RX210" s="163"/>
      <c r="RY210" s="163"/>
      <c r="RZ210" s="163"/>
      <c r="SA210" s="163"/>
      <c r="SB210" s="163"/>
      <c r="SC210" s="163"/>
      <c r="SD210" s="163"/>
      <c r="SE210" s="163"/>
      <c r="SF210" s="163"/>
      <c r="SG210" s="163"/>
      <c r="SH210" s="163"/>
      <c r="SI210" s="163"/>
      <c r="SJ210" s="163"/>
      <c r="SK210" s="163"/>
      <c r="SL210" s="163"/>
      <c r="SM210" s="163"/>
      <c r="SN210" s="163"/>
      <c r="SO210" s="163"/>
      <c r="SP210" s="163"/>
      <c r="SQ210" s="163"/>
      <c r="SR210" s="163"/>
      <c r="SS210" s="163"/>
      <c r="ST210" s="163"/>
      <c r="SU210" s="163"/>
      <c r="SV210" s="163"/>
      <c r="SW210" s="163"/>
      <c r="SX210" s="163"/>
      <c r="SY210" s="163"/>
      <c r="SZ210" s="163"/>
      <c r="TA210" s="163"/>
      <c r="TB210" s="163"/>
      <c r="TC210" s="163"/>
      <c r="TD210" s="163"/>
      <c r="TE210" s="163"/>
      <c r="TF210" s="163"/>
      <c r="TG210" s="163"/>
      <c r="TH210" s="163"/>
      <c r="TI210" s="163"/>
      <c r="TJ210" s="163"/>
      <c r="TK210" s="163"/>
      <c r="TL210" s="163"/>
      <c r="TM210" s="163"/>
      <c r="TN210" s="163"/>
      <c r="TO210" s="163"/>
      <c r="TP210" s="163"/>
      <c r="TQ210" s="163"/>
      <c r="TR210" s="163"/>
      <c r="TS210" s="163"/>
      <c r="TT210" s="163"/>
      <c r="TU210" s="163"/>
      <c r="TV210" s="163"/>
      <c r="TW210" s="163"/>
      <c r="TX210" s="163"/>
      <c r="TY210" s="163"/>
      <c r="TZ210" s="163"/>
      <c r="UA210" s="163"/>
      <c r="UB210" s="163"/>
      <c r="UC210" s="163"/>
      <c r="UD210" s="163"/>
      <c r="UE210" s="163"/>
      <c r="UF210" s="163"/>
      <c r="UG210" s="163"/>
      <c r="UH210" s="163"/>
      <c r="UI210" s="163"/>
      <c r="UJ210" s="163"/>
      <c r="UK210" s="163"/>
      <c r="UL210" s="163"/>
      <c r="UM210" s="163"/>
      <c r="UN210" s="163"/>
      <c r="UO210" s="163"/>
      <c r="UP210" s="163"/>
      <c r="UQ210" s="163"/>
      <c r="UR210" s="163"/>
      <c r="US210" s="163"/>
      <c r="UT210" s="163"/>
      <c r="UU210" s="163"/>
      <c r="UV210" s="163"/>
      <c r="UW210" s="163"/>
      <c r="UX210" s="163"/>
      <c r="UY210" s="163"/>
      <c r="UZ210" s="163"/>
      <c r="VA210" s="163"/>
      <c r="VB210" s="163"/>
      <c r="VC210" s="163"/>
      <c r="VD210" s="163"/>
      <c r="VE210" s="163"/>
      <c r="VF210" s="163"/>
      <c r="VG210" s="163"/>
      <c r="VH210" s="163"/>
      <c r="VI210" s="163"/>
      <c r="VJ210" s="163"/>
      <c r="VK210" s="163"/>
      <c r="VL210" s="163"/>
      <c r="VM210" s="163"/>
      <c r="VN210" s="163"/>
      <c r="VO210" s="163"/>
      <c r="VP210" s="163"/>
      <c r="VQ210" s="163"/>
      <c r="VR210" s="163"/>
      <c r="VS210" s="163"/>
      <c r="VT210" s="163"/>
      <c r="VU210" s="163"/>
      <c r="VV210" s="163"/>
      <c r="VW210" s="163"/>
      <c r="VX210" s="163"/>
      <c r="VY210" s="163"/>
      <c r="VZ210" s="163"/>
      <c r="WA210" s="163"/>
      <c r="WB210" s="163"/>
      <c r="WC210" s="163"/>
      <c r="WD210" s="163"/>
      <c r="WE210" s="163"/>
      <c r="WF210" s="163"/>
      <c r="WG210" s="163"/>
      <c r="WH210" s="163"/>
      <c r="WI210" s="163"/>
      <c r="WJ210" s="163"/>
      <c r="WK210" s="163"/>
      <c r="WL210" s="163"/>
      <c r="WM210" s="163"/>
      <c r="WN210" s="163"/>
      <c r="WO210" s="163"/>
      <c r="WP210" s="163"/>
      <c r="WQ210" s="163"/>
      <c r="WR210" s="163"/>
      <c r="WS210" s="163"/>
      <c r="WT210" s="163"/>
      <c r="WU210" s="163"/>
      <c r="WV210" s="163"/>
      <c r="WW210" s="163"/>
      <c r="WX210" s="163"/>
      <c r="WY210" s="163"/>
      <c r="WZ210" s="163"/>
      <c r="XA210" s="163"/>
      <c r="XB210" s="163"/>
      <c r="XC210" s="163"/>
      <c r="XD210" s="163"/>
      <c r="XE210" s="163"/>
      <c r="XF210" s="163"/>
      <c r="XG210" s="163"/>
      <c r="XH210" s="163"/>
      <c r="XI210" s="163"/>
      <c r="XJ210" s="163"/>
      <c r="XK210" s="163"/>
      <c r="XL210" s="163"/>
      <c r="XM210" s="163"/>
      <c r="XN210" s="163"/>
      <c r="XO210" s="163"/>
      <c r="XP210" s="163"/>
      <c r="XQ210" s="163"/>
      <c r="XR210" s="163"/>
      <c r="XS210" s="163"/>
      <c r="XT210" s="163"/>
      <c r="XU210" s="163"/>
      <c r="XV210" s="163"/>
      <c r="XW210" s="163"/>
      <c r="XX210" s="163"/>
      <c r="XY210" s="163"/>
      <c r="XZ210" s="163"/>
      <c r="YA210" s="163"/>
      <c r="YB210" s="163"/>
      <c r="YC210" s="163"/>
    </row>
    <row r="211" spans="1:653" s="24" customFormat="1">
      <c r="A211" s="2">
        <f t="shared" si="17"/>
        <v>25</v>
      </c>
      <c r="B211" s="24" t="s">
        <v>597</v>
      </c>
      <c r="C211" s="24" t="s">
        <v>598</v>
      </c>
      <c r="D211" s="24" t="s">
        <v>599</v>
      </c>
      <c r="E211" s="24" t="s">
        <v>600</v>
      </c>
      <c r="F211" s="24" t="s">
        <v>36</v>
      </c>
      <c r="G211" s="24" t="s">
        <v>590</v>
      </c>
      <c r="H211" s="24" t="s">
        <v>601</v>
      </c>
      <c r="I211" s="22">
        <v>10000</v>
      </c>
      <c r="J211" s="24">
        <f t="shared" si="18"/>
        <v>287</v>
      </c>
      <c r="K211" s="24">
        <f t="shared" si="19"/>
        <v>304</v>
      </c>
      <c r="N211" s="8">
        <f t="shared" si="21"/>
        <v>9409</v>
      </c>
      <c r="O211" s="181">
        <v>45931</v>
      </c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  <c r="AA211" s="163"/>
      <c r="AB211" s="163"/>
      <c r="AC211" s="163"/>
      <c r="AD211" s="163"/>
      <c r="AE211" s="163"/>
      <c r="AF211" s="163"/>
      <c r="AG211" s="163"/>
      <c r="AH211" s="163"/>
      <c r="AI211" s="163"/>
      <c r="AJ211" s="163"/>
      <c r="AK211" s="163"/>
      <c r="AL211" s="163"/>
      <c r="AM211" s="163"/>
      <c r="AN211" s="163"/>
      <c r="AO211" s="163"/>
      <c r="AP211" s="163"/>
      <c r="AQ211" s="163"/>
      <c r="AR211" s="163"/>
      <c r="AS211" s="163"/>
      <c r="AT211" s="163"/>
      <c r="AU211" s="163"/>
      <c r="AV211" s="163"/>
      <c r="AW211" s="163"/>
      <c r="AX211" s="163"/>
      <c r="AY211" s="163"/>
      <c r="AZ211" s="163"/>
      <c r="BA211" s="163"/>
      <c r="BB211" s="163"/>
      <c r="BC211" s="163"/>
      <c r="BD211" s="163"/>
      <c r="BE211" s="163"/>
      <c r="BF211" s="163"/>
      <c r="BG211" s="163"/>
      <c r="BH211" s="163"/>
      <c r="BI211" s="163"/>
      <c r="BJ211" s="163"/>
      <c r="BK211" s="163"/>
      <c r="BL211" s="163"/>
      <c r="BM211" s="163"/>
      <c r="BN211" s="163"/>
      <c r="BO211" s="163"/>
      <c r="BP211" s="163"/>
      <c r="BQ211" s="163"/>
      <c r="BR211" s="163"/>
      <c r="BS211" s="163"/>
      <c r="BT211" s="163"/>
      <c r="BU211" s="163"/>
      <c r="BV211" s="163"/>
      <c r="BW211" s="163"/>
      <c r="BX211" s="163"/>
      <c r="BY211" s="163"/>
      <c r="BZ211" s="163"/>
      <c r="CA211" s="163"/>
      <c r="CB211" s="163"/>
      <c r="CC211" s="163"/>
      <c r="CD211" s="163"/>
      <c r="CE211" s="163"/>
      <c r="CF211" s="163"/>
      <c r="CG211" s="163"/>
      <c r="CH211" s="163"/>
      <c r="CI211" s="163"/>
      <c r="CJ211" s="163"/>
      <c r="CK211" s="163"/>
      <c r="CL211" s="163"/>
      <c r="CM211" s="163"/>
      <c r="CN211" s="163"/>
      <c r="CO211" s="163"/>
      <c r="CP211" s="163"/>
      <c r="CQ211" s="163"/>
      <c r="CR211" s="163"/>
      <c r="CS211" s="163"/>
      <c r="CT211" s="163"/>
      <c r="CU211" s="163"/>
      <c r="CV211" s="163"/>
      <c r="CW211" s="163"/>
      <c r="CX211" s="163"/>
      <c r="CY211" s="163"/>
      <c r="CZ211" s="163"/>
      <c r="DA211" s="163"/>
      <c r="DB211" s="163"/>
      <c r="DC211" s="163"/>
      <c r="DD211" s="163"/>
      <c r="DE211" s="163"/>
      <c r="DF211" s="163"/>
      <c r="DG211" s="163"/>
      <c r="DH211" s="163"/>
      <c r="DI211" s="163"/>
      <c r="DJ211" s="163"/>
      <c r="DK211" s="163"/>
      <c r="DL211" s="163"/>
      <c r="DM211" s="163"/>
      <c r="DN211" s="163"/>
      <c r="DO211" s="163"/>
      <c r="DP211" s="163"/>
      <c r="DQ211" s="163"/>
      <c r="DR211" s="163"/>
      <c r="DS211" s="163"/>
      <c r="DT211" s="163"/>
      <c r="DU211" s="163"/>
      <c r="DV211" s="163"/>
      <c r="DW211" s="163"/>
      <c r="DX211" s="163"/>
      <c r="DY211" s="163"/>
      <c r="DZ211" s="163"/>
      <c r="EA211" s="163"/>
      <c r="EB211" s="163"/>
      <c r="EC211" s="163"/>
      <c r="ED211" s="163"/>
      <c r="EE211" s="163"/>
      <c r="EF211" s="163"/>
      <c r="EG211" s="163"/>
      <c r="EH211" s="163"/>
      <c r="EI211" s="163"/>
      <c r="EJ211" s="163"/>
      <c r="EK211" s="163"/>
      <c r="EL211" s="163"/>
      <c r="EM211" s="163"/>
      <c r="EN211" s="163"/>
      <c r="EO211" s="163"/>
      <c r="EP211" s="163"/>
      <c r="EQ211" s="163"/>
      <c r="ER211" s="163"/>
      <c r="ES211" s="163"/>
      <c r="ET211" s="163"/>
      <c r="EU211" s="163"/>
      <c r="EV211" s="163"/>
      <c r="EW211" s="163"/>
      <c r="EX211" s="163"/>
      <c r="EY211" s="163"/>
      <c r="EZ211" s="163"/>
      <c r="FA211" s="163"/>
      <c r="FB211" s="163"/>
      <c r="FC211" s="163"/>
      <c r="FD211" s="163"/>
      <c r="FE211" s="163"/>
      <c r="FF211" s="163"/>
      <c r="FG211" s="163"/>
      <c r="FH211" s="163"/>
      <c r="FI211" s="163"/>
      <c r="FJ211" s="163"/>
      <c r="FK211" s="163"/>
      <c r="FL211" s="163"/>
      <c r="FM211" s="163"/>
      <c r="FN211" s="163"/>
      <c r="FO211" s="163"/>
      <c r="FP211" s="163"/>
      <c r="FQ211" s="163"/>
      <c r="FR211" s="163"/>
      <c r="FS211" s="163"/>
      <c r="FT211" s="163"/>
      <c r="FU211" s="163"/>
      <c r="FV211" s="163"/>
      <c r="FW211" s="163"/>
      <c r="FX211" s="163"/>
      <c r="FY211" s="163"/>
      <c r="FZ211" s="163"/>
      <c r="GA211" s="163"/>
      <c r="GB211" s="163"/>
      <c r="GC211" s="163"/>
      <c r="GD211" s="163"/>
      <c r="GE211" s="163"/>
      <c r="GF211" s="163"/>
      <c r="GG211" s="163"/>
      <c r="GH211" s="163"/>
      <c r="GI211" s="163"/>
      <c r="GJ211" s="163"/>
      <c r="GK211" s="163"/>
      <c r="GL211" s="163"/>
      <c r="GM211" s="163"/>
      <c r="GN211" s="163"/>
      <c r="GO211" s="163"/>
      <c r="GP211" s="163"/>
      <c r="GQ211" s="163"/>
      <c r="GR211" s="163"/>
      <c r="GS211" s="163"/>
      <c r="GT211" s="163"/>
      <c r="GU211" s="163"/>
      <c r="GV211" s="163"/>
      <c r="GW211" s="163"/>
      <c r="GX211" s="163"/>
      <c r="GY211" s="163"/>
      <c r="GZ211" s="163"/>
      <c r="HA211" s="163"/>
      <c r="HB211" s="163"/>
      <c r="HC211" s="163"/>
      <c r="HD211" s="163"/>
      <c r="HE211" s="163"/>
      <c r="HF211" s="163"/>
      <c r="HG211" s="163"/>
      <c r="HH211" s="163"/>
      <c r="HI211" s="163"/>
      <c r="HJ211" s="163"/>
      <c r="HK211" s="163"/>
      <c r="HL211" s="163"/>
      <c r="HM211" s="163"/>
      <c r="HN211" s="163"/>
      <c r="HO211" s="163"/>
      <c r="HP211" s="163"/>
      <c r="HQ211" s="163"/>
      <c r="HR211" s="163"/>
      <c r="HS211" s="163"/>
      <c r="HT211" s="163"/>
      <c r="HU211" s="163"/>
      <c r="HV211" s="163"/>
      <c r="HW211" s="163"/>
      <c r="HX211" s="163"/>
      <c r="HY211" s="163"/>
      <c r="HZ211" s="163"/>
      <c r="IA211" s="163"/>
      <c r="IB211" s="163"/>
      <c r="IC211" s="163"/>
      <c r="ID211" s="163"/>
      <c r="IE211" s="163"/>
      <c r="IF211" s="163"/>
      <c r="IG211" s="163"/>
      <c r="IH211" s="163"/>
      <c r="II211" s="163"/>
      <c r="IJ211" s="163"/>
      <c r="IK211" s="163"/>
      <c r="IL211" s="163"/>
      <c r="IM211" s="163"/>
      <c r="IN211" s="163"/>
      <c r="IO211" s="163"/>
      <c r="IP211" s="163"/>
      <c r="IQ211" s="163"/>
      <c r="IR211" s="163"/>
      <c r="IS211" s="163"/>
      <c r="IT211" s="163"/>
      <c r="IU211" s="163"/>
      <c r="IV211" s="163"/>
      <c r="IW211" s="163"/>
      <c r="IX211" s="163"/>
      <c r="IY211" s="163"/>
      <c r="IZ211" s="163"/>
      <c r="JA211" s="163"/>
      <c r="JB211" s="163"/>
      <c r="JC211" s="163"/>
      <c r="JD211" s="163"/>
      <c r="JE211" s="163"/>
      <c r="JF211" s="163"/>
      <c r="JG211" s="163"/>
      <c r="JH211" s="163"/>
      <c r="JI211" s="163"/>
      <c r="JJ211" s="163"/>
      <c r="JK211" s="163"/>
      <c r="JL211" s="163"/>
      <c r="JM211" s="163"/>
      <c r="JN211" s="163"/>
      <c r="JO211" s="163"/>
      <c r="JP211" s="163"/>
      <c r="JQ211" s="163"/>
      <c r="JR211" s="163"/>
      <c r="JS211" s="163"/>
      <c r="JT211" s="163"/>
      <c r="JU211" s="163"/>
      <c r="JV211" s="163"/>
      <c r="JW211" s="163"/>
      <c r="JX211" s="163"/>
      <c r="JY211" s="163"/>
      <c r="JZ211" s="163"/>
      <c r="KA211" s="163"/>
      <c r="KB211" s="163"/>
      <c r="KC211" s="163"/>
      <c r="KD211" s="163"/>
      <c r="KE211" s="163"/>
      <c r="KF211" s="163"/>
      <c r="KG211" s="163"/>
      <c r="KH211" s="163"/>
      <c r="KI211" s="163"/>
      <c r="KJ211" s="163"/>
      <c r="KK211" s="163"/>
      <c r="KL211" s="163"/>
      <c r="KM211" s="163"/>
      <c r="KN211" s="163"/>
      <c r="KO211" s="163"/>
      <c r="KP211" s="163"/>
      <c r="KQ211" s="163"/>
      <c r="KR211" s="163"/>
      <c r="KS211" s="163"/>
      <c r="KT211" s="163"/>
      <c r="KU211" s="163"/>
      <c r="KV211" s="163"/>
      <c r="KW211" s="163"/>
      <c r="KX211" s="163"/>
      <c r="KY211" s="163"/>
      <c r="KZ211" s="163"/>
      <c r="LA211" s="163"/>
      <c r="LB211" s="163"/>
      <c r="LC211" s="163"/>
      <c r="LD211" s="163"/>
      <c r="LE211" s="163"/>
      <c r="LF211" s="163"/>
      <c r="LG211" s="163"/>
      <c r="LH211" s="163"/>
      <c r="LI211" s="163"/>
      <c r="LJ211" s="163"/>
      <c r="LK211" s="163"/>
      <c r="LL211" s="163"/>
      <c r="LM211" s="163"/>
      <c r="LN211" s="163"/>
      <c r="LO211" s="163"/>
      <c r="LP211" s="163"/>
      <c r="LQ211" s="163"/>
      <c r="LR211" s="163"/>
      <c r="LS211" s="163"/>
      <c r="LT211" s="163"/>
      <c r="LU211" s="163"/>
      <c r="LV211" s="163"/>
      <c r="LW211" s="163"/>
      <c r="LX211" s="163"/>
      <c r="LY211" s="163"/>
      <c r="LZ211" s="163"/>
      <c r="MA211" s="163"/>
      <c r="MB211" s="163"/>
      <c r="MC211" s="163"/>
      <c r="MD211" s="163"/>
      <c r="ME211" s="163"/>
      <c r="MF211" s="163"/>
      <c r="MG211" s="163"/>
      <c r="MH211" s="163"/>
      <c r="MI211" s="163"/>
      <c r="MJ211" s="163"/>
      <c r="MK211" s="163"/>
      <c r="ML211" s="163"/>
      <c r="MM211" s="163"/>
      <c r="MN211" s="163"/>
      <c r="MO211" s="163"/>
      <c r="MP211" s="163"/>
      <c r="MQ211" s="163"/>
      <c r="MR211" s="163"/>
      <c r="MS211" s="163"/>
      <c r="MT211" s="163"/>
      <c r="MU211" s="163"/>
      <c r="MV211" s="163"/>
      <c r="MW211" s="163"/>
      <c r="MX211" s="163"/>
      <c r="MY211" s="163"/>
      <c r="MZ211" s="163"/>
      <c r="NA211" s="163"/>
      <c r="NB211" s="163"/>
      <c r="NC211" s="163"/>
      <c r="ND211" s="163"/>
      <c r="NE211" s="163"/>
      <c r="NF211" s="163"/>
      <c r="NG211" s="163"/>
      <c r="NH211" s="163"/>
      <c r="NI211" s="163"/>
      <c r="NJ211" s="163"/>
      <c r="NK211" s="163"/>
      <c r="NL211" s="163"/>
      <c r="NM211" s="163"/>
      <c r="NN211" s="163"/>
      <c r="NO211" s="163"/>
      <c r="NP211" s="163"/>
      <c r="NQ211" s="163"/>
      <c r="NR211" s="163"/>
      <c r="NS211" s="163"/>
      <c r="NT211" s="163"/>
      <c r="NU211" s="163"/>
      <c r="NV211" s="163"/>
      <c r="NW211" s="163"/>
      <c r="NX211" s="163"/>
      <c r="NY211" s="163"/>
      <c r="NZ211" s="163"/>
      <c r="OA211" s="163"/>
      <c r="OB211" s="163"/>
      <c r="OC211" s="163"/>
      <c r="OD211" s="163"/>
      <c r="OE211" s="163"/>
      <c r="OF211" s="163"/>
      <c r="OG211" s="163"/>
      <c r="OH211" s="163"/>
      <c r="OI211" s="163"/>
      <c r="OJ211" s="163"/>
      <c r="OK211" s="163"/>
      <c r="OL211" s="163"/>
      <c r="OM211" s="163"/>
      <c r="ON211" s="163"/>
      <c r="OO211" s="163"/>
      <c r="OP211" s="163"/>
      <c r="OQ211" s="163"/>
      <c r="OR211" s="163"/>
      <c r="OS211" s="163"/>
      <c r="OT211" s="163"/>
      <c r="OU211" s="163"/>
      <c r="OV211" s="163"/>
      <c r="OW211" s="163"/>
      <c r="OX211" s="163"/>
      <c r="OY211" s="163"/>
      <c r="OZ211" s="163"/>
      <c r="PA211" s="163"/>
      <c r="PB211" s="163"/>
      <c r="PC211" s="163"/>
      <c r="PD211" s="163"/>
      <c r="PE211" s="163"/>
      <c r="PF211" s="163"/>
      <c r="PG211" s="163"/>
      <c r="PH211" s="163"/>
      <c r="PI211" s="163"/>
      <c r="PJ211" s="163"/>
      <c r="PK211" s="163"/>
      <c r="PL211" s="163"/>
      <c r="PM211" s="163"/>
      <c r="PN211" s="163"/>
      <c r="PO211" s="163"/>
      <c r="PP211" s="163"/>
      <c r="PQ211" s="163"/>
      <c r="PR211" s="163"/>
      <c r="PS211" s="163"/>
      <c r="PT211" s="163"/>
      <c r="PU211" s="163"/>
      <c r="PV211" s="163"/>
      <c r="PW211" s="163"/>
      <c r="PX211" s="163"/>
      <c r="PY211" s="163"/>
      <c r="PZ211" s="163"/>
      <c r="QA211" s="163"/>
      <c r="QB211" s="163"/>
      <c r="QC211" s="163"/>
      <c r="QD211" s="163"/>
      <c r="QE211" s="163"/>
      <c r="QF211" s="163"/>
      <c r="QG211" s="163"/>
      <c r="QH211" s="163"/>
      <c r="QI211" s="163"/>
      <c r="QJ211" s="163"/>
      <c r="QK211" s="163"/>
      <c r="QL211" s="163"/>
      <c r="QM211" s="163"/>
      <c r="QN211" s="163"/>
      <c r="QO211" s="163"/>
      <c r="QP211" s="163"/>
      <c r="QQ211" s="163"/>
      <c r="QR211" s="163"/>
      <c r="QS211" s="163"/>
      <c r="QT211" s="163"/>
      <c r="QU211" s="163"/>
      <c r="QV211" s="163"/>
      <c r="QW211" s="163"/>
      <c r="QX211" s="163"/>
      <c r="QY211" s="163"/>
      <c r="QZ211" s="163"/>
      <c r="RA211" s="163"/>
      <c r="RB211" s="163"/>
      <c r="RC211" s="163"/>
      <c r="RD211" s="163"/>
      <c r="RE211" s="163"/>
      <c r="RF211" s="163"/>
      <c r="RG211" s="163"/>
      <c r="RH211" s="163"/>
      <c r="RI211" s="163"/>
      <c r="RJ211" s="163"/>
      <c r="RK211" s="163"/>
      <c r="RL211" s="163"/>
      <c r="RM211" s="163"/>
      <c r="RN211" s="163"/>
      <c r="RO211" s="163"/>
      <c r="RP211" s="163"/>
      <c r="RQ211" s="163"/>
      <c r="RR211" s="163"/>
      <c r="RS211" s="163"/>
      <c r="RT211" s="163"/>
      <c r="RU211" s="163"/>
      <c r="RV211" s="163"/>
      <c r="RW211" s="163"/>
      <c r="RX211" s="163"/>
      <c r="RY211" s="163"/>
      <c r="RZ211" s="163"/>
      <c r="SA211" s="163"/>
      <c r="SB211" s="163"/>
      <c r="SC211" s="163"/>
      <c r="SD211" s="163"/>
      <c r="SE211" s="163"/>
      <c r="SF211" s="163"/>
      <c r="SG211" s="163"/>
      <c r="SH211" s="163"/>
      <c r="SI211" s="163"/>
      <c r="SJ211" s="163"/>
      <c r="SK211" s="163"/>
      <c r="SL211" s="163"/>
      <c r="SM211" s="163"/>
      <c r="SN211" s="163"/>
      <c r="SO211" s="163"/>
      <c r="SP211" s="163"/>
      <c r="SQ211" s="163"/>
      <c r="SR211" s="163"/>
      <c r="SS211" s="163"/>
      <c r="ST211" s="163"/>
      <c r="SU211" s="163"/>
      <c r="SV211" s="163"/>
      <c r="SW211" s="163"/>
      <c r="SX211" s="163"/>
      <c r="SY211" s="163"/>
      <c r="SZ211" s="163"/>
      <c r="TA211" s="163"/>
      <c r="TB211" s="163"/>
      <c r="TC211" s="163"/>
      <c r="TD211" s="163"/>
      <c r="TE211" s="163"/>
      <c r="TF211" s="163"/>
      <c r="TG211" s="163"/>
      <c r="TH211" s="163"/>
      <c r="TI211" s="163"/>
      <c r="TJ211" s="163"/>
      <c r="TK211" s="163"/>
      <c r="TL211" s="163"/>
      <c r="TM211" s="163"/>
      <c r="TN211" s="163"/>
      <c r="TO211" s="163"/>
      <c r="TP211" s="163"/>
      <c r="TQ211" s="163"/>
      <c r="TR211" s="163"/>
      <c r="TS211" s="163"/>
      <c r="TT211" s="163"/>
      <c r="TU211" s="163"/>
      <c r="TV211" s="163"/>
      <c r="TW211" s="163"/>
      <c r="TX211" s="163"/>
      <c r="TY211" s="163"/>
      <c r="TZ211" s="163"/>
      <c r="UA211" s="163"/>
      <c r="UB211" s="163"/>
      <c r="UC211" s="163"/>
      <c r="UD211" s="163"/>
      <c r="UE211" s="163"/>
      <c r="UF211" s="163"/>
      <c r="UG211" s="163"/>
      <c r="UH211" s="163"/>
      <c r="UI211" s="163"/>
      <c r="UJ211" s="163"/>
      <c r="UK211" s="163"/>
      <c r="UL211" s="163"/>
      <c r="UM211" s="163"/>
      <c r="UN211" s="163"/>
      <c r="UO211" s="163"/>
      <c r="UP211" s="163"/>
      <c r="UQ211" s="163"/>
      <c r="UR211" s="163"/>
      <c r="US211" s="163"/>
      <c r="UT211" s="163"/>
      <c r="UU211" s="163"/>
      <c r="UV211" s="163"/>
      <c r="UW211" s="163"/>
      <c r="UX211" s="163"/>
      <c r="UY211" s="163"/>
      <c r="UZ211" s="163"/>
      <c r="VA211" s="163"/>
      <c r="VB211" s="163"/>
      <c r="VC211" s="163"/>
      <c r="VD211" s="163"/>
      <c r="VE211" s="163"/>
      <c r="VF211" s="163"/>
      <c r="VG211" s="163"/>
      <c r="VH211" s="163"/>
      <c r="VI211" s="163"/>
      <c r="VJ211" s="163"/>
      <c r="VK211" s="163"/>
      <c r="VL211" s="163"/>
      <c r="VM211" s="163"/>
      <c r="VN211" s="163"/>
      <c r="VO211" s="163"/>
      <c r="VP211" s="163"/>
      <c r="VQ211" s="163"/>
      <c r="VR211" s="163"/>
      <c r="VS211" s="163"/>
      <c r="VT211" s="163"/>
      <c r="VU211" s="163"/>
      <c r="VV211" s="163"/>
      <c r="VW211" s="163"/>
      <c r="VX211" s="163"/>
      <c r="VY211" s="163"/>
      <c r="VZ211" s="163"/>
      <c r="WA211" s="163"/>
      <c r="WB211" s="163"/>
      <c r="WC211" s="163"/>
      <c r="WD211" s="163"/>
      <c r="WE211" s="163"/>
      <c r="WF211" s="163"/>
      <c r="WG211" s="163"/>
      <c r="WH211" s="163"/>
      <c r="WI211" s="163"/>
      <c r="WJ211" s="163"/>
      <c r="WK211" s="163"/>
      <c r="WL211" s="163"/>
      <c r="WM211" s="163"/>
      <c r="WN211" s="163"/>
      <c r="WO211" s="163"/>
      <c r="WP211" s="163"/>
      <c r="WQ211" s="163"/>
      <c r="WR211" s="163"/>
      <c r="WS211" s="163"/>
      <c r="WT211" s="163"/>
      <c r="WU211" s="163"/>
      <c r="WV211" s="163"/>
      <c r="WW211" s="163"/>
      <c r="WX211" s="163"/>
      <c r="WY211" s="163"/>
      <c r="WZ211" s="163"/>
      <c r="XA211" s="163"/>
      <c r="XB211" s="163"/>
      <c r="XC211" s="163"/>
      <c r="XD211" s="163"/>
      <c r="XE211" s="163"/>
      <c r="XF211" s="163"/>
      <c r="XG211" s="163"/>
      <c r="XH211" s="163"/>
      <c r="XI211" s="163"/>
      <c r="XJ211" s="163"/>
      <c r="XK211" s="163"/>
      <c r="XL211" s="163"/>
      <c r="XM211" s="163"/>
      <c r="XN211" s="163"/>
      <c r="XO211" s="163"/>
      <c r="XP211" s="163"/>
      <c r="XQ211" s="163"/>
      <c r="XR211" s="163"/>
      <c r="XS211" s="163"/>
      <c r="XT211" s="163"/>
      <c r="XU211" s="163"/>
      <c r="XV211" s="163"/>
      <c r="XW211" s="163"/>
      <c r="XX211" s="163"/>
      <c r="XY211" s="163"/>
      <c r="XZ211" s="163"/>
      <c r="YA211" s="163"/>
      <c r="YB211" s="163"/>
      <c r="YC211" s="163"/>
    </row>
    <row r="212" spans="1:653" s="24" customFormat="1">
      <c r="A212" s="2">
        <f t="shared" si="17"/>
        <v>26</v>
      </c>
      <c r="B212" s="24" t="s">
        <v>602</v>
      </c>
      <c r="C212" s="24" t="s">
        <v>603</v>
      </c>
      <c r="D212" s="24" t="s">
        <v>604</v>
      </c>
      <c r="E212" s="24" t="s">
        <v>605</v>
      </c>
      <c r="F212" s="24" t="s">
        <v>171</v>
      </c>
      <c r="G212" s="24" t="s">
        <v>590</v>
      </c>
      <c r="H212" s="24" t="s">
        <v>606</v>
      </c>
      <c r="I212" s="22">
        <v>17936</v>
      </c>
      <c r="J212" s="24">
        <f t="shared" si="18"/>
        <v>514.76319999999998</v>
      </c>
      <c r="K212" s="24">
        <f t="shared" si="19"/>
        <v>545.25440000000003</v>
      </c>
      <c r="N212" s="8">
        <f>SUM(I212-J212-K212)</f>
        <v>16875.982399999997</v>
      </c>
      <c r="O212" s="181">
        <v>43739</v>
      </c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  <c r="AA212" s="163"/>
      <c r="AB212" s="163"/>
      <c r="AC212" s="163"/>
      <c r="AD212" s="163"/>
      <c r="AE212" s="163"/>
      <c r="AF212" s="163"/>
      <c r="AG212" s="163"/>
      <c r="AH212" s="163"/>
      <c r="AI212" s="163"/>
      <c r="AJ212" s="163"/>
      <c r="AK212" s="163"/>
      <c r="AL212" s="163"/>
      <c r="AM212" s="163"/>
      <c r="AN212" s="163"/>
      <c r="AO212" s="163"/>
      <c r="AP212" s="163"/>
      <c r="AQ212" s="163"/>
      <c r="AR212" s="163"/>
      <c r="AS212" s="163"/>
      <c r="AT212" s="163"/>
      <c r="AU212" s="163"/>
      <c r="AV212" s="163"/>
      <c r="AW212" s="163"/>
      <c r="AX212" s="163"/>
      <c r="AY212" s="163"/>
      <c r="AZ212" s="163"/>
      <c r="BA212" s="163"/>
      <c r="BB212" s="163"/>
      <c r="BC212" s="163"/>
      <c r="BD212" s="163"/>
      <c r="BE212" s="163"/>
      <c r="BF212" s="163"/>
      <c r="BG212" s="163"/>
      <c r="BH212" s="163"/>
      <c r="BI212" s="163"/>
      <c r="BJ212" s="163"/>
      <c r="BK212" s="163"/>
      <c r="BL212" s="163"/>
      <c r="BM212" s="163"/>
      <c r="BN212" s="163"/>
      <c r="BO212" s="163"/>
      <c r="BP212" s="163"/>
      <c r="BQ212" s="163"/>
      <c r="BR212" s="163"/>
      <c r="BS212" s="163"/>
      <c r="BT212" s="163"/>
      <c r="BU212" s="163"/>
      <c r="BV212" s="163"/>
      <c r="BW212" s="163"/>
      <c r="BX212" s="163"/>
      <c r="BY212" s="163"/>
      <c r="BZ212" s="163"/>
      <c r="CA212" s="163"/>
      <c r="CB212" s="163"/>
      <c r="CC212" s="163"/>
      <c r="CD212" s="163"/>
      <c r="CE212" s="163"/>
      <c r="CF212" s="163"/>
      <c r="CG212" s="163"/>
      <c r="CH212" s="163"/>
      <c r="CI212" s="163"/>
      <c r="CJ212" s="163"/>
      <c r="CK212" s="163"/>
      <c r="CL212" s="163"/>
      <c r="CM212" s="163"/>
      <c r="CN212" s="163"/>
      <c r="CO212" s="163"/>
      <c r="CP212" s="163"/>
      <c r="CQ212" s="163"/>
      <c r="CR212" s="163"/>
      <c r="CS212" s="163"/>
      <c r="CT212" s="163"/>
      <c r="CU212" s="163"/>
      <c r="CV212" s="163"/>
      <c r="CW212" s="163"/>
      <c r="CX212" s="163"/>
      <c r="CY212" s="163"/>
      <c r="CZ212" s="163"/>
      <c r="DA212" s="163"/>
      <c r="DB212" s="163"/>
      <c r="DC212" s="163"/>
      <c r="DD212" s="163"/>
      <c r="DE212" s="163"/>
      <c r="DF212" s="163"/>
      <c r="DG212" s="163"/>
      <c r="DH212" s="163"/>
      <c r="DI212" s="163"/>
      <c r="DJ212" s="163"/>
      <c r="DK212" s="163"/>
      <c r="DL212" s="163"/>
      <c r="DM212" s="163"/>
      <c r="DN212" s="163"/>
      <c r="DO212" s="163"/>
      <c r="DP212" s="163"/>
      <c r="DQ212" s="163"/>
      <c r="DR212" s="163"/>
      <c r="DS212" s="163"/>
      <c r="DT212" s="163"/>
      <c r="DU212" s="163"/>
      <c r="DV212" s="163"/>
      <c r="DW212" s="163"/>
      <c r="DX212" s="163"/>
      <c r="DY212" s="163"/>
      <c r="DZ212" s="163"/>
      <c r="EA212" s="163"/>
      <c r="EB212" s="163"/>
      <c r="EC212" s="163"/>
      <c r="ED212" s="163"/>
      <c r="EE212" s="163"/>
      <c r="EF212" s="163"/>
      <c r="EG212" s="163"/>
      <c r="EH212" s="163"/>
      <c r="EI212" s="163"/>
      <c r="EJ212" s="163"/>
      <c r="EK212" s="163"/>
      <c r="EL212" s="163"/>
      <c r="EM212" s="163"/>
      <c r="EN212" s="163"/>
      <c r="EO212" s="163"/>
      <c r="EP212" s="163"/>
      <c r="EQ212" s="163"/>
      <c r="ER212" s="163"/>
      <c r="ES212" s="163"/>
      <c r="ET212" s="163"/>
      <c r="EU212" s="163"/>
      <c r="EV212" s="163"/>
      <c r="EW212" s="163"/>
      <c r="EX212" s="163"/>
      <c r="EY212" s="163"/>
      <c r="EZ212" s="163"/>
      <c r="FA212" s="163"/>
      <c r="FB212" s="163"/>
      <c r="FC212" s="163"/>
      <c r="FD212" s="163"/>
      <c r="FE212" s="163"/>
      <c r="FF212" s="163"/>
      <c r="FG212" s="163"/>
      <c r="FH212" s="163"/>
      <c r="FI212" s="163"/>
      <c r="FJ212" s="163"/>
      <c r="FK212" s="163"/>
      <c r="FL212" s="163"/>
      <c r="FM212" s="163"/>
      <c r="FN212" s="163"/>
      <c r="FO212" s="163"/>
      <c r="FP212" s="163"/>
      <c r="FQ212" s="163"/>
      <c r="FR212" s="163"/>
      <c r="FS212" s="163"/>
      <c r="FT212" s="163"/>
      <c r="FU212" s="163"/>
      <c r="FV212" s="163"/>
      <c r="FW212" s="163"/>
      <c r="FX212" s="163"/>
      <c r="FY212" s="163"/>
      <c r="FZ212" s="163"/>
      <c r="GA212" s="163"/>
      <c r="GB212" s="163"/>
      <c r="GC212" s="163"/>
      <c r="GD212" s="163"/>
      <c r="GE212" s="163"/>
      <c r="GF212" s="163"/>
      <c r="GG212" s="163"/>
      <c r="GH212" s="163"/>
      <c r="GI212" s="163"/>
      <c r="GJ212" s="163"/>
      <c r="GK212" s="163"/>
      <c r="GL212" s="163"/>
      <c r="GM212" s="163"/>
      <c r="GN212" s="163"/>
      <c r="GO212" s="163"/>
      <c r="GP212" s="163"/>
      <c r="GQ212" s="163"/>
      <c r="GR212" s="163"/>
      <c r="GS212" s="163"/>
      <c r="GT212" s="163"/>
      <c r="GU212" s="163"/>
      <c r="GV212" s="163"/>
      <c r="GW212" s="163"/>
      <c r="GX212" s="163"/>
      <c r="GY212" s="163"/>
      <c r="GZ212" s="163"/>
      <c r="HA212" s="163"/>
      <c r="HB212" s="163"/>
      <c r="HC212" s="163"/>
      <c r="HD212" s="163"/>
      <c r="HE212" s="163"/>
      <c r="HF212" s="163"/>
      <c r="HG212" s="163"/>
      <c r="HH212" s="163"/>
      <c r="HI212" s="163"/>
      <c r="HJ212" s="163"/>
      <c r="HK212" s="163"/>
      <c r="HL212" s="163"/>
      <c r="HM212" s="163"/>
      <c r="HN212" s="163"/>
      <c r="HO212" s="163"/>
      <c r="HP212" s="163"/>
      <c r="HQ212" s="163"/>
      <c r="HR212" s="163"/>
      <c r="HS212" s="163"/>
      <c r="HT212" s="163"/>
      <c r="HU212" s="163"/>
      <c r="HV212" s="163"/>
      <c r="HW212" s="163"/>
      <c r="HX212" s="163"/>
      <c r="HY212" s="163"/>
      <c r="HZ212" s="163"/>
      <c r="IA212" s="163"/>
      <c r="IB212" s="163"/>
      <c r="IC212" s="163"/>
      <c r="ID212" s="163"/>
      <c r="IE212" s="163"/>
      <c r="IF212" s="163"/>
      <c r="IG212" s="163"/>
      <c r="IH212" s="163"/>
      <c r="II212" s="163"/>
      <c r="IJ212" s="163"/>
      <c r="IK212" s="163"/>
      <c r="IL212" s="163"/>
      <c r="IM212" s="163"/>
      <c r="IN212" s="163"/>
      <c r="IO212" s="163"/>
      <c r="IP212" s="163"/>
      <c r="IQ212" s="163"/>
      <c r="IR212" s="163"/>
      <c r="IS212" s="163"/>
      <c r="IT212" s="163"/>
      <c r="IU212" s="163"/>
      <c r="IV212" s="163"/>
      <c r="IW212" s="163"/>
      <c r="IX212" s="163"/>
      <c r="IY212" s="163"/>
      <c r="IZ212" s="163"/>
      <c r="JA212" s="163"/>
      <c r="JB212" s="163"/>
      <c r="JC212" s="163"/>
      <c r="JD212" s="163"/>
      <c r="JE212" s="163"/>
      <c r="JF212" s="163"/>
      <c r="JG212" s="163"/>
      <c r="JH212" s="163"/>
      <c r="JI212" s="163"/>
      <c r="JJ212" s="163"/>
      <c r="JK212" s="163"/>
      <c r="JL212" s="163"/>
      <c r="JM212" s="163"/>
      <c r="JN212" s="163"/>
      <c r="JO212" s="163"/>
      <c r="JP212" s="163"/>
      <c r="JQ212" s="163"/>
      <c r="JR212" s="163"/>
      <c r="JS212" s="163"/>
      <c r="JT212" s="163"/>
      <c r="JU212" s="163"/>
      <c r="JV212" s="163"/>
      <c r="JW212" s="163"/>
      <c r="JX212" s="163"/>
      <c r="JY212" s="163"/>
      <c r="JZ212" s="163"/>
      <c r="KA212" s="163"/>
      <c r="KB212" s="163"/>
      <c r="KC212" s="163"/>
      <c r="KD212" s="163"/>
      <c r="KE212" s="163"/>
      <c r="KF212" s="163"/>
      <c r="KG212" s="163"/>
      <c r="KH212" s="163"/>
      <c r="KI212" s="163"/>
      <c r="KJ212" s="163"/>
      <c r="KK212" s="163"/>
      <c r="KL212" s="163"/>
      <c r="KM212" s="163"/>
      <c r="KN212" s="163"/>
      <c r="KO212" s="163"/>
      <c r="KP212" s="163"/>
      <c r="KQ212" s="163"/>
      <c r="KR212" s="163"/>
      <c r="KS212" s="163"/>
      <c r="KT212" s="163"/>
      <c r="KU212" s="163"/>
      <c r="KV212" s="163"/>
      <c r="KW212" s="163"/>
      <c r="KX212" s="163"/>
      <c r="KY212" s="163"/>
      <c r="KZ212" s="163"/>
      <c r="LA212" s="163"/>
      <c r="LB212" s="163"/>
      <c r="LC212" s="163"/>
      <c r="LD212" s="163"/>
      <c r="LE212" s="163"/>
      <c r="LF212" s="163"/>
      <c r="LG212" s="163"/>
      <c r="LH212" s="163"/>
      <c r="LI212" s="163"/>
      <c r="LJ212" s="163"/>
      <c r="LK212" s="163"/>
      <c r="LL212" s="163"/>
      <c r="LM212" s="163"/>
      <c r="LN212" s="163"/>
      <c r="LO212" s="163"/>
      <c r="LP212" s="163"/>
      <c r="LQ212" s="163"/>
      <c r="LR212" s="163"/>
      <c r="LS212" s="163"/>
      <c r="LT212" s="163"/>
      <c r="LU212" s="163"/>
      <c r="LV212" s="163"/>
      <c r="LW212" s="163"/>
      <c r="LX212" s="163"/>
      <c r="LY212" s="163"/>
      <c r="LZ212" s="163"/>
      <c r="MA212" s="163"/>
      <c r="MB212" s="163"/>
      <c r="MC212" s="163"/>
      <c r="MD212" s="163"/>
      <c r="ME212" s="163"/>
      <c r="MF212" s="163"/>
      <c r="MG212" s="163"/>
      <c r="MH212" s="163"/>
      <c r="MI212" s="163"/>
      <c r="MJ212" s="163"/>
      <c r="MK212" s="163"/>
      <c r="ML212" s="163"/>
      <c r="MM212" s="163"/>
      <c r="MN212" s="163"/>
      <c r="MO212" s="163"/>
      <c r="MP212" s="163"/>
      <c r="MQ212" s="163"/>
      <c r="MR212" s="163"/>
      <c r="MS212" s="163"/>
      <c r="MT212" s="163"/>
      <c r="MU212" s="163"/>
      <c r="MV212" s="163"/>
      <c r="MW212" s="163"/>
      <c r="MX212" s="163"/>
      <c r="MY212" s="163"/>
      <c r="MZ212" s="163"/>
      <c r="NA212" s="163"/>
      <c r="NB212" s="163"/>
      <c r="NC212" s="163"/>
      <c r="ND212" s="163"/>
      <c r="NE212" s="163"/>
      <c r="NF212" s="163"/>
      <c r="NG212" s="163"/>
      <c r="NH212" s="163"/>
      <c r="NI212" s="163"/>
      <c r="NJ212" s="163"/>
      <c r="NK212" s="163"/>
      <c r="NL212" s="163"/>
      <c r="NM212" s="163"/>
      <c r="NN212" s="163"/>
      <c r="NO212" s="163"/>
      <c r="NP212" s="163"/>
      <c r="NQ212" s="163"/>
      <c r="NR212" s="163"/>
      <c r="NS212" s="163"/>
      <c r="NT212" s="163"/>
      <c r="NU212" s="163"/>
      <c r="NV212" s="163"/>
      <c r="NW212" s="163"/>
      <c r="NX212" s="163"/>
      <c r="NY212" s="163"/>
      <c r="NZ212" s="163"/>
      <c r="OA212" s="163"/>
      <c r="OB212" s="163"/>
      <c r="OC212" s="163"/>
      <c r="OD212" s="163"/>
      <c r="OE212" s="163"/>
      <c r="OF212" s="163"/>
      <c r="OG212" s="163"/>
      <c r="OH212" s="163"/>
      <c r="OI212" s="163"/>
      <c r="OJ212" s="163"/>
      <c r="OK212" s="163"/>
      <c r="OL212" s="163"/>
      <c r="OM212" s="163"/>
      <c r="ON212" s="163"/>
      <c r="OO212" s="163"/>
      <c r="OP212" s="163"/>
      <c r="OQ212" s="163"/>
      <c r="OR212" s="163"/>
      <c r="OS212" s="163"/>
      <c r="OT212" s="163"/>
      <c r="OU212" s="163"/>
      <c r="OV212" s="163"/>
      <c r="OW212" s="163"/>
      <c r="OX212" s="163"/>
      <c r="OY212" s="163"/>
      <c r="OZ212" s="163"/>
      <c r="PA212" s="163"/>
      <c r="PB212" s="163"/>
      <c r="PC212" s="163"/>
      <c r="PD212" s="163"/>
      <c r="PE212" s="163"/>
      <c r="PF212" s="163"/>
      <c r="PG212" s="163"/>
      <c r="PH212" s="163"/>
      <c r="PI212" s="163"/>
      <c r="PJ212" s="163"/>
      <c r="PK212" s="163"/>
      <c r="PL212" s="163"/>
      <c r="PM212" s="163"/>
      <c r="PN212" s="163"/>
      <c r="PO212" s="163"/>
      <c r="PP212" s="163"/>
      <c r="PQ212" s="163"/>
      <c r="PR212" s="163"/>
      <c r="PS212" s="163"/>
      <c r="PT212" s="163"/>
      <c r="PU212" s="163"/>
      <c r="PV212" s="163"/>
      <c r="PW212" s="163"/>
      <c r="PX212" s="163"/>
      <c r="PY212" s="163"/>
      <c r="PZ212" s="163"/>
      <c r="QA212" s="163"/>
      <c r="QB212" s="163"/>
      <c r="QC212" s="163"/>
      <c r="QD212" s="163"/>
      <c r="QE212" s="163"/>
      <c r="QF212" s="163"/>
      <c r="QG212" s="163"/>
      <c r="QH212" s="163"/>
      <c r="QI212" s="163"/>
      <c r="QJ212" s="163"/>
      <c r="QK212" s="163"/>
      <c r="QL212" s="163"/>
      <c r="QM212" s="163"/>
      <c r="QN212" s="163"/>
      <c r="QO212" s="163"/>
      <c r="QP212" s="163"/>
      <c r="QQ212" s="163"/>
      <c r="QR212" s="163"/>
      <c r="QS212" s="163"/>
      <c r="QT212" s="163"/>
      <c r="QU212" s="163"/>
      <c r="QV212" s="163"/>
      <c r="QW212" s="163"/>
      <c r="QX212" s="163"/>
      <c r="QY212" s="163"/>
      <c r="QZ212" s="163"/>
      <c r="RA212" s="163"/>
      <c r="RB212" s="163"/>
      <c r="RC212" s="163"/>
      <c r="RD212" s="163"/>
      <c r="RE212" s="163"/>
      <c r="RF212" s="163"/>
      <c r="RG212" s="163"/>
      <c r="RH212" s="163"/>
      <c r="RI212" s="163"/>
      <c r="RJ212" s="163"/>
      <c r="RK212" s="163"/>
      <c r="RL212" s="163"/>
      <c r="RM212" s="163"/>
      <c r="RN212" s="163"/>
      <c r="RO212" s="163"/>
      <c r="RP212" s="163"/>
      <c r="RQ212" s="163"/>
      <c r="RR212" s="163"/>
      <c r="RS212" s="163"/>
      <c r="RT212" s="163"/>
      <c r="RU212" s="163"/>
      <c r="RV212" s="163"/>
      <c r="RW212" s="163"/>
      <c r="RX212" s="163"/>
      <c r="RY212" s="163"/>
      <c r="RZ212" s="163"/>
      <c r="SA212" s="163"/>
      <c r="SB212" s="163"/>
      <c r="SC212" s="163"/>
      <c r="SD212" s="163"/>
      <c r="SE212" s="163"/>
      <c r="SF212" s="163"/>
      <c r="SG212" s="163"/>
      <c r="SH212" s="163"/>
      <c r="SI212" s="163"/>
      <c r="SJ212" s="163"/>
      <c r="SK212" s="163"/>
      <c r="SL212" s="163"/>
      <c r="SM212" s="163"/>
      <c r="SN212" s="163"/>
      <c r="SO212" s="163"/>
      <c r="SP212" s="163"/>
      <c r="SQ212" s="163"/>
      <c r="SR212" s="163"/>
      <c r="SS212" s="163"/>
      <c r="ST212" s="163"/>
      <c r="SU212" s="163"/>
      <c r="SV212" s="163"/>
      <c r="SW212" s="163"/>
      <c r="SX212" s="163"/>
      <c r="SY212" s="163"/>
      <c r="SZ212" s="163"/>
      <c r="TA212" s="163"/>
      <c r="TB212" s="163"/>
      <c r="TC212" s="163"/>
      <c r="TD212" s="163"/>
      <c r="TE212" s="163"/>
      <c r="TF212" s="163"/>
      <c r="TG212" s="163"/>
      <c r="TH212" s="163"/>
      <c r="TI212" s="163"/>
      <c r="TJ212" s="163"/>
      <c r="TK212" s="163"/>
      <c r="TL212" s="163"/>
      <c r="TM212" s="163"/>
      <c r="TN212" s="163"/>
      <c r="TO212" s="163"/>
      <c r="TP212" s="163"/>
      <c r="TQ212" s="163"/>
      <c r="TR212" s="163"/>
      <c r="TS212" s="163"/>
      <c r="TT212" s="163"/>
      <c r="TU212" s="163"/>
      <c r="TV212" s="163"/>
      <c r="TW212" s="163"/>
      <c r="TX212" s="163"/>
      <c r="TY212" s="163"/>
      <c r="TZ212" s="163"/>
      <c r="UA212" s="163"/>
      <c r="UB212" s="163"/>
      <c r="UC212" s="163"/>
      <c r="UD212" s="163"/>
      <c r="UE212" s="163"/>
      <c r="UF212" s="163"/>
      <c r="UG212" s="163"/>
      <c r="UH212" s="163"/>
      <c r="UI212" s="163"/>
      <c r="UJ212" s="163"/>
      <c r="UK212" s="163"/>
      <c r="UL212" s="163"/>
      <c r="UM212" s="163"/>
      <c r="UN212" s="163"/>
      <c r="UO212" s="163"/>
      <c r="UP212" s="163"/>
      <c r="UQ212" s="163"/>
      <c r="UR212" s="163"/>
      <c r="US212" s="163"/>
      <c r="UT212" s="163"/>
      <c r="UU212" s="163"/>
      <c r="UV212" s="163"/>
      <c r="UW212" s="163"/>
      <c r="UX212" s="163"/>
      <c r="UY212" s="163"/>
      <c r="UZ212" s="163"/>
      <c r="VA212" s="163"/>
      <c r="VB212" s="163"/>
      <c r="VC212" s="163"/>
      <c r="VD212" s="163"/>
      <c r="VE212" s="163"/>
      <c r="VF212" s="163"/>
      <c r="VG212" s="163"/>
      <c r="VH212" s="163"/>
      <c r="VI212" s="163"/>
      <c r="VJ212" s="163"/>
      <c r="VK212" s="163"/>
      <c r="VL212" s="163"/>
      <c r="VM212" s="163"/>
      <c r="VN212" s="163"/>
      <c r="VO212" s="163"/>
      <c r="VP212" s="163"/>
      <c r="VQ212" s="163"/>
      <c r="VR212" s="163"/>
      <c r="VS212" s="163"/>
      <c r="VT212" s="163"/>
      <c r="VU212" s="163"/>
      <c r="VV212" s="163"/>
      <c r="VW212" s="163"/>
      <c r="VX212" s="163"/>
      <c r="VY212" s="163"/>
      <c r="VZ212" s="163"/>
      <c r="WA212" s="163"/>
      <c r="WB212" s="163"/>
      <c r="WC212" s="163"/>
      <c r="WD212" s="163"/>
      <c r="WE212" s="163"/>
      <c r="WF212" s="163"/>
      <c r="WG212" s="163"/>
      <c r="WH212" s="163"/>
      <c r="WI212" s="163"/>
      <c r="WJ212" s="163"/>
      <c r="WK212" s="163"/>
      <c r="WL212" s="163"/>
      <c r="WM212" s="163"/>
      <c r="WN212" s="163"/>
      <c r="WO212" s="163"/>
      <c r="WP212" s="163"/>
      <c r="WQ212" s="163"/>
      <c r="WR212" s="163"/>
      <c r="WS212" s="163"/>
      <c r="WT212" s="163"/>
      <c r="WU212" s="163"/>
      <c r="WV212" s="163"/>
      <c r="WW212" s="163"/>
      <c r="WX212" s="163"/>
      <c r="WY212" s="163"/>
      <c r="WZ212" s="163"/>
      <c r="XA212" s="163"/>
      <c r="XB212" s="163"/>
      <c r="XC212" s="163"/>
      <c r="XD212" s="163"/>
      <c r="XE212" s="163"/>
      <c r="XF212" s="163"/>
      <c r="XG212" s="163"/>
      <c r="XH212" s="163"/>
      <c r="XI212" s="163"/>
      <c r="XJ212" s="163"/>
      <c r="XK212" s="163"/>
      <c r="XL212" s="163"/>
      <c r="XM212" s="163"/>
      <c r="XN212" s="163"/>
      <c r="XO212" s="163"/>
      <c r="XP212" s="163"/>
      <c r="XQ212" s="163"/>
      <c r="XR212" s="163"/>
      <c r="XS212" s="163"/>
      <c r="XT212" s="163"/>
      <c r="XU212" s="163"/>
      <c r="XV212" s="163"/>
      <c r="XW212" s="163"/>
      <c r="XX212" s="163"/>
      <c r="XY212" s="163"/>
      <c r="XZ212" s="163"/>
      <c r="YA212" s="163"/>
      <c r="YB212" s="163"/>
      <c r="YC212" s="163"/>
    </row>
    <row r="213" spans="1:653">
      <c r="A213" s="2">
        <f t="shared" si="17"/>
        <v>27</v>
      </c>
      <c r="B213" s="137" t="s">
        <v>607</v>
      </c>
      <c r="C213" s="21" t="s">
        <v>608</v>
      </c>
      <c r="D213" s="138" t="s">
        <v>609</v>
      </c>
      <c r="E213" s="49" t="s">
        <v>610</v>
      </c>
      <c r="F213" s="137" t="s">
        <v>58</v>
      </c>
      <c r="G213" s="21" t="s">
        <v>590</v>
      </c>
      <c r="H213" s="21" t="s">
        <v>611</v>
      </c>
      <c r="I213" s="139">
        <v>5000</v>
      </c>
      <c r="J213" s="139">
        <f t="shared" si="18"/>
        <v>143.5</v>
      </c>
      <c r="K213" s="139">
        <f t="shared" si="19"/>
        <v>152</v>
      </c>
      <c r="L213" s="139"/>
      <c r="M213" s="139"/>
      <c r="N213" s="139">
        <f t="shared" si="21"/>
        <v>4704.5</v>
      </c>
      <c r="O213" s="140">
        <v>44228</v>
      </c>
      <c r="P213" s="180"/>
      <c r="Q213" s="180"/>
      <c r="R213" s="180"/>
      <c r="S213" s="180"/>
      <c r="T213" s="180"/>
      <c r="U213" s="180"/>
      <c r="V213" s="180"/>
      <c r="W213" s="180"/>
      <c r="X213" s="180"/>
      <c r="Y213" s="180"/>
      <c r="Z213" s="180"/>
      <c r="AA213" s="180"/>
      <c r="AB213" s="180"/>
      <c r="AC213" s="180"/>
      <c r="AD213" s="180"/>
      <c r="AE213" s="180"/>
      <c r="AF213" s="180"/>
      <c r="AG213" s="180"/>
      <c r="AH213" s="180"/>
      <c r="AI213" s="180"/>
      <c r="AJ213" s="180"/>
      <c r="AK213" s="180"/>
      <c r="AL213" s="180"/>
      <c r="AM213" s="180"/>
      <c r="AN213" s="180"/>
      <c r="AO213" s="180"/>
      <c r="AP213" s="180"/>
      <c r="AQ213" s="180"/>
      <c r="AR213" s="180"/>
      <c r="AS213" s="180"/>
      <c r="AT213" s="180"/>
      <c r="AU213" s="180"/>
      <c r="AV213" s="180"/>
      <c r="AW213" s="180"/>
      <c r="AX213" s="180"/>
      <c r="AY213" s="180"/>
      <c r="AZ213" s="180"/>
      <c r="BA213" s="180"/>
      <c r="BB213" s="180"/>
      <c r="BC213" s="180"/>
      <c r="BD213" s="180"/>
      <c r="BE213" s="180"/>
      <c r="BF213" s="180"/>
      <c r="BG213" s="180"/>
      <c r="BH213" s="180"/>
      <c r="BI213" s="180"/>
      <c r="BJ213" s="180"/>
      <c r="BK213" s="180"/>
      <c r="BL213" s="180"/>
      <c r="BM213" s="180"/>
      <c r="BN213" s="180"/>
      <c r="BO213" s="180"/>
      <c r="BP213" s="180"/>
      <c r="BQ213" s="180"/>
      <c r="BR213" s="180"/>
      <c r="BS213" s="180"/>
      <c r="BT213" s="180"/>
      <c r="BU213" s="180"/>
      <c r="BV213" s="180"/>
      <c r="BW213" s="180"/>
      <c r="BX213" s="180"/>
      <c r="BY213" s="180"/>
      <c r="BZ213" s="180"/>
      <c r="CA213" s="180"/>
      <c r="CB213" s="180"/>
      <c r="CC213" s="180"/>
      <c r="CD213" s="180"/>
      <c r="CE213" s="180"/>
      <c r="CF213" s="180"/>
      <c r="CG213" s="180"/>
      <c r="CH213" s="180"/>
      <c r="CI213" s="180"/>
      <c r="CJ213" s="180"/>
      <c r="CK213" s="180"/>
      <c r="CL213" s="180"/>
      <c r="CM213" s="180"/>
      <c r="CN213" s="180"/>
      <c r="CO213" s="180"/>
      <c r="CP213" s="180"/>
      <c r="CQ213" s="180"/>
      <c r="CR213" s="180"/>
      <c r="CS213" s="180"/>
      <c r="CT213" s="180"/>
      <c r="CU213" s="180"/>
      <c r="CV213" s="180"/>
      <c r="CW213" s="180"/>
      <c r="CX213" s="180"/>
      <c r="CY213" s="180"/>
      <c r="CZ213" s="180"/>
      <c r="DA213" s="180"/>
      <c r="DB213" s="180"/>
      <c r="DC213" s="180"/>
      <c r="DD213" s="180"/>
      <c r="DE213" s="180"/>
      <c r="DF213" s="180"/>
      <c r="DG213" s="180"/>
      <c r="DH213" s="180"/>
      <c r="DI213" s="180"/>
      <c r="DJ213" s="180"/>
      <c r="DK213" s="180"/>
      <c r="DL213" s="180"/>
      <c r="DM213" s="180"/>
      <c r="DN213" s="180"/>
      <c r="DO213" s="180"/>
      <c r="DP213" s="180"/>
      <c r="DQ213" s="180"/>
      <c r="DR213" s="180"/>
      <c r="DS213" s="180"/>
      <c r="DT213" s="180"/>
      <c r="DU213" s="180"/>
      <c r="DV213" s="180"/>
      <c r="DW213" s="180"/>
      <c r="DX213" s="180"/>
      <c r="DY213" s="180"/>
      <c r="DZ213" s="180"/>
      <c r="EA213" s="180"/>
      <c r="EB213" s="180"/>
      <c r="EC213" s="180"/>
      <c r="ED213" s="180"/>
      <c r="EE213" s="180"/>
      <c r="EF213" s="180"/>
      <c r="EG213" s="180"/>
      <c r="EH213" s="180"/>
      <c r="EI213" s="180"/>
      <c r="EJ213" s="180"/>
      <c r="EK213" s="180"/>
      <c r="EL213" s="180"/>
      <c r="EM213" s="180"/>
      <c r="EN213" s="180"/>
      <c r="EO213" s="180"/>
      <c r="EP213" s="180"/>
      <c r="EQ213" s="180"/>
      <c r="ER213" s="180"/>
      <c r="ES213" s="180"/>
      <c r="ET213" s="180"/>
      <c r="EU213" s="180"/>
      <c r="EV213" s="180"/>
      <c r="EW213" s="180"/>
      <c r="EX213" s="180"/>
      <c r="EY213" s="180"/>
      <c r="EZ213" s="180"/>
      <c r="FA213" s="180"/>
      <c r="FB213" s="180"/>
      <c r="FC213" s="180"/>
      <c r="FD213" s="180"/>
      <c r="FE213" s="180"/>
      <c r="FF213" s="180"/>
      <c r="FG213" s="180"/>
      <c r="FH213" s="180"/>
      <c r="FI213" s="180"/>
      <c r="FJ213" s="180"/>
      <c r="FK213" s="180"/>
      <c r="FL213" s="180"/>
      <c r="FM213" s="180"/>
      <c r="FN213" s="180"/>
      <c r="FO213" s="180"/>
      <c r="FP213" s="180"/>
      <c r="FQ213" s="180"/>
      <c r="FR213" s="180"/>
      <c r="FS213" s="180"/>
      <c r="FT213" s="180"/>
      <c r="FU213" s="180"/>
      <c r="FV213" s="180"/>
      <c r="FW213" s="180"/>
      <c r="FX213" s="180"/>
      <c r="FY213" s="180"/>
      <c r="FZ213" s="180"/>
      <c r="GA213" s="180"/>
      <c r="GB213" s="180"/>
      <c r="GC213" s="180"/>
      <c r="GD213" s="180"/>
      <c r="GE213" s="180"/>
      <c r="GF213" s="180"/>
      <c r="GG213" s="180"/>
      <c r="GH213" s="180"/>
      <c r="GI213" s="180"/>
      <c r="GJ213" s="180"/>
      <c r="GK213" s="180"/>
      <c r="GL213" s="180"/>
      <c r="GM213" s="180"/>
      <c r="GN213" s="180"/>
      <c r="GO213" s="180"/>
      <c r="GP213" s="180"/>
      <c r="GQ213" s="180"/>
      <c r="GR213" s="180"/>
      <c r="GS213" s="180"/>
      <c r="GT213" s="180"/>
      <c r="GU213" s="180"/>
      <c r="GV213" s="180"/>
      <c r="GW213" s="180"/>
      <c r="GX213" s="180"/>
      <c r="GY213" s="180"/>
      <c r="GZ213" s="180"/>
      <c r="HA213" s="180"/>
      <c r="HB213" s="180"/>
      <c r="HC213" s="180"/>
      <c r="HD213" s="180"/>
      <c r="HE213" s="180"/>
      <c r="HF213" s="180"/>
      <c r="HG213" s="180"/>
      <c r="HH213" s="180"/>
      <c r="HI213" s="180"/>
      <c r="HJ213" s="180"/>
      <c r="HK213" s="180"/>
      <c r="HL213" s="180"/>
      <c r="HM213" s="180"/>
      <c r="HN213" s="180"/>
      <c r="HO213" s="180"/>
      <c r="HP213" s="180"/>
      <c r="HQ213" s="180"/>
      <c r="HR213" s="180"/>
      <c r="HS213" s="180"/>
      <c r="HT213" s="180"/>
      <c r="HU213" s="180"/>
      <c r="HV213" s="180"/>
      <c r="HW213" s="180"/>
      <c r="HX213" s="180"/>
      <c r="HY213" s="180"/>
      <c r="HZ213" s="180"/>
      <c r="IA213" s="180"/>
      <c r="IB213" s="180"/>
      <c r="IC213" s="180"/>
      <c r="ID213" s="180"/>
      <c r="IE213" s="180"/>
      <c r="IF213" s="180"/>
      <c r="IG213" s="180"/>
      <c r="IH213" s="180"/>
      <c r="II213" s="180"/>
      <c r="IJ213" s="180"/>
      <c r="IK213" s="180"/>
      <c r="IL213" s="180"/>
      <c r="IM213" s="180"/>
      <c r="IN213" s="180"/>
      <c r="IO213" s="180"/>
      <c r="IP213" s="180"/>
      <c r="IQ213" s="180"/>
      <c r="IR213" s="180"/>
      <c r="IS213" s="180"/>
      <c r="IT213" s="180"/>
      <c r="IU213" s="180"/>
      <c r="IV213" s="180"/>
      <c r="IW213" s="180"/>
      <c r="IX213" s="180"/>
      <c r="IY213" s="180"/>
      <c r="IZ213" s="180"/>
      <c r="JA213" s="180"/>
      <c r="JB213" s="180"/>
      <c r="JC213" s="180"/>
      <c r="JD213" s="180"/>
      <c r="JE213" s="180"/>
      <c r="JF213" s="180"/>
      <c r="JG213" s="180"/>
      <c r="JH213" s="180"/>
      <c r="JI213" s="180"/>
      <c r="JJ213" s="180"/>
      <c r="JK213" s="180"/>
      <c r="JL213" s="180"/>
      <c r="JM213" s="180"/>
      <c r="JN213" s="180"/>
      <c r="JO213" s="180"/>
      <c r="JP213" s="180"/>
      <c r="JQ213" s="180"/>
      <c r="JR213" s="180"/>
      <c r="JS213" s="180"/>
      <c r="JT213" s="180"/>
      <c r="JU213" s="180"/>
      <c r="JV213" s="180"/>
      <c r="JW213" s="180"/>
      <c r="JX213" s="180"/>
      <c r="JY213" s="180"/>
      <c r="JZ213" s="180"/>
      <c r="KA213" s="180"/>
      <c r="KB213" s="180"/>
      <c r="KC213" s="180"/>
      <c r="KD213" s="180"/>
      <c r="KE213" s="180"/>
      <c r="KF213" s="180"/>
      <c r="KG213" s="180"/>
      <c r="KH213" s="180"/>
      <c r="KI213" s="180"/>
      <c r="KJ213" s="180"/>
      <c r="KK213" s="180"/>
      <c r="KL213" s="180"/>
      <c r="KM213" s="180"/>
      <c r="KN213" s="180"/>
      <c r="KO213" s="180"/>
      <c r="KP213" s="180"/>
      <c r="KQ213" s="180"/>
      <c r="KR213" s="180"/>
      <c r="KS213" s="180"/>
      <c r="KT213" s="180"/>
      <c r="KU213" s="180"/>
      <c r="KV213" s="180"/>
      <c r="KW213" s="180"/>
      <c r="KX213" s="180"/>
      <c r="KY213" s="180"/>
      <c r="KZ213" s="180"/>
      <c r="LA213" s="180"/>
      <c r="LB213" s="180"/>
      <c r="LC213" s="180"/>
      <c r="LD213" s="180"/>
      <c r="LE213" s="180"/>
      <c r="LF213" s="180"/>
      <c r="LG213" s="180"/>
      <c r="LH213" s="180"/>
      <c r="LI213" s="180"/>
      <c r="LJ213" s="180"/>
      <c r="LK213" s="180"/>
      <c r="LL213" s="180"/>
      <c r="LM213" s="180"/>
      <c r="LN213" s="180"/>
      <c r="LO213" s="180"/>
      <c r="LP213" s="180"/>
      <c r="LQ213" s="180"/>
      <c r="LR213" s="180"/>
      <c r="LS213" s="180"/>
      <c r="LT213" s="180"/>
      <c r="LU213" s="180"/>
      <c r="LV213" s="180"/>
      <c r="LW213" s="180"/>
      <c r="LX213" s="180"/>
      <c r="LY213" s="180"/>
      <c r="LZ213" s="180"/>
      <c r="MA213" s="180"/>
      <c r="MB213" s="180"/>
      <c r="MC213" s="180"/>
      <c r="MD213" s="180"/>
      <c r="ME213" s="180"/>
      <c r="MF213" s="180"/>
      <c r="MG213" s="180"/>
      <c r="MH213" s="180"/>
      <c r="MI213" s="180"/>
      <c r="MJ213" s="180"/>
      <c r="MK213" s="180"/>
      <c r="ML213" s="180"/>
      <c r="MM213" s="180"/>
      <c r="MN213" s="180"/>
      <c r="MO213" s="180"/>
      <c r="MP213" s="180"/>
      <c r="MQ213" s="180"/>
      <c r="MR213" s="180"/>
      <c r="MS213" s="180"/>
      <c r="MT213" s="180"/>
      <c r="MU213" s="180"/>
      <c r="MV213" s="180"/>
      <c r="MW213" s="180"/>
      <c r="MX213" s="180"/>
      <c r="MY213" s="180"/>
      <c r="MZ213" s="180"/>
      <c r="NA213" s="180"/>
      <c r="NB213" s="180"/>
      <c r="NC213" s="180"/>
      <c r="ND213" s="180"/>
      <c r="NE213" s="180"/>
      <c r="NF213" s="180"/>
      <c r="NG213" s="180"/>
      <c r="NH213" s="180"/>
      <c r="NI213" s="180"/>
      <c r="NJ213" s="180"/>
      <c r="NK213" s="180"/>
      <c r="NL213" s="180"/>
      <c r="NM213" s="180"/>
      <c r="NN213" s="180"/>
      <c r="NO213" s="180"/>
      <c r="NP213" s="180"/>
      <c r="NQ213" s="180"/>
      <c r="NR213" s="180"/>
      <c r="NS213" s="180"/>
      <c r="NT213" s="180"/>
      <c r="NU213" s="180"/>
      <c r="NV213" s="180"/>
      <c r="NW213" s="180"/>
      <c r="NX213" s="180"/>
      <c r="NY213" s="180"/>
      <c r="NZ213" s="180"/>
      <c r="OA213" s="180"/>
      <c r="OB213" s="180"/>
      <c r="OC213" s="180"/>
      <c r="OD213" s="180"/>
      <c r="OE213" s="180"/>
      <c r="OF213" s="180"/>
      <c r="OG213" s="180"/>
      <c r="OH213" s="180"/>
      <c r="OI213" s="180"/>
      <c r="OJ213" s="180"/>
      <c r="OK213" s="180"/>
      <c r="OL213" s="180"/>
      <c r="OM213" s="180"/>
      <c r="ON213" s="180"/>
      <c r="OO213" s="180"/>
      <c r="OP213" s="180"/>
      <c r="OQ213" s="180"/>
      <c r="OR213" s="180"/>
      <c r="OS213" s="180"/>
      <c r="OT213" s="180"/>
      <c r="OU213" s="180"/>
      <c r="OV213" s="180"/>
      <c r="OW213" s="180"/>
      <c r="OX213" s="180"/>
      <c r="OY213" s="180"/>
      <c r="OZ213" s="180"/>
      <c r="PA213" s="180"/>
      <c r="PB213" s="180"/>
      <c r="PC213" s="180"/>
      <c r="PD213" s="180"/>
      <c r="PE213" s="180"/>
      <c r="PF213" s="180"/>
      <c r="PG213" s="180"/>
      <c r="PH213" s="180"/>
      <c r="PI213" s="180"/>
      <c r="PJ213" s="180"/>
      <c r="PK213" s="180"/>
      <c r="PL213" s="180"/>
      <c r="PM213" s="180"/>
      <c r="PN213" s="180"/>
      <c r="PO213" s="180"/>
      <c r="PP213" s="180"/>
      <c r="PQ213" s="180"/>
      <c r="PR213" s="180"/>
      <c r="PS213" s="180"/>
      <c r="PT213" s="180"/>
      <c r="PU213" s="180"/>
      <c r="PV213" s="180"/>
      <c r="PW213" s="180"/>
      <c r="PX213" s="180"/>
      <c r="PY213" s="180"/>
      <c r="PZ213" s="180"/>
      <c r="QA213" s="180"/>
      <c r="QB213" s="180"/>
      <c r="QC213" s="180"/>
      <c r="QD213" s="180"/>
      <c r="QE213" s="180"/>
      <c r="QF213" s="180"/>
      <c r="QG213" s="180"/>
      <c r="QH213" s="180"/>
      <c r="QI213" s="180"/>
      <c r="QJ213" s="180"/>
      <c r="QK213" s="180"/>
      <c r="QL213" s="180"/>
      <c r="QM213" s="180"/>
      <c r="QN213" s="180"/>
      <c r="QO213" s="180"/>
      <c r="QP213" s="180"/>
      <c r="QQ213" s="180"/>
      <c r="QR213" s="180"/>
      <c r="QS213" s="180"/>
      <c r="QT213" s="180"/>
      <c r="QU213" s="180"/>
      <c r="QV213" s="180"/>
      <c r="QW213" s="180"/>
      <c r="QX213" s="180"/>
      <c r="QY213" s="180"/>
      <c r="QZ213" s="180"/>
      <c r="RA213" s="180"/>
      <c r="RB213" s="180"/>
      <c r="RC213" s="180"/>
      <c r="RD213" s="180"/>
      <c r="RE213" s="180"/>
      <c r="RF213" s="180"/>
      <c r="RG213" s="180"/>
      <c r="RH213" s="180"/>
      <c r="RI213" s="180"/>
      <c r="RJ213" s="180"/>
      <c r="RK213" s="180"/>
      <c r="RL213" s="180"/>
      <c r="RM213" s="180"/>
      <c r="RN213" s="180"/>
      <c r="RO213" s="180"/>
      <c r="RP213" s="180"/>
      <c r="RQ213" s="180"/>
      <c r="RR213" s="180"/>
      <c r="RS213" s="180"/>
      <c r="RT213" s="180"/>
      <c r="RU213" s="180"/>
      <c r="RV213" s="180"/>
      <c r="RW213" s="180"/>
      <c r="RX213" s="180"/>
      <c r="RY213" s="180"/>
      <c r="RZ213" s="180"/>
      <c r="SA213" s="180"/>
      <c r="SB213" s="180"/>
      <c r="SC213" s="180"/>
      <c r="SD213" s="180"/>
      <c r="SE213" s="180"/>
      <c r="SF213" s="180"/>
      <c r="SG213" s="180"/>
      <c r="SH213" s="180"/>
      <c r="SI213" s="180"/>
      <c r="SJ213" s="180"/>
      <c r="SK213" s="180"/>
      <c r="SL213" s="180"/>
      <c r="SM213" s="180"/>
      <c r="SN213" s="180"/>
      <c r="SO213" s="180"/>
      <c r="SP213" s="180"/>
      <c r="SQ213" s="180"/>
      <c r="SR213" s="180"/>
      <c r="SS213" s="180"/>
      <c r="ST213" s="180"/>
      <c r="SU213" s="180"/>
      <c r="SV213" s="180"/>
      <c r="SW213" s="180"/>
      <c r="SX213" s="180"/>
      <c r="SY213" s="180"/>
      <c r="SZ213" s="180"/>
      <c r="TA213" s="180"/>
      <c r="TB213" s="180"/>
      <c r="TC213" s="180"/>
      <c r="TD213" s="180"/>
      <c r="TE213" s="180"/>
      <c r="TF213" s="180"/>
      <c r="TG213" s="180"/>
      <c r="TH213" s="180"/>
      <c r="TI213" s="180"/>
      <c r="TJ213" s="180"/>
      <c r="TK213" s="180"/>
      <c r="TL213" s="180"/>
      <c r="TM213" s="180"/>
      <c r="TN213" s="180"/>
      <c r="TO213" s="180"/>
      <c r="TP213" s="180"/>
      <c r="TQ213" s="180"/>
      <c r="TR213" s="180"/>
      <c r="TS213" s="180"/>
      <c r="TT213" s="180"/>
      <c r="TU213" s="180"/>
      <c r="TV213" s="180"/>
      <c r="TW213" s="180"/>
      <c r="TX213" s="180"/>
      <c r="TY213" s="180"/>
      <c r="TZ213" s="180"/>
      <c r="UA213" s="180"/>
      <c r="UB213" s="180"/>
      <c r="UC213" s="180"/>
      <c r="UD213" s="180"/>
      <c r="UE213" s="180"/>
      <c r="UF213" s="180"/>
      <c r="UG213" s="180"/>
      <c r="UH213" s="180"/>
      <c r="UI213" s="180"/>
      <c r="UJ213" s="180"/>
      <c r="UK213" s="180"/>
      <c r="UL213" s="180"/>
      <c r="UM213" s="180"/>
      <c r="UN213" s="180"/>
      <c r="UO213" s="180"/>
      <c r="UP213" s="180"/>
      <c r="UQ213" s="180"/>
      <c r="UR213" s="180"/>
      <c r="US213" s="180"/>
      <c r="UT213" s="180"/>
      <c r="UU213" s="180"/>
      <c r="UV213" s="180"/>
      <c r="UW213" s="180"/>
      <c r="UX213" s="180"/>
      <c r="UY213" s="180"/>
      <c r="UZ213" s="180"/>
      <c r="VA213" s="180"/>
      <c r="VB213" s="180"/>
      <c r="VC213" s="180"/>
      <c r="VD213" s="180"/>
      <c r="VE213" s="180"/>
      <c r="VF213" s="180"/>
      <c r="VG213" s="180"/>
      <c r="VH213" s="180"/>
      <c r="VI213" s="180"/>
      <c r="VJ213" s="180"/>
      <c r="VK213" s="180"/>
      <c r="VL213" s="180"/>
      <c r="VM213" s="180"/>
      <c r="VN213" s="180"/>
      <c r="VO213" s="180"/>
      <c r="VP213" s="180"/>
      <c r="VQ213" s="180"/>
      <c r="VR213" s="180"/>
      <c r="VS213" s="180"/>
      <c r="VT213" s="180"/>
      <c r="VU213" s="180"/>
      <c r="VV213" s="180"/>
      <c r="VW213" s="180"/>
      <c r="VX213" s="180"/>
      <c r="VY213" s="180"/>
      <c r="VZ213" s="180"/>
      <c r="WA213" s="180"/>
      <c r="WB213" s="180"/>
      <c r="WC213" s="180"/>
      <c r="WD213" s="180"/>
      <c r="WE213" s="180"/>
      <c r="WF213" s="180"/>
      <c r="WG213" s="180"/>
      <c r="WH213" s="180"/>
      <c r="WI213" s="180"/>
      <c r="WJ213" s="180"/>
      <c r="WK213" s="180"/>
      <c r="WL213" s="180"/>
      <c r="WM213" s="180"/>
      <c r="WN213" s="180"/>
      <c r="WO213" s="180"/>
      <c r="WP213" s="180"/>
      <c r="WQ213" s="180"/>
      <c r="WR213" s="180"/>
      <c r="WS213" s="180"/>
      <c r="WT213" s="180"/>
      <c r="WU213" s="180"/>
      <c r="WV213" s="180"/>
      <c r="WW213" s="180"/>
      <c r="WX213" s="180"/>
      <c r="WY213" s="180"/>
      <c r="WZ213" s="180"/>
      <c r="XA213" s="180"/>
      <c r="XB213" s="180"/>
      <c r="XC213" s="180"/>
      <c r="XD213" s="180"/>
      <c r="XE213" s="180"/>
      <c r="XF213" s="180"/>
      <c r="XG213" s="180"/>
      <c r="XH213" s="180"/>
      <c r="XI213" s="180"/>
      <c r="XJ213" s="180"/>
      <c r="XK213" s="180"/>
      <c r="XL213" s="180"/>
      <c r="XM213" s="180"/>
      <c r="XN213" s="180"/>
      <c r="XO213" s="180"/>
      <c r="XP213" s="180"/>
      <c r="XQ213" s="180"/>
      <c r="XR213" s="180"/>
      <c r="XS213" s="180"/>
      <c r="XT213" s="180"/>
      <c r="XU213" s="180"/>
      <c r="XV213" s="180"/>
      <c r="XW213" s="180"/>
      <c r="XX213" s="180"/>
      <c r="XY213" s="180"/>
      <c r="XZ213" s="180"/>
      <c r="YA213" s="180"/>
      <c r="YB213" s="180"/>
      <c r="YC213" s="180"/>
    </row>
    <row r="214" spans="1:653">
      <c r="A214" s="2">
        <f t="shared" si="17"/>
        <v>28</v>
      </c>
      <c r="B214" s="38" t="s">
        <v>614</v>
      </c>
      <c r="C214" s="38" t="s">
        <v>548</v>
      </c>
      <c r="D214" s="37" t="s">
        <v>615</v>
      </c>
      <c r="E214" s="127" t="s">
        <v>616</v>
      </c>
      <c r="F214" s="137" t="s">
        <v>145</v>
      </c>
      <c r="G214" s="21" t="s">
        <v>590</v>
      </c>
      <c r="H214" s="39" t="s">
        <v>617</v>
      </c>
      <c r="I214" s="139">
        <v>5000</v>
      </c>
      <c r="J214" s="139">
        <f t="shared" si="18"/>
        <v>143.5</v>
      </c>
      <c r="K214" s="139">
        <f t="shared" si="19"/>
        <v>152</v>
      </c>
      <c r="L214" s="139"/>
      <c r="M214" s="139"/>
      <c r="N214" s="139">
        <f t="shared" si="21"/>
        <v>4704.5</v>
      </c>
      <c r="O214" s="34">
        <v>44202</v>
      </c>
    </row>
    <row r="215" spans="1:653">
      <c r="A215" s="2">
        <f t="shared" si="17"/>
        <v>29</v>
      </c>
      <c r="B215" s="38" t="s">
        <v>714</v>
      </c>
      <c r="C215" s="38" t="s">
        <v>715</v>
      </c>
      <c r="D215" s="37" t="s">
        <v>716</v>
      </c>
      <c r="E215" s="127" t="s">
        <v>736</v>
      </c>
      <c r="F215" s="137" t="s">
        <v>58</v>
      </c>
      <c r="G215" s="21" t="s">
        <v>590</v>
      </c>
      <c r="H215" s="39" t="s">
        <v>717</v>
      </c>
      <c r="I215" s="139">
        <v>5000</v>
      </c>
      <c r="J215" s="139">
        <f t="shared" si="18"/>
        <v>143.5</v>
      </c>
      <c r="K215" s="139">
        <f t="shared" si="19"/>
        <v>152</v>
      </c>
      <c r="L215" s="139"/>
      <c r="M215" s="139"/>
      <c r="N215" s="139">
        <f t="shared" si="21"/>
        <v>4704.5</v>
      </c>
      <c r="O215" s="34">
        <v>44835</v>
      </c>
    </row>
    <row r="216" spans="1:653">
      <c r="A216" s="2">
        <f t="shared" si="17"/>
        <v>30</v>
      </c>
      <c r="B216" s="38" t="s">
        <v>718</v>
      </c>
      <c r="C216" s="38" t="s">
        <v>442</v>
      </c>
      <c r="D216" s="37" t="s">
        <v>719</v>
      </c>
      <c r="E216" s="127" t="s">
        <v>737</v>
      </c>
      <c r="F216" s="137" t="s">
        <v>720</v>
      </c>
      <c r="G216" s="21" t="s">
        <v>590</v>
      </c>
      <c r="H216" s="136" t="s">
        <v>612</v>
      </c>
      <c r="I216" s="139">
        <v>10000</v>
      </c>
      <c r="J216" s="139">
        <f t="shared" si="18"/>
        <v>287</v>
      </c>
      <c r="K216" s="139">
        <f t="shared" si="19"/>
        <v>304</v>
      </c>
      <c r="L216" s="139"/>
      <c r="M216" s="139"/>
      <c r="N216" s="139">
        <f t="shared" si="21"/>
        <v>9409</v>
      </c>
      <c r="O216" s="34">
        <v>44835</v>
      </c>
    </row>
    <row r="217" spans="1:653">
      <c r="A217" s="2">
        <f t="shared" si="17"/>
        <v>31</v>
      </c>
      <c r="B217" s="38" t="s">
        <v>773</v>
      </c>
      <c r="C217" s="38" t="s">
        <v>774</v>
      </c>
      <c r="D217" s="37" t="s">
        <v>775</v>
      </c>
      <c r="E217" s="127" t="s">
        <v>778</v>
      </c>
      <c r="F217" s="137" t="s">
        <v>145</v>
      </c>
      <c r="G217" s="21" t="s">
        <v>590</v>
      </c>
      <c r="H217" s="136" t="s">
        <v>776</v>
      </c>
      <c r="I217" s="139">
        <v>5000</v>
      </c>
      <c r="J217" s="139">
        <f t="shared" si="18"/>
        <v>143.5</v>
      </c>
      <c r="K217" s="139">
        <f t="shared" si="19"/>
        <v>152</v>
      </c>
      <c r="L217" s="139"/>
      <c r="M217" s="139"/>
      <c r="N217" s="139">
        <f>SUM(I217-J217-K217)</f>
        <v>4704.5</v>
      </c>
      <c r="O217" s="34">
        <v>44958</v>
      </c>
    </row>
    <row r="218" spans="1:653">
      <c r="A218" s="2">
        <f t="shared" si="17"/>
        <v>32</v>
      </c>
      <c r="B218" s="38" t="s">
        <v>770</v>
      </c>
      <c r="C218" s="38" t="s">
        <v>771</v>
      </c>
      <c r="D218" s="37" t="s">
        <v>772</v>
      </c>
      <c r="E218" s="127" t="s">
        <v>779</v>
      </c>
      <c r="F218" s="137" t="s">
        <v>470</v>
      </c>
      <c r="G218" s="21" t="s">
        <v>590</v>
      </c>
      <c r="H218" s="7" t="s">
        <v>533</v>
      </c>
      <c r="I218" s="139">
        <v>8000</v>
      </c>
      <c r="J218" s="139">
        <f t="shared" si="18"/>
        <v>229.6</v>
      </c>
      <c r="K218" s="139">
        <f t="shared" si="19"/>
        <v>243.2</v>
      </c>
      <c r="L218" s="139"/>
      <c r="M218" s="139"/>
      <c r="N218" s="139">
        <f t="shared" si="21"/>
        <v>7527.2</v>
      </c>
      <c r="O218" s="34">
        <v>44958</v>
      </c>
    </row>
    <row r="219" spans="1:653">
      <c r="A219" s="2">
        <f t="shared" si="17"/>
        <v>33</v>
      </c>
      <c r="B219" s="38" t="s">
        <v>811</v>
      </c>
      <c r="C219" s="38" t="s">
        <v>193</v>
      </c>
      <c r="D219" s="37" t="s">
        <v>812</v>
      </c>
      <c r="E219" s="127" t="s">
        <v>813</v>
      </c>
      <c r="F219" s="137" t="s">
        <v>618</v>
      </c>
      <c r="G219" s="21" t="s">
        <v>590</v>
      </c>
      <c r="H219" s="7" t="s">
        <v>146</v>
      </c>
      <c r="I219" s="139">
        <v>10000</v>
      </c>
      <c r="J219" s="139">
        <f t="shared" si="18"/>
        <v>287</v>
      </c>
      <c r="K219" s="139">
        <f t="shared" si="19"/>
        <v>304</v>
      </c>
      <c r="L219" s="139"/>
      <c r="M219" s="139"/>
      <c r="N219" s="139">
        <f t="shared" si="21"/>
        <v>9409</v>
      </c>
      <c r="O219" s="34">
        <v>45200</v>
      </c>
    </row>
    <row r="220" spans="1:653">
      <c r="A220" s="2">
        <f t="shared" si="17"/>
        <v>34</v>
      </c>
      <c r="B220" s="38" t="s">
        <v>808</v>
      </c>
      <c r="C220" s="38" t="s">
        <v>809</v>
      </c>
      <c r="D220" s="37" t="s">
        <v>810</v>
      </c>
      <c r="E220" s="127" t="s">
        <v>814</v>
      </c>
      <c r="F220" s="137" t="s">
        <v>618</v>
      </c>
      <c r="G220" s="21" t="s">
        <v>590</v>
      </c>
      <c r="H220" s="7" t="s">
        <v>146</v>
      </c>
      <c r="I220" s="139">
        <v>10000</v>
      </c>
      <c r="J220" s="139">
        <f t="shared" si="18"/>
        <v>287</v>
      </c>
      <c r="K220" s="139">
        <f t="shared" si="19"/>
        <v>304</v>
      </c>
      <c r="L220" s="139"/>
      <c r="M220" s="139"/>
      <c r="N220" s="139">
        <f t="shared" si="21"/>
        <v>9409</v>
      </c>
      <c r="O220" s="34">
        <v>45200</v>
      </c>
    </row>
    <row r="221" spans="1:653">
      <c r="B221" s="108" t="s">
        <v>619</v>
      </c>
      <c r="C221" s="38"/>
      <c r="D221" s="5"/>
      <c r="E221" s="16"/>
      <c r="F221" s="4"/>
      <c r="G221" s="4"/>
      <c r="H221" s="4"/>
      <c r="I221" s="111">
        <f>SUM(I187:I220)</f>
        <v>242086</v>
      </c>
      <c r="J221" s="111">
        <f>SUM(J187:J220)</f>
        <v>6947.8682000000008</v>
      </c>
      <c r="K221" s="111">
        <f>SUM(K187:K220)</f>
        <v>7359.4143999999997</v>
      </c>
      <c r="L221" s="112"/>
      <c r="M221" s="111">
        <f>SUM(M187:M213)</f>
        <v>1512.45</v>
      </c>
      <c r="N221" s="111">
        <f>SUM(N187:N220)</f>
        <v>226266.26740000004</v>
      </c>
      <c r="O221" s="4"/>
    </row>
    <row r="222" spans="1:653">
      <c r="B222" s="188"/>
      <c r="C222" s="188"/>
      <c r="D222" s="188"/>
      <c r="E222" s="188"/>
      <c r="F222" s="188"/>
      <c r="G222" s="188"/>
      <c r="H222" s="188"/>
      <c r="I222" s="188"/>
      <c r="J222" s="188"/>
      <c r="K222" s="188"/>
      <c r="L222" s="188"/>
      <c r="M222" s="188"/>
      <c r="N222" s="188"/>
      <c r="O222" s="90"/>
    </row>
    <row r="223" spans="1:653" ht="15.75" thickBot="1">
      <c r="B223" s="91"/>
      <c r="C223" s="92" t="s">
        <v>344</v>
      </c>
      <c r="D223" s="93"/>
      <c r="E223" s="1"/>
      <c r="F223" s="1"/>
      <c r="G223" s="187"/>
      <c r="H223" s="94" t="s">
        <v>703</v>
      </c>
      <c r="I223" s="119"/>
      <c r="J223" s="60"/>
      <c r="K223" s="188"/>
      <c r="L223" s="188"/>
      <c r="M223" s="188"/>
      <c r="N223" s="188"/>
      <c r="O223" s="90"/>
    </row>
    <row r="224" spans="1:653">
      <c r="B224" s="190" t="s">
        <v>837</v>
      </c>
      <c r="C224" s="190"/>
      <c r="D224" s="1"/>
      <c r="E224" s="1"/>
      <c r="F224" s="1"/>
      <c r="G224" s="187"/>
      <c r="H224" s="187" t="s">
        <v>829</v>
      </c>
      <c r="I224" s="187"/>
      <c r="J224" s="60"/>
      <c r="K224" s="188"/>
      <c r="L224" s="188"/>
      <c r="M224" s="188"/>
      <c r="N224" s="188"/>
      <c r="O224" s="90"/>
    </row>
    <row r="225" spans="1:15">
      <c r="B225" s="187"/>
      <c r="C225" s="187"/>
      <c r="D225" s="1"/>
      <c r="E225" s="1"/>
      <c r="F225" s="1"/>
      <c r="G225" s="187"/>
      <c r="H225" s="187"/>
      <c r="I225" s="187"/>
      <c r="J225" s="60"/>
      <c r="K225" s="188"/>
      <c r="L225" s="188"/>
      <c r="M225" s="188"/>
      <c r="N225" s="188"/>
      <c r="O225" s="90"/>
    </row>
    <row r="226" spans="1:15">
      <c r="B226" s="187"/>
      <c r="C226" s="187"/>
      <c r="D226" s="1"/>
      <c r="E226" s="1"/>
      <c r="F226" s="1"/>
      <c r="G226" s="187"/>
      <c r="H226" s="187"/>
      <c r="I226" s="187"/>
      <c r="J226" s="60"/>
      <c r="K226" s="188"/>
      <c r="L226" s="188"/>
      <c r="M226" s="188"/>
      <c r="N226" s="188"/>
      <c r="O226" s="90"/>
    </row>
    <row r="227" spans="1:15">
      <c r="B227" s="187"/>
      <c r="C227" s="187"/>
      <c r="D227" s="1"/>
      <c r="E227" s="1"/>
      <c r="F227" s="1"/>
      <c r="G227" s="187"/>
      <c r="H227" s="187"/>
      <c r="I227" s="187"/>
      <c r="J227" s="60"/>
      <c r="K227" s="188"/>
      <c r="L227" s="188"/>
      <c r="M227" s="188"/>
      <c r="N227" s="188"/>
      <c r="O227" s="90"/>
    </row>
    <row r="228" spans="1:15">
      <c r="B228" s="119"/>
      <c r="C228" s="119"/>
      <c r="D228" s="91"/>
      <c r="E228" s="91"/>
      <c r="F228" s="120"/>
      <c r="H228" s="188" t="s">
        <v>0</v>
      </c>
      <c r="I228" s="119"/>
      <c r="J228" s="89"/>
      <c r="K228" s="89"/>
      <c r="L228" s="89"/>
      <c r="M228" s="89"/>
      <c r="N228" s="90"/>
      <c r="O228" s="90"/>
    </row>
    <row r="229" spans="1:15">
      <c r="B229" s="188"/>
      <c r="C229" s="119"/>
      <c r="D229" s="91"/>
      <c r="E229" s="91"/>
      <c r="F229" s="120"/>
      <c r="H229" s="188" t="s">
        <v>1</v>
      </c>
      <c r="I229" s="188"/>
      <c r="J229" s="89"/>
      <c r="K229" s="89"/>
      <c r="L229" s="89"/>
      <c r="M229" s="89"/>
      <c r="N229" s="90"/>
      <c r="O229" s="90"/>
    </row>
    <row r="230" spans="1:15">
      <c r="B230" s="188"/>
      <c r="C230" s="188"/>
      <c r="D230" s="188"/>
      <c r="E230" s="188"/>
      <c r="F230" s="188"/>
      <c r="H230" s="188" t="s">
        <v>2</v>
      </c>
      <c r="I230" s="188"/>
      <c r="J230" s="188"/>
      <c r="K230" s="188"/>
      <c r="L230" s="188"/>
      <c r="M230" s="188"/>
      <c r="N230" s="188"/>
      <c r="O230" s="90"/>
    </row>
    <row r="231" spans="1:15">
      <c r="B231" s="188"/>
      <c r="C231" s="188"/>
      <c r="D231" s="188"/>
      <c r="E231" s="188"/>
      <c r="F231" s="188"/>
      <c r="H231" s="188" t="s">
        <v>345</v>
      </c>
      <c r="I231" s="188"/>
      <c r="J231" s="188"/>
      <c r="K231" s="188"/>
      <c r="L231" s="188"/>
      <c r="M231" s="188"/>
      <c r="N231" s="188"/>
      <c r="O231" s="90"/>
    </row>
    <row r="232" spans="1:15">
      <c r="B232" s="65" t="s">
        <v>943</v>
      </c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</row>
    <row r="233" spans="1:15">
      <c r="B233" s="65" t="s">
        <v>620</v>
      </c>
      <c r="C233" s="65"/>
      <c r="D233" s="122"/>
      <c r="E233" s="98"/>
      <c r="F233" s="100"/>
      <c r="G233" s="100"/>
      <c r="H233" s="100"/>
      <c r="I233" s="102"/>
      <c r="J233" s="102" t="s">
        <v>621</v>
      </c>
      <c r="K233" s="102" t="s">
        <v>14</v>
      </c>
      <c r="L233" s="102" t="s">
        <v>15</v>
      </c>
      <c r="M233" s="68" t="s">
        <v>780</v>
      </c>
      <c r="N233" s="102"/>
      <c r="O233" s="67"/>
    </row>
    <row r="234" spans="1:15" ht="30">
      <c r="B234" s="68" t="s">
        <v>5</v>
      </c>
      <c r="C234" s="68" t="s">
        <v>6</v>
      </c>
      <c r="D234" s="68" t="s">
        <v>7</v>
      </c>
      <c r="E234" s="68" t="s">
        <v>8</v>
      </c>
      <c r="F234" s="68" t="s">
        <v>9</v>
      </c>
      <c r="G234" s="68" t="s">
        <v>10</v>
      </c>
      <c r="H234" s="65" t="s">
        <v>11</v>
      </c>
      <c r="I234" s="141" t="s">
        <v>12</v>
      </c>
      <c r="J234" s="141" t="s">
        <v>426</v>
      </c>
      <c r="K234" s="68"/>
      <c r="L234" s="68"/>
      <c r="M234" s="68"/>
      <c r="N234" s="142" t="s">
        <v>16</v>
      </c>
      <c r="O234" s="71" t="s">
        <v>17</v>
      </c>
    </row>
    <row r="235" spans="1:15">
      <c r="A235" s="2">
        <v>1</v>
      </c>
      <c r="B235" s="4" t="s">
        <v>622</v>
      </c>
      <c r="C235" s="4" t="s">
        <v>93</v>
      </c>
      <c r="D235" s="5" t="s">
        <v>623</v>
      </c>
      <c r="E235" s="16">
        <v>200012700173872</v>
      </c>
      <c r="F235" s="4" t="s">
        <v>26</v>
      </c>
      <c r="G235" s="143" t="s">
        <v>669</v>
      </c>
      <c r="H235" s="4" t="s">
        <v>624</v>
      </c>
      <c r="I235" s="144">
        <v>5000</v>
      </c>
      <c r="J235" s="144">
        <v>143.5</v>
      </c>
      <c r="K235" s="144">
        <v>152</v>
      </c>
      <c r="L235" s="41"/>
      <c r="M235" s="18"/>
      <c r="N235" s="18">
        <v>4704.5</v>
      </c>
      <c r="O235" s="19">
        <v>39234</v>
      </c>
    </row>
    <row r="236" spans="1:15">
      <c r="A236" s="2">
        <f>A235+1</f>
        <v>2</v>
      </c>
      <c r="B236" s="4" t="s">
        <v>625</v>
      </c>
      <c r="C236" s="4" t="s">
        <v>626</v>
      </c>
      <c r="D236" s="5" t="s">
        <v>627</v>
      </c>
      <c r="E236" s="16">
        <v>200012700174004</v>
      </c>
      <c r="F236" s="4" t="s">
        <v>628</v>
      </c>
      <c r="G236" s="143" t="s">
        <v>669</v>
      </c>
      <c r="H236" s="4" t="s">
        <v>629</v>
      </c>
      <c r="I236" s="144">
        <v>5000</v>
      </c>
      <c r="J236" s="144">
        <v>143.5</v>
      </c>
      <c r="K236" s="144">
        <v>152</v>
      </c>
      <c r="L236" s="41"/>
      <c r="M236" s="18"/>
      <c r="N236" s="18">
        <v>4704.5</v>
      </c>
      <c r="O236" s="19">
        <v>39265</v>
      </c>
    </row>
    <row r="237" spans="1:15">
      <c r="A237" s="2">
        <f t="shared" ref="A237:A258" si="22">A236+1</f>
        <v>3</v>
      </c>
      <c r="B237" s="4" t="s">
        <v>630</v>
      </c>
      <c r="C237" s="4" t="s">
        <v>631</v>
      </c>
      <c r="D237" s="5" t="s">
        <v>632</v>
      </c>
      <c r="E237" s="16">
        <v>200012700173982</v>
      </c>
      <c r="F237" s="4" t="s">
        <v>145</v>
      </c>
      <c r="G237" s="143" t="s">
        <v>669</v>
      </c>
      <c r="H237" s="4" t="s">
        <v>633</v>
      </c>
      <c r="I237" s="144">
        <v>5000</v>
      </c>
      <c r="J237" s="144">
        <v>143.5</v>
      </c>
      <c r="K237" s="144">
        <v>152</v>
      </c>
      <c r="L237" s="41"/>
      <c r="M237" s="18"/>
      <c r="N237" s="18">
        <v>4704.5</v>
      </c>
      <c r="O237" s="19">
        <v>39279</v>
      </c>
    </row>
    <row r="238" spans="1:15">
      <c r="A238" s="2">
        <f t="shared" si="22"/>
        <v>4</v>
      </c>
      <c r="B238" s="4" t="s">
        <v>199</v>
      </c>
      <c r="C238" s="4" t="s">
        <v>634</v>
      </c>
      <c r="D238" s="5" t="s">
        <v>635</v>
      </c>
      <c r="E238" s="16">
        <v>200012700173924</v>
      </c>
      <c r="F238" s="4" t="s">
        <v>26</v>
      </c>
      <c r="G238" s="143" t="s">
        <v>669</v>
      </c>
      <c r="H238" s="4" t="s">
        <v>636</v>
      </c>
      <c r="I238" s="144">
        <v>5000</v>
      </c>
      <c r="J238" s="144">
        <v>143.5</v>
      </c>
      <c r="K238" s="144">
        <v>152</v>
      </c>
      <c r="L238" s="41"/>
      <c r="M238" s="18"/>
      <c r="N238" s="18">
        <v>4704.5</v>
      </c>
      <c r="O238" s="19">
        <v>39295</v>
      </c>
    </row>
    <row r="239" spans="1:15">
      <c r="A239" s="2">
        <f t="shared" si="22"/>
        <v>5</v>
      </c>
      <c r="B239" s="4" t="s">
        <v>637</v>
      </c>
      <c r="C239" s="4" t="s">
        <v>638</v>
      </c>
      <c r="D239" s="5" t="s">
        <v>639</v>
      </c>
      <c r="E239" s="16">
        <v>200011101326563</v>
      </c>
      <c r="F239" s="4" t="s">
        <v>197</v>
      </c>
      <c r="G239" s="143" t="s">
        <v>669</v>
      </c>
      <c r="H239" s="4" t="s">
        <v>640</v>
      </c>
      <c r="I239" s="144">
        <v>12000</v>
      </c>
      <c r="J239" s="144">
        <v>344.4</v>
      </c>
      <c r="K239" s="144">
        <v>364.8</v>
      </c>
      <c r="L239" s="41"/>
      <c r="M239" s="18"/>
      <c r="N239" s="18">
        <v>11290.8</v>
      </c>
      <c r="O239" s="19">
        <v>40210</v>
      </c>
    </row>
    <row r="240" spans="1:15">
      <c r="A240" s="2">
        <f t="shared" si="22"/>
        <v>6</v>
      </c>
      <c r="B240" s="4" t="s">
        <v>641</v>
      </c>
      <c r="C240" s="4" t="s">
        <v>642</v>
      </c>
      <c r="D240" s="5" t="s">
        <v>643</v>
      </c>
      <c r="E240" s="16">
        <v>200011101420003</v>
      </c>
      <c r="F240" s="4" t="s">
        <v>26</v>
      </c>
      <c r="G240" s="143" t="s">
        <v>669</v>
      </c>
      <c r="H240" s="4" t="s">
        <v>644</v>
      </c>
      <c r="I240" s="144">
        <v>5000</v>
      </c>
      <c r="J240" s="144">
        <v>143.5</v>
      </c>
      <c r="K240" s="144">
        <v>152</v>
      </c>
      <c r="L240" s="41"/>
      <c r="M240" s="18"/>
      <c r="N240" s="18">
        <f>I240-J240-K240-M240</f>
        <v>4704.5</v>
      </c>
      <c r="O240" s="19">
        <v>40483</v>
      </c>
    </row>
    <row r="241" spans="1:179">
      <c r="A241" s="2">
        <f t="shared" si="22"/>
        <v>7</v>
      </c>
      <c r="B241" s="4" t="s">
        <v>645</v>
      </c>
      <c r="C241" s="4" t="s">
        <v>646</v>
      </c>
      <c r="D241" s="5" t="s">
        <v>647</v>
      </c>
      <c r="E241" s="16">
        <v>200011101479614</v>
      </c>
      <c r="F241" s="4" t="s">
        <v>26</v>
      </c>
      <c r="G241" s="143" t="s">
        <v>669</v>
      </c>
      <c r="H241" s="4" t="s">
        <v>648</v>
      </c>
      <c r="I241" s="144">
        <v>5000</v>
      </c>
      <c r="J241" s="144">
        <v>143.5</v>
      </c>
      <c r="K241" s="144">
        <v>152</v>
      </c>
      <c r="L241" s="41"/>
      <c r="M241" s="18"/>
      <c r="N241" s="18">
        <v>4704.5</v>
      </c>
      <c r="O241" s="19">
        <v>41122</v>
      </c>
    </row>
    <row r="242" spans="1:179">
      <c r="A242" s="2">
        <f t="shared" si="22"/>
        <v>8</v>
      </c>
      <c r="B242" s="4" t="s">
        <v>649</v>
      </c>
      <c r="C242" s="4" t="s">
        <v>650</v>
      </c>
      <c r="D242" s="5" t="s">
        <v>651</v>
      </c>
      <c r="E242" s="16">
        <v>200011101479591</v>
      </c>
      <c r="F242" s="4" t="s">
        <v>36</v>
      </c>
      <c r="G242" s="143" t="s">
        <v>669</v>
      </c>
      <c r="H242" s="4" t="s">
        <v>648</v>
      </c>
      <c r="I242" s="144">
        <v>5000</v>
      </c>
      <c r="J242" s="144">
        <v>143.5</v>
      </c>
      <c r="K242" s="144">
        <v>152</v>
      </c>
      <c r="L242" s="41"/>
      <c r="M242" s="18"/>
      <c r="N242" s="18">
        <v>4704.5</v>
      </c>
      <c r="O242" s="19">
        <v>41122</v>
      </c>
    </row>
    <row r="243" spans="1:179">
      <c r="A243" s="2">
        <f t="shared" si="22"/>
        <v>9</v>
      </c>
      <c r="B243" s="4" t="s">
        <v>652</v>
      </c>
      <c r="C243" s="4" t="s">
        <v>653</v>
      </c>
      <c r="D243" s="5" t="s">
        <v>654</v>
      </c>
      <c r="E243" s="16">
        <v>200011101561276</v>
      </c>
      <c r="F243" s="4" t="s">
        <v>655</v>
      </c>
      <c r="G243" s="143" t="s">
        <v>669</v>
      </c>
      <c r="H243" s="4" t="s">
        <v>429</v>
      </c>
      <c r="I243" s="144">
        <v>6000</v>
      </c>
      <c r="J243" s="144">
        <v>172.2</v>
      </c>
      <c r="K243" s="144">
        <v>182.4</v>
      </c>
      <c r="L243" s="41"/>
      <c r="M243" s="18"/>
      <c r="N243" s="18">
        <v>5645.4000000000005</v>
      </c>
      <c r="O243" s="19">
        <v>40909</v>
      </c>
    </row>
    <row r="244" spans="1:179">
      <c r="A244" s="2">
        <f t="shared" si="22"/>
        <v>10</v>
      </c>
      <c r="B244" s="17" t="s">
        <v>656</v>
      </c>
      <c r="C244" s="17" t="s">
        <v>251</v>
      </c>
      <c r="D244" s="34" t="s">
        <v>657</v>
      </c>
      <c r="E244" s="34" t="s">
        <v>658</v>
      </c>
      <c r="F244" s="21" t="s">
        <v>26</v>
      </c>
      <c r="G244" s="143" t="s">
        <v>669</v>
      </c>
      <c r="H244" s="21" t="s">
        <v>659</v>
      </c>
      <c r="I244" s="145">
        <v>5000</v>
      </c>
      <c r="J244" s="146">
        <f>I244*2.87%</f>
        <v>143.5</v>
      </c>
      <c r="K244" s="146">
        <f>I244*3.04%</f>
        <v>152</v>
      </c>
      <c r="L244" s="124"/>
      <c r="M244" s="135"/>
      <c r="N244" s="8">
        <f>I244-J244-K244</f>
        <v>4704.5</v>
      </c>
      <c r="O244" s="34">
        <v>42856</v>
      </c>
    </row>
    <row r="245" spans="1:179">
      <c r="A245" s="2">
        <f t="shared" si="22"/>
        <v>11</v>
      </c>
      <c r="B245" s="17" t="s">
        <v>660</v>
      </c>
      <c r="C245" s="17" t="s">
        <v>661</v>
      </c>
      <c r="D245" s="34" t="s">
        <v>662</v>
      </c>
      <c r="E245" s="34" t="s">
        <v>663</v>
      </c>
      <c r="F245" s="21" t="s">
        <v>664</v>
      </c>
      <c r="G245" s="143" t="s">
        <v>669</v>
      </c>
      <c r="H245" s="21" t="s">
        <v>665</v>
      </c>
      <c r="I245" s="145">
        <v>5000</v>
      </c>
      <c r="J245" s="146">
        <f>I245*2.87%</f>
        <v>143.5</v>
      </c>
      <c r="K245" s="146">
        <f>I245*3.04%</f>
        <v>152</v>
      </c>
      <c r="L245" s="124"/>
      <c r="M245" s="135"/>
      <c r="N245" s="8">
        <f>I245-J245-K245</f>
        <v>4704.5</v>
      </c>
      <c r="O245" s="34">
        <v>43191</v>
      </c>
      <c r="P245" s="180"/>
      <c r="Q245" s="180"/>
      <c r="R245" s="180"/>
      <c r="S245" s="180"/>
      <c r="T245" s="180"/>
      <c r="U245" s="180"/>
      <c r="V245" s="180"/>
      <c r="W245" s="180"/>
      <c r="X245" s="180"/>
      <c r="Y245" s="180"/>
      <c r="Z245" s="180"/>
      <c r="AA245" s="180"/>
      <c r="AB245" s="180"/>
      <c r="AC245" s="180"/>
      <c r="AD245" s="180"/>
      <c r="AE245" s="180"/>
      <c r="AF245" s="180"/>
      <c r="AG245" s="180"/>
      <c r="AH245" s="180"/>
      <c r="AI245" s="180"/>
      <c r="AJ245" s="180"/>
      <c r="AK245" s="180"/>
      <c r="AL245" s="180"/>
      <c r="AM245" s="180"/>
      <c r="AN245" s="180"/>
      <c r="AO245" s="180"/>
      <c r="AP245" s="180"/>
      <c r="AQ245" s="180"/>
      <c r="AR245" s="180"/>
      <c r="AS245" s="180"/>
      <c r="AT245" s="180"/>
      <c r="AU245" s="180"/>
      <c r="AV245" s="180"/>
      <c r="AW245" s="180"/>
      <c r="AX245" s="180"/>
      <c r="AY245" s="180"/>
      <c r="AZ245" s="180"/>
      <c r="BA245" s="180"/>
      <c r="BB245" s="180"/>
      <c r="BC245" s="180"/>
      <c r="BD245" s="180"/>
      <c r="BE245" s="180"/>
      <c r="BF245" s="180"/>
      <c r="BG245" s="180"/>
      <c r="BH245" s="180"/>
      <c r="BI245" s="180"/>
      <c r="BJ245" s="180"/>
      <c r="BK245" s="180"/>
      <c r="BL245" s="180"/>
      <c r="BM245" s="180"/>
      <c r="BN245" s="180"/>
      <c r="BO245" s="180"/>
      <c r="BP245" s="180"/>
      <c r="BQ245" s="180"/>
      <c r="BR245" s="180"/>
      <c r="BS245" s="180"/>
      <c r="BT245" s="180"/>
      <c r="BU245" s="180"/>
      <c r="BV245" s="180"/>
      <c r="BW245" s="180"/>
      <c r="BX245" s="180"/>
      <c r="BY245" s="180"/>
      <c r="BZ245" s="180"/>
      <c r="CA245" s="180"/>
      <c r="CB245" s="180"/>
      <c r="CC245" s="180"/>
      <c r="CD245" s="180"/>
      <c r="CE245" s="180"/>
      <c r="CF245" s="180"/>
      <c r="CG245" s="180"/>
      <c r="CH245" s="180"/>
      <c r="CI245" s="180"/>
      <c r="CJ245" s="180"/>
      <c r="CK245" s="180"/>
      <c r="CL245" s="180"/>
      <c r="CM245" s="180"/>
      <c r="CN245" s="180"/>
      <c r="CO245" s="180"/>
      <c r="CP245" s="180"/>
      <c r="CQ245" s="180"/>
      <c r="CR245" s="180"/>
      <c r="CS245" s="180"/>
      <c r="CT245" s="180"/>
      <c r="CU245" s="180"/>
      <c r="CV245" s="180"/>
      <c r="CW245" s="180"/>
      <c r="CX245" s="180"/>
      <c r="CY245" s="180"/>
      <c r="CZ245" s="180"/>
      <c r="DA245" s="180"/>
      <c r="DB245" s="180"/>
      <c r="DC245" s="180"/>
      <c r="DD245" s="180"/>
      <c r="DE245" s="180"/>
      <c r="DF245" s="180"/>
      <c r="DG245" s="180"/>
      <c r="DH245" s="180"/>
      <c r="DI245" s="180"/>
      <c r="DJ245" s="180"/>
      <c r="DK245" s="180"/>
      <c r="DL245" s="180"/>
      <c r="DM245" s="180"/>
      <c r="DN245" s="180"/>
      <c r="DO245" s="180"/>
      <c r="DP245" s="180"/>
      <c r="DQ245" s="180"/>
      <c r="DR245" s="180"/>
      <c r="DS245" s="180"/>
      <c r="DT245" s="180"/>
      <c r="DU245" s="180"/>
      <c r="DV245" s="180"/>
      <c r="DW245" s="180"/>
      <c r="DX245" s="180"/>
      <c r="DY245" s="180"/>
      <c r="DZ245" s="180"/>
      <c r="EA245" s="180"/>
      <c r="EB245" s="180"/>
      <c r="EC245" s="180"/>
      <c r="ED245" s="180"/>
      <c r="EE245" s="180"/>
      <c r="EF245" s="180"/>
      <c r="EG245" s="180"/>
      <c r="EH245" s="180"/>
      <c r="EI245" s="180"/>
      <c r="EJ245" s="180"/>
      <c r="EK245" s="180"/>
      <c r="EL245" s="180"/>
      <c r="EM245" s="180"/>
      <c r="EN245" s="180"/>
      <c r="EO245" s="180"/>
      <c r="EP245" s="180"/>
      <c r="EQ245" s="180"/>
      <c r="ER245" s="180"/>
      <c r="ES245" s="180"/>
      <c r="ET245" s="180"/>
      <c r="EU245" s="180"/>
      <c r="EV245" s="180"/>
      <c r="EW245" s="180"/>
      <c r="EX245" s="180"/>
      <c r="EY245" s="180"/>
      <c r="EZ245" s="180"/>
      <c r="FA245" s="180"/>
      <c r="FB245" s="180"/>
      <c r="FC245" s="180"/>
      <c r="FD245" s="180"/>
      <c r="FE245" s="180"/>
      <c r="FF245" s="180"/>
      <c r="FG245" s="180"/>
      <c r="FH245" s="180"/>
      <c r="FI245" s="180"/>
      <c r="FJ245" s="180"/>
      <c r="FK245" s="180"/>
      <c r="FL245" s="180"/>
      <c r="FM245" s="180"/>
      <c r="FN245" s="180"/>
      <c r="FO245" s="180"/>
      <c r="FP245" s="180"/>
      <c r="FQ245" s="180"/>
      <c r="FR245" s="180"/>
      <c r="FS245" s="180"/>
      <c r="FT245" s="180"/>
      <c r="FU245" s="180"/>
      <c r="FV245" s="180"/>
      <c r="FW245" s="180"/>
    </row>
    <row r="246" spans="1:179" s="24" customFormat="1">
      <c r="A246" s="2">
        <f t="shared" si="22"/>
        <v>12</v>
      </c>
      <c r="B246" s="24" t="s">
        <v>577</v>
      </c>
      <c r="C246" s="24" t="s">
        <v>666</v>
      </c>
      <c r="D246" s="24" t="s">
        <v>667</v>
      </c>
      <c r="E246" s="24" t="s">
        <v>668</v>
      </c>
      <c r="F246" s="24" t="s">
        <v>145</v>
      </c>
      <c r="G246" s="24" t="s">
        <v>669</v>
      </c>
      <c r="H246" s="24" t="s">
        <v>670</v>
      </c>
      <c r="I246" s="145">
        <v>5000</v>
      </c>
      <c r="J246" s="24">
        <f t="shared" ref="J246:J258" si="23">I246*2.87%</f>
        <v>143.5</v>
      </c>
      <c r="K246" s="24">
        <f t="shared" ref="K246:K258" si="24">I246*3.04%</f>
        <v>152</v>
      </c>
      <c r="N246" s="8">
        <f t="shared" ref="N246:N251" si="25">I246-J246-K246</f>
        <v>4704.5</v>
      </c>
      <c r="O246" s="24">
        <v>43497</v>
      </c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  <c r="AA246" s="163"/>
      <c r="AB246" s="163"/>
      <c r="AC246" s="163"/>
      <c r="AD246" s="163"/>
      <c r="AE246" s="163"/>
      <c r="AF246" s="163"/>
      <c r="AG246" s="163"/>
      <c r="AH246" s="163"/>
      <c r="AI246" s="163"/>
      <c r="AJ246" s="163"/>
      <c r="AK246" s="163"/>
      <c r="AL246" s="163"/>
      <c r="AM246" s="163"/>
      <c r="AN246" s="163"/>
      <c r="AO246" s="163"/>
      <c r="AP246" s="163"/>
      <c r="AQ246" s="163"/>
      <c r="AR246" s="163"/>
      <c r="AS246" s="163"/>
      <c r="AT246" s="163"/>
      <c r="AU246" s="163"/>
      <c r="AV246" s="163"/>
      <c r="AW246" s="163"/>
      <c r="AX246" s="163"/>
      <c r="AY246" s="163"/>
      <c r="AZ246" s="163"/>
      <c r="BA246" s="163"/>
      <c r="BB246" s="163"/>
      <c r="BC246" s="163"/>
      <c r="BD246" s="163"/>
      <c r="BE246" s="163"/>
      <c r="BF246" s="163"/>
      <c r="BG246" s="163"/>
      <c r="BH246" s="163"/>
      <c r="BI246" s="163"/>
      <c r="BJ246" s="163"/>
      <c r="BK246" s="163"/>
      <c r="BL246" s="163"/>
      <c r="BM246" s="163"/>
      <c r="BN246" s="163"/>
      <c r="BO246" s="163"/>
      <c r="BP246" s="163"/>
      <c r="BQ246" s="163"/>
      <c r="BR246" s="163"/>
      <c r="BS246" s="163"/>
      <c r="BT246" s="163"/>
      <c r="BU246" s="163"/>
      <c r="BV246" s="163"/>
      <c r="BW246" s="163"/>
      <c r="BX246" s="163"/>
      <c r="BY246" s="163"/>
      <c r="BZ246" s="163"/>
      <c r="CA246" s="163"/>
      <c r="CB246" s="163"/>
      <c r="CC246" s="163"/>
      <c r="CD246" s="163"/>
      <c r="CE246" s="163"/>
      <c r="CF246" s="163"/>
      <c r="CG246" s="163"/>
      <c r="CH246" s="163"/>
      <c r="CI246" s="163"/>
      <c r="CJ246" s="163"/>
      <c r="CK246" s="163"/>
      <c r="CL246" s="163"/>
      <c r="CM246" s="163"/>
      <c r="CN246" s="163"/>
      <c r="CO246" s="163"/>
      <c r="CP246" s="163"/>
      <c r="CQ246" s="163"/>
      <c r="CR246" s="163"/>
      <c r="CS246" s="163"/>
      <c r="CT246" s="163"/>
      <c r="CU246" s="163"/>
      <c r="CV246" s="163"/>
      <c r="CW246" s="163"/>
      <c r="CX246" s="163"/>
      <c r="CY246" s="163"/>
      <c r="CZ246" s="163"/>
      <c r="DA246" s="163"/>
      <c r="DB246" s="163"/>
      <c r="DC246" s="163"/>
      <c r="DD246" s="163"/>
      <c r="DE246" s="163"/>
      <c r="DF246" s="163"/>
      <c r="DG246" s="163"/>
      <c r="DH246" s="163"/>
      <c r="DI246" s="163"/>
      <c r="DJ246" s="163"/>
      <c r="DK246" s="163"/>
      <c r="DL246" s="163"/>
      <c r="DM246" s="163"/>
      <c r="DN246" s="163"/>
      <c r="DO246" s="163"/>
      <c r="DP246" s="163"/>
      <c r="DQ246" s="163"/>
      <c r="DR246" s="163"/>
      <c r="DS246" s="163"/>
      <c r="DT246" s="163"/>
      <c r="DU246" s="163"/>
      <c r="DV246" s="163"/>
      <c r="DW246" s="163"/>
      <c r="DX246" s="163"/>
      <c r="DY246" s="163"/>
      <c r="DZ246" s="163"/>
      <c r="EA246" s="163"/>
      <c r="EB246" s="163"/>
      <c r="EC246" s="163"/>
      <c r="ED246" s="163"/>
      <c r="EE246" s="163"/>
      <c r="EF246" s="163"/>
      <c r="EG246" s="163"/>
      <c r="EH246" s="163"/>
      <c r="EI246" s="163"/>
      <c r="EJ246" s="163"/>
      <c r="EK246" s="163"/>
      <c r="EL246" s="163"/>
      <c r="EM246" s="163"/>
      <c r="EN246" s="163"/>
      <c r="EO246" s="163"/>
      <c r="EP246" s="163"/>
      <c r="EQ246" s="163"/>
      <c r="ER246" s="163"/>
      <c r="ES246" s="163"/>
      <c r="ET246" s="163"/>
      <c r="EU246" s="163"/>
      <c r="EV246" s="163"/>
      <c r="EW246" s="163"/>
      <c r="EX246" s="163"/>
      <c r="EY246" s="163"/>
      <c r="EZ246" s="163"/>
      <c r="FA246" s="163"/>
      <c r="FB246" s="163"/>
      <c r="FC246" s="163"/>
      <c r="FD246" s="163"/>
      <c r="FE246" s="163"/>
      <c r="FF246" s="163"/>
      <c r="FG246" s="163"/>
      <c r="FH246" s="163"/>
      <c r="FI246" s="163"/>
      <c r="FJ246" s="163"/>
      <c r="FK246" s="163"/>
      <c r="FL246" s="163"/>
      <c r="FM246" s="163"/>
      <c r="FN246" s="163"/>
      <c r="FO246" s="163"/>
      <c r="FP246" s="163"/>
      <c r="FQ246" s="163"/>
      <c r="FR246" s="163"/>
      <c r="FS246" s="163"/>
      <c r="FT246" s="163"/>
      <c r="FU246" s="163"/>
      <c r="FV246" s="163"/>
      <c r="FW246" s="163"/>
    </row>
    <row r="247" spans="1:179" s="24" customFormat="1">
      <c r="A247" s="2">
        <f t="shared" si="22"/>
        <v>13</v>
      </c>
      <c r="B247" s="24" t="s">
        <v>255</v>
      </c>
      <c r="C247" s="24" t="s">
        <v>671</v>
      </c>
      <c r="D247" s="24" t="s">
        <v>672</v>
      </c>
      <c r="E247" s="24" t="s">
        <v>673</v>
      </c>
      <c r="F247" s="24" t="s">
        <v>589</v>
      </c>
      <c r="G247" s="24" t="s">
        <v>674</v>
      </c>
      <c r="H247" s="24" t="s">
        <v>675</v>
      </c>
      <c r="I247" s="145">
        <v>5000</v>
      </c>
      <c r="J247" s="24">
        <f t="shared" si="23"/>
        <v>143.5</v>
      </c>
      <c r="K247" s="24">
        <f t="shared" si="24"/>
        <v>152</v>
      </c>
      <c r="N247" s="8">
        <f t="shared" si="25"/>
        <v>4704.5</v>
      </c>
      <c r="O247" s="24">
        <v>43221</v>
      </c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  <c r="AA247" s="163"/>
      <c r="AB247" s="163"/>
      <c r="AC247" s="163"/>
      <c r="AD247" s="163"/>
      <c r="AE247" s="163"/>
      <c r="AF247" s="163"/>
      <c r="AG247" s="163"/>
      <c r="AH247" s="163"/>
      <c r="AI247" s="163"/>
      <c r="AJ247" s="163"/>
      <c r="AK247" s="163"/>
      <c r="AL247" s="163"/>
      <c r="AM247" s="163"/>
      <c r="AN247" s="163"/>
      <c r="AO247" s="163"/>
      <c r="AP247" s="163"/>
      <c r="AQ247" s="163"/>
      <c r="AR247" s="163"/>
      <c r="AS247" s="163"/>
      <c r="AT247" s="163"/>
      <c r="AU247" s="163"/>
      <c r="AV247" s="163"/>
      <c r="AW247" s="163"/>
      <c r="AX247" s="163"/>
      <c r="AY247" s="163"/>
      <c r="AZ247" s="163"/>
      <c r="BA247" s="163"/>
      <c r="BB247" s="163"/>
      <c r="BC247" s="163"/>
      <c r="BD247" s="163"/>
      <c r="BE247" s="163"/>
      <c r="BF247" s="163"/>
      <c r="BG247" s="163"/>
      <c r="BH247" s="163"/>
      <c r="BI247" s="163"/>
      <c r="BJ247" s="163"/>
      <c r="BK247" s="163"/>
      <c r="BL247" s="163"/>
      <c r="BM247" s="163"/>
      <c r="BN247" s="163"/>
      <c r="BO247" s="163"/>
      <c r="BP247" s="163"/>
      <c r="BQ247" s="163"/>
      <c r="BR247" s="163"/>
      <c r="BS247" s="163"/>
      <c r="BT247" s="163"/>
      <c r="BU247" s="163"/>
      <c r="BV247" s="163"/>
      <c r="BW247" s="163"/>
      <c r="BX247" s="163"/>
      <c r="BY247" s="163"/>
      <c r="BZ247" s="163"/>
      <c r="CA247" s="163"/>
      <c r="CB247" s="163"/>
      <c r="CC247" s="163"/>
      <c r="CD247" s="163"/>
      <c r="CE247" s="163"/>
      <c r="CF247" s="163"/>
      <c r="CG247" s="163"/>
      <c r="CH247" s="163"/>
      <c r="CI247" s="163"/>
      <c r="CJ247" s="163"/>
      <c r="CK247" s="163"/>
      <c r="CL247" s="163"/>
      <c r="CM247" s="163"/>
      <c r="CN247" s="163"/>
      <c r="CO247" s="163"/>
      <c r="CP247" s="163"/>
      <c r="CQ247" s="163"/>
      <c r="CR247" s="163"/>
      <c r="CS247" s="163"/>
      <c r="CT247" s="163"/>
      <c r="CU247" s="163"/>
      <c r="CV247" s="163"/>
      <c r="CW247" s="163"/>
      <c r="CX247" s="163"/>
      <c r="CY247" s="163"/>
      <c r="CZ247" s="163"/>
      <c r="DA247" s="163"/>
      <c r="DB247" s="163"/>
      <c r="DC247" s="163"/>
      <c r="DD247" s="163"/>
      <c r="DE247" s="163"/>
      <c r="DF247" s="163"/>
      <c r="DG247" s="163"/>
      <c r="DH247" s="163"/>
      <c r="DI247" s="163"/>
      <c r="DJ247" s="163"/>
      <c r="DK247" s="163"/>
      <c r="DL247" s="163"/>
      <c r="DM247" s="163"/>
      <c r="DN247" s="163"/>
      <c r="DO247" s="163"/>
      <c r="DP247" s="163"/>
      <c r="DQ247" s="163"/>
      <c r="DR247" s="163"/>
      <c r="DS247" s="163"/>
      <c r="DT247" s="163"/>
      <c r="DU247" s="163"/>
      <c r="DV247" s="163"/>
      <c r="DW247" s="163"/>
      <c r="DX247" s="163"/>
      <c r="DY247" s="163"/>
      <c r="DZ247" s="163"/>
      <c r="EA247" s="163"/>
      <c r="EB247" s="163"/>
      <c r="EC247" s="163"/>
      <c r="ED247" s="163"/>
      <c r="EE247" s="163"/>
      <c r="EF247" s="163"/>
      <c r="EG247" s="163"/>
      <c r="EH247" s="163"/>
      <c r="EI247" s="163"/>
      <c r="EJ247" s="163"/>
      <c r="EK247" s="163"/>
      <c r="EL247" s="163"/>
      <c r="EM247" s="163"/>
      <c r="EN247" s="163"/>
      <c r="EO247" s="163"/>
      <c r="EP247" s="163"/>
      <c r="EQ247" s="163"/>
      <c r="ER247" s="163"/>
      <c r="ES247" s="163"/>
      <c r="ET247" s="163"/>
      <c r="EU247" s="163"/>
      <c r="EV247" s="163"/>
      <c r="EW247" s="163"/>
      <c r="EX247" s="163"/>
      <c r="EY247" s="163"/>
      <c r="EZ247" s="163"/>
      <c r="FA247" s="163"/>
      <c r="FB247" s="163"/>
      <c r="FC247" s="163"/>
      <c r="FD247" s="163"/>
      <c r="FE247" s="163"/>
      <c r="FF247" s="163"/>
      <c r="FG247" s="163"/>
      <c r="FH247" s="163"/>
      <c r="FI247" s="163"/>
      <c r="FJ247" s="163"/>
      <c r="FK247" s="163"/>
      <c r="FL247" s="163"/>
      <c r="FM247" s="163"/>
      <c r="FN247" s="163"/>
      <c r="FO247" s="163"/>
      <c r="FP247" s="163"/>
      <c r="FQ247" s="163"/>
      <c r="FR247" s="163"/>
      <c r="FS247" s="163"/>
      <c r="FT247" s="163"/>
      <c r="FU247" s="163"/>
      <c r="FV247" s="163"/>
      <c r="FW247" s="163"/>
    </row>
    <row r="248" spans="1:179" s="24" customFormat="1">
      <c r="A248" s="2">
        <f t="shared" si="22"/>
        <v>14</v>
      </c>
      <c r="B248" s="24" t="s">
        <v>676</v>
      </c>
      <c r="C248" s="24" t="s">
        <v>677</v>
      </c>
      <c r="D248" s="24" t="s">
        <v>678</v>
      </c>
      <c r="E248" s="24" t="s">
        <v>679</v>
      </c>
      <c r="F248" s="24" t="s">
        <v>26</v>
      </c>
      <c r="G248" s="24" t="s">
        <v>674</v>
      </c>
      <c r="H248" s="24" t="s">
        <v>680</v>
      </c>
      <c r="I248" s="145">
        <v>5000</v>
      </c>
      <c r="J248" s="24">
        <f t="shared" si="23"/>
        <v>143.5</v>
      </c>
      <c r="K248" s="24">
        <f t="shared" si="24"/>
        <v>152</v>
      </c>
      <c r="N248" s="8">
        <f t="shared" si="25"/>
        <v>4704.5</v>
      </c>
      <c r="O248" s="24">
        <v>43221</v>
      </c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  <c r="AA248" s="163"/>
      <c r="AB248" s="163"/>
      <c r="AC248" s="163"/>
      <c r="AD248" s="163"/>
      <c r="AE248" s="163"/>
      <c r="AF248" s="163"/>
      <c r="AG248" s="163"/>
      <c r="AH248" s="163"/>
      <c r="AI248" s="163"/>
      <c r="AJ248" s="163"/>
      <c r="AK248" s="163"/>
      <c r="AL248" s="163"/>
      <c r="AM248" s="163"/>
      <c r="AN248" s="163"/>
      <c r="AO248" s="163"/>
      <c r="AP248" s="163"/>
      <c r="AQ248" s="163"/>
      <c r="AR248" s="163"/>
      <c r="AS248" s="163"/>
      <c r="AT248" s="163"/>
      <c r="AU248" s="163"/>
      <c r="AV248" s="163"/>
      <c r="AW248" s="163"/>
      <c r="AX248" s="163"/>
      <c r="AY248" s="163"/>
      <c r="AZ248" s="163"/>
      <c r="BA248" s="163"/>
      <c r="BB248" s="163"/>
      <c r="BC248" s="163"/>
      <c r="BD248" s="163"/>
      <c r="BE248" s="163"/>
      <c r="BF248" s="163"/>
      <c r="BG248" s="163"/>
      <c r="BH248" s="163"/>
      <c r="BI248" s="163"/>
      <c r="BJ248" s="163"/>
      <c r="BK248" s="163"/>
      <c r="BL248" s="163"/>
      <c r="BM248" s="163"/>
      <c r="BN248" s="163"/>
      <c r="BO248" s="163"/>
      <c r="BP248" s="163"/>
      <c r="BQ248" s="163"/>
      <c r="BR248" s="163"/>
      <c r="BS248" s="163"/>
      <c r="BT248" s="163"/>
      <c r="BU248" s="163"/>
      <c r="BV248" s="163"/>
      <c r="BW248" s="163"/>
      <c r="BX248" s="163"/>
      <c r="BY248" s="163"/>
      <c r="BZ248" s="163"/>
      <c r="CA248" s="163"/>
      <c r="CB248" s="163"/>
      <c r="CC248" s="163"/>
      <c r="CD248" s="163"/>
      <c r="CE248" s="163"/>
      <c r="CF248" s="163"/>
      <c r="CG248" s="163"/>
      <c r="CH248" s="163"/>
      <c r="CI248" s="163"/>
      <c r="CJ248" s="163"/>
      <c r="CK248" s="163"/>
      <c r="CL248" s="163"/>
      <c r="CM248" s="163"/>
      <c r="CN248" s="163"/>
      <c r="CO248" s="163"/>
      <c r="CP248" s="163"/>
      <c r="CQ248" s="163"/>
      <c r="CR248" s="163"/>
      <c r="CS248" s="163"/>
      <c r="CT248" s="163"/>
      <c r="CU248" s="163"/>
      <c r="CV248" s="163"/>
      <c r="CW248" s="163"/>
      <c r="CX248" s="163"/>
      <c r="CY248" s="163"/>
      <c r="CZ248" s="163"/>
      <c r="DA248" s="163"/>
      <c r="DB248" s="163"/>
      <c r="DC248" s="163"/>
      <c r="DD248" s="163"/>
      <c r="DE248" s="163"/>
      <c r="DF248" s="163"/>
      <c r="DG248" s="163"/>
      <c r="DH248" s="163"/>
      <c r="DI248" s="163"/>
      <c r="DJ248" s="163"/>
      <c r="DK248" s="163"/>
      <c r="DL248" s="163"/>
      <c r="DM248" s="163"/>
      <c r="DN248" s="163"/>
      <c r="DO248" s="163"/>
      <c r="DP248" s="163"/>
      <c r="DQ248" s="163"/>
      <c r="DR248" s="163"/>
      <c r="DS248" s="163"/>
      <c r="DT248" s="163"/>
      <c r="DU248" s="163"/>
      <c r="DV248" s="163"/>
      <c r="DW248" s="163"/>
      <c r="DX248" s="163"/>
      <c r="DY248" s="163"/>
      <c r="DZ248" s="163"/>
      <c r="EA248" s="163"/>
      <c r="EB248" s="163"/>
      <c r="EC248" s="163"/>
      <c r="ED248" s="163"/>
      <c r="EE248" s="163"/>
      <c r="EF248" s="163"/>
      <c r="EG248" s="163"/>
      <c r="EH248" s="163"/>
      <c r="EI248" s="163"/>
      <c r="EJ248" s="163"/>
      <c r="EK248" s="163"/>
      <c r="EL248" s="163"/>
      <c r="EM248" s="163"/>
      <c r="EN248" s="163"/>
      <c r="EO248" s="163"/>
      <c r="EP248" s="163"/>
      <c r="EQ248" s="163"/>
      <c r="ER248" s="163"/>
      <c r="ES248" s="163"/>
      <c r="ET248" s="163"/>
      <c r="EU248" s="163"/>
      <c r="EV248" s="163"/>
      <c r="EW248" s="163"/>
      <c r="EX248" s="163"/>
      <c r="EY248" s="163"/>
      <c r="EZ248" s="163"/>
      <c r="FA248" s="163"/>
      <c r="FB248" s="163"/>
      <c r="FC248" s="163"/>
      <c r="FD248" s="163"/>
      <c r="FE248" s="163"/>
      <c r="FF248" s="163"/>
      <c r="FG248" s="163"/>
      <c r="FH248" s="163"/>
      <c r="FI248" s="163"/>
      <c r="FJ248" s="163"/>
      <c r="FK248" s="163"/>
      <c r="FL248" s="163"/>
      <c r="FM248" s="163"/>
      <c r="FN248" s="163"/>
      <c r="FO248" s="163"/>
      <c r="FP248" s="163"/>
      <c r="FQ248" s="163"/>
      <c r="FR248" s="163"/>
      <c r="FS248" s="163"/>
      <c r="FT248" s="163"/>
      <c r="FU248" s="163"/>
      <c r="FV248" s="163"/>
      <c r="FW248" s="163"/>
    </row>
    <row r="249" spans="1:179" s="24" customFormat="1">
      <c r="A249" s="2">
        <f t="shared" si="22"/>
        <v>15</v>
      </c>
      <c r="B249" s="24" t="s">
        <v>681</v>
      </c>
      <c r="C249" s="24" t="s">
        <v>682</v>
      </c>
      <c r="D249" s="24" t="s">
        <v>683</v>
      </c>
      <c r="E249" s="24" t="s">
        <v>684</v>
      </c>
      <c r="F249" s="24" t="s">
        <v>197</v>
      </c>
      <c r="G249" s="24" t="s">
        <v>674</v>
      </c>
      <c r="H249" s="24" t="s">
        <v>685</v>
      </c>
      <c r="I249" s="145">
        <v>14000</v>
      </c>
      <c r="J249" s="24">
        <f t="shared" si="23"/>
        <v>401.8</v>
      </c>
      <c r="K249" s="24">
        <f t="shared" si="24"/>
        <v>425.6</v>
      </c>
      <c r="N249" s="8">
        <f t="shared" si="25"/>
        <v>13172.6</v>
      </c>
      <c r="O249" s="24">
        <v>43836</v>
      </c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  <c r="AA249" s="163"/>
      <c r="AB249" s="163"/>
      <c r="AC249" s="163"/>
      <c r="AD249" s="163"/>
      <c r="AE249" s="163"/>
      <c r="AF249" s="163"/>
      <c r="AG249" s="163"/>
      <c r="AH249" s="163"/>
      <c r="AI249" s="163"/>
      <c r="AJ249" s="163"/>
      <c r="AK249" s="163"/>
      <c r="AL249" s="163"/>
      <c r="AM249" s="163"/>
      <c r="AN249" s="163"/>
      <c r="AO249" s="163"/>
      <c r="AP249" s="163"/>
      <c r="AQ249" s="163"/>
      <c r="AR249" s="163"/>
      <c r="AS249" s="163"/>
      <c r="AT249" s="163"/>
      <c r="AU249" s="163"/>
      <c r="AV249" s="163"/>
      <c r="AW249" s="163"/>
      <c r="AX249" s="163"/>
      <c r="AY249" s="163"/>
      <c r="AZ249" s="163"/>
      <c r="BA249" s="163"/>
      <c r="BB249" s="163"/>
      <c r="BC249" s="163"/>
      <c r="BD249" s="163"/>
      <c r="BE249" s="163"/>
      <c r="BF249" s="163"/>
      <c r="BG249" s="163"/>
      <c r="BH249" s="163"/>
      <c r="BI249" s="163"/>
      <c r="BJ249" s="163"/>
      <c r="BK249" s="163"/>
      <c r="BL249" s="163"/>
      <c r="BM249" s="163"/>
      <c r="BN249" s="163"/>
      <c r="BO249" s="163"/>
      <c r="BP249" s="163"/>
      <c r="BQ249" s="163"/>
      <c r="BR249" s="163"/>
      <c r="BS249" s="163"/>
      <c r="BT249" s="163"/>
      <c r="BU249" s="163"/>
      <c r="BV249" s="163"/>
      <c r="BW249" s="163"/>
      <c r="BX249" s="163"/>
      <c r="BY249" s="163"/>
      <c r="BZ249" s="163"/>
      <c r="CA249" s="163"/>
      <c r="CB249" s="163"/>
      <c r="CC249" s="163"/>
      <c r="CD249" s="163"/>
      <c r="CE249" s="163"/>
      <c r="CF249" s="163"/>
      <c r="CG249" s="163"/>
      <c r="CH249" s="163"/>
      <c r="CI249" s="163"/>
      <c r="CJ249" s="163"/>
      <c r="CK249" s="163"/>
      <c r="CL249" s="163"/>
      <c r="CM249" s="163"/>
      <c r="CN249" s="163"/>
      <c r="CO249" s="163"/>
      <c r="CP249" s="163"/>
      <c r="CQ249" s="163"/>
      <c r="CR249" s="163"/>
      <c r="CS249" s="163"/>
      <c r="CT249" s="163"/>
      <c r="CU249" s="163"/>
      <c r="CV249" s="163"/>
      <c r="CW249" s="163"/>
      <c r="CX249" s="163"/>
      <c r="CY249" s="163"/>
      <c r="CZ249" s="163"/>
      <c r="DA249" s="163"/>
      <c r="DB249" s="163"/>
      <c r="DC249" s="163"/>
      <c r="DD249" s="163"/>
      <c r="DE249" s="163"/>
      <c r="DF249" s="163"/>
      <c r="DG249" s="163"/>
      <c r="DH249" s="163"/>
      <c r="DI249" s="163"/>
      <c r="DJ249" s="163"/>
      <c r="DK249" s="163"/>
      <c r="DL249" s="163"/>
      <c r="DM249" s="163"/>
      <c r="DN249" s="163"/>
      <c r="DO249" s="163"/>
      <c r="DP249" s="163"/>
      <c r="DQ249" s="163"/>
      <c r="DR249" s="163"/>
      <c r="DS249" s="163"/>
      <c r="DT249" s="163"/>
      <c r="DU249" s="163"/>
      <c r="DV249" s="163"/>
      <c r="DW249" s="163"/>
      <c r="DX249" s="163"/>
      <c r="DY249" s="163"/>
      <c r="DZ249" s="163"/>
      <c r="EA249" s="163"/>
      <c r="EB249" s="163"/>
      <c r="EC249" s="163"/>
      <c r="ED249" s="163"/>
      <c r="EE249" s="163"/>
      <c r="EF249" s="163"/>
      <c r="EG249" s="163"/>
      <c r="EH249" s="163"/>
      <c r="EI249" s="163"/>
      <c r="EJ249" s="163"/>
      <c r="EK249" s="163"/>
      <c r="EL249" s="163"/>
      <c r="EM249" s="163"/>
      <c r="EN249" s="163"/>
      <c r="EO249" s="163"/>
      <c r="EP249" s="163"/>
      <c r="EQ249" s="163"/>
      <c r="ER249" s="163"/>
      <c r="ES249" s="163"/>
      <c r="ET249" s="163"/>
      <c r="EU249" s="163"/>
      <c r="EV249" s="163"/>
      <c r="EW249" s="163"/>
      <c r="EX249" s="163"/>
      <c r="EY249" s="163"/>
      <c r="EZ249" s="163"/>
      <c r="FA249" s="163"/>
      <c r="FB249" s="163"/>
      <c r="FC249" s="163"/>
      <c r="FD249" s="163"/>
      <c r="FE249" s="163"/>
      <c r="FF249" s="163"/>
      <c r="FG249" s="163"/>
      <c r="FH249" s="163"/>
      <c r="FI249" s="163"/>
      <c r="FJ249" s="163"/>
      <c r="FK249" s="163"/>
      <c r="FL249" s="163"/>
      <c r="FM249" s="163"/>
      <c r="FN249" s="163"/>
      <c r="FO249" s="163"/>
      <c r="FP249" s="163"/>
      <c r="FQ249" s="163"/>
      <c r="FR249" s="163"/>
      <c r="FS249" s="163"/>
      <c r="FT249" s="163"/>
      <c r="FU249" s="163"/>
      <c r="FV249" s="163"/>
      <c r="FW249" s="163"/>
    </row>
    <row r="250" spans="1:179" s="24" customFormat="1">
      <c r="A250" s="2">
        <f t="shared" si="22"/>
        <v>16</v>
      </c>
      <c r="B250" s="24" t="s">
        <v>686</v>
      </c>
      <c r="C250" s="24" t="s">
        <v>687</v>
      </c>
      <c r="D250" s="24" t="s">
        <v>688</v>
      </c>
      <c r="E250" s="24" t="s">
        <v>689</v>
      </c>
      <c r="F250" s="24" t="s">
        <v>26</v>
      </c>
      <c r="G250" s="24" t="s">
        <v>674</v>
      </c>
      <c r="H250" s="24" t="s">
        <v>690</v>
      </c>
      <c r="I250" s="51">
        <v>5000</v>
      </c>
      <c r="J250" s="24">
        <f t="shared" si="23"/>
        <v>143.5</v>
      </c>
      <c r="K250" s="24">
        <f t="shared" si="24"/>
        <v>152</v>
      </c>
      <c r="N250" s="8">
        <f t="shared" si="25"/>
        <v>4704.5</v>
      </c>
      <c r="O250" s="24">
        <v>44203</v>
      </c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3"/>
      <c r="AU250" s="163"/>
      <c r="AV250" s="163"/>
      <c r="AW250" s="163"/>
      <c r="AX250" s="163"/>
      <c r="AY250" s="163"/>
      <c r="AZ250" s="163"/>
      <c r="BA250" s="163"/>
      <c r="BB250" s="163"/>
      <c r="BC250" s="163"/>
      <c r="BD250" s="163"/>
      <c r="BE250" s="163"/>
      <c r="BF250" s="163"/>
      <c r="BG250" s="163"/>
      <c r="BH250" s="163"/>
      <c r="BI250" s="163"/>
      <c r="BJ250" s="163"/>
      <c r="BK250" s="163"/>
      <c r="BL250" s="163"/>
      <c r="BM250" s="163"/>
      <c r="BN250" s="163"/>
      <c r="BO250" s="163"/>
      <c r="BP250" s="163"/>
      <c r="BQ250" s="163"/>
      <c r="BR250" s="163"/>
      <c r="BS250" s="163"/>
      <c r="BT250" s="163"/>
      <c r="BU250" s="163"/>
      <c r="BV250" s="163"/>
      <c r="BW250" s="163"/>
      <c r="BX250" s="163"/>
      <c r="BY250" s="163"/>
      <c r="BZ250" s="163"/>
      <c r="CA250" s="163"/>
      <c r="CB250" s="163"/>
      <c r="CC250" s="163"/>
      <c r="CD250" s="163"/>
      <c r="CE250" s="163"/>
      <c r="CF250" s="163"/>
      <c r="CG250" s="163"/>
      <c r="CH250" s="163"/>
      <c r="CI250" s="163"/>
      <c r="CJ250" s="163"/>
      <c r="CK250" s="163"/>
      <c r="CL250" s="163"/>
      <c r="CM250" s="163"/>
      <c r="CN250" s="163"/>
      <c r="CO250" s="163"/>
      <c r="CP250" s="163"/>
      <c r="CQ250" s="163"/>
      <c r="CR250" s="163"/>
      <c r="CS250" s="163"/>
      <c r="CT250" s="163"/>
      <c r="CU250" s="163"/>
      <c r="CV250" s="163"/>
      <c r="CW250" s="163"/>
      <c r="CX250" s="163"/>
      <c r="CY250" s="163"/>
      <c r="CZ250" s="163"/>
      <c r="DA250" s="163"/>
      <c r="DB250" s="163"/>
      <c r="DC250" s="163"/>
      <c r="DD250" s="163"/>
      <c r="DE250" s="163"/>
      <c r="DF250" s="163"/>
      <c r="DG250" s="163"/>
      <c r="DH250" s="163"/>
      <c r="DI250" s="163"/>
      <c r="DJ250" s="163"/>
      <c r="DK250" s="163"/>
      <c r="DL250" s="163"/>
      <c r="DM250" s="163"/>
      <c r="DN250" s="163"/>
      <c r="DO250" s="163"/>
      <c r="DP250" s="163"/>
      <c r="DQ250" s="163"/>
      <c r="DR250" s="163"/>
      <c r="DS250" s="163"/>
      <c r="DT250" s="163"/>
      <c r="DU250" s="163"/>
      <c r="DV250" s="163"/>
      <c r="DW250" s="163"/>
      <c r="DX250" s="163"/>
      <c r="DY250" s="163"/>
      <c r="DZ250" s="163"/>
      <c r="EA250" s="163"/>
      <c r="EB250" s="163"/>
      <c r="EC250" s="163"/>
      <c r="ED250" s="163"/>
      <c r="EE250" s="163"/>
      <c r="EF250" s="163"/>
      <c r="EG250" s="163"/>
      <c r="EH250" s="163"/>
      <c r="EI250" s="163"/>
      <c r="EJ250" s="163"/>
      <c r="EK250" s="163"/>
      <c r="EL250" s="163"/>
      <c r="EM250" s="163"/>
      <c r="EN250" s="163"/>
      <c r="EO250" s="163"/>
      <c r="EP250" s="163"/>
      <c r="EQ250" s="163"/>
      <c r="ER250" s="163"/>
      <c r="ES250" s="163"/>
      <c r="ET250" s="163"/>
      <c r="EU250" s="163"/>
      <c r="EV250" s="163"/>
      <c r="EW250" s="163"/>
      <c r="EX250" s="163"/>
      <c r="EY250" s="163"/>
      <c r="EZ250" s="163"/>
      <c r="FA250" s="163"/>
      <c r="FB250" s="163"/>
      <c r="FC250" s="163"/>
      <c r="FD250" s="163"/>
      <c r="FE250" s="163"/>
      <c r="FF250" s="163"/>
      <c r="FG250" s="163"/>
      <c r="FH250" s="163"/>
      <c r="FI250" s="163"/>
      <c r="FJ250" s="163"/>
      <c r="FK250" s="163"/>
      <c r="FL250" s="163"/>
      <c r="FM250" s="163"/>
      <c r="FN250" s="163"/>
      <c r="FO250" s="163"/>
      <c r="FP250" s="163"/>
      <c r="FQ250" s="163"/>
      <c r="FR250" s="163"/>
      <c r="FS250" s="163"/>
      <c r="FT250" s="163"/>
      <c r="FU250" s="163"/>
      <c r="FV250" s="163"/>
      <c r="FW250" s="163"/>
    </row>
    <row r="251" spans="1:179" s="24" customFormat="1">
      <c r="A251" s="2">
        <f t="shared" si="22"/>
        <v>17</v>
      </c>
      <c r="B251" s="24" t="s">
        <v>709</v>
      </c>
      <c r="C251" s="24" t="s">
        <v>710</v>
      </c>
      <c r="D251" s="24" t="s">
        <v>712</v>
      </c>
      <c r="E251" s="24" t="s">
        <v>713</v>
      </c>
      <c r="F251" s="24" t="s">
        <v>145</v>
      </c>
      <c r="G251" s="24" t="s">
        <v>674</v>
      </c>
      <c r="H251" s="24" t="s">
        <v>711</v>
      </c>
      <c r="I251" s="51">
        <v>5000</v>
      </c>
      <c r="J251" s="24">
        <f t="shared" si="23"/>
        <v>143.5</v>
      </c>
      <c r="K251" s="24">
        <f t="shared" si="24"/>
        <v>152</v>
      </c>
      <c r="N251" s="8">
        <f t="shared" si="25"/>
        <v>4704.5</v>
      </c>
      <c r="O251" s="24">
        <v>44805</v>
      </c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  <c r="AA251" s="163"/>
      <c r="AB251" s="163"/>
      <c r="AC251" s="163"/>
      <c r="AD251" s="163"/>
      <c r="AE251" s="163"/>
      <c r="AF251" s="163"/>
      <c r="AG251" s="163"/>
      <c r="AH251" s="163"/>
      <c r="AI251" s="163"/>
      <c r="AJ251" s="163"/>
      <c r="AK251" s="163"/>
      <c r="AL251" s="163"/>
      <c r="AM251" s="163"/>
      <c r="AN251" s="163"/>
      <c r="AO251" s="163"/>
      <c r="AP251" s="163"/>
      <c r="AQ251" s="163"/>
      <c r="AR251" s="163"/>
      <c r="AS251" s="163"/>
      <c r="AT251" s="163"/>
      <c r="AU251" s="163"/>
      <c r="AV251" s="163"/>
      <c r="AW251" s="163"/>
      <c r="AX251" s="163"/>
      <c r="AY251" s="163"/>
      <c r="AZ251" s="163"/>
      <c r="BA251" s="163"/>
      <c r="BB251" s="163"/>
      <c r="BC251" s="163"/>
      <c r="BD251" s="163"/>
      <c r="BE251" s="163"/>
      <c r="BF251" s="163"/>
      <c r="BG251" s="163"/>
      <c r="BH251" s="163"/>
      <c r="BI251" s="163"/>
      <c r="BJ251" s="163"/>
      <c r="BK251" s="163"/>
      <c r="BL251" s="163"/>
      <c r="BM251" s="163"/>
      <c r="BN251" s="163"/>
      <c r="BO251" s="163"/>
      <c r="BP251" s="163"/>
      <c r="BQ251" s="163"/>
      <c r="BR251" s="163"/>
      <c r="BS251" s="163"/>
      <c r="BT251" s="163"/>
      <c r="BU251" s="163"/>
      <c r="BV251" s="163"/>
      <c r="BW251" s="163"/>
      <c r="BX251" s="163"/>
      <c r="BY251" s="163"/>
      <c r="BZ251" s="163"/>
      <c r="CA251" s="163"/>
      <c r="CB251" s="163"/>
      <c r="CC251" s="163"/>
      <c r="CD251" s="163"/>
      <c r="CE251" s="163"/>
      <c r="CF251" s="163"/>
      <c r="CG251" s="163"/>
      <c r="CH251" s="163"/>
      <c r="CI251" s="163"/>
      <c r="CJ251" s="163"/>
      <c r="CK251" s="163"/>
      <c r="CL251" s="163"/>
      <c r="CM251" s="163"/>
      <c r="CN251" s="163"/>
      <c r="CO251" s="163"/>
      <c r="CP251" s="163"/>
      <c r="CQ251" s="163"/>
      <c r="CR251" s="163"/>
      <c r="CS251" s="163"/>
      <c r="CT251" s="163"/>
      <c r="CU251" s="163"/>
      <c r="CV251" s="163"/>
      <c r="CW251" s="163"/>
      <c r="CX251" s="163"/>
      <c r="CY251" s="163"/>
      <c r="CZ251" s="163"/>
      <c r="DA251" s="163"/>
      <c r="DB251" s="163"/>
      <c r="DC251" s="163"/>
      <c r="DD251" s="163"/>
      <c r="DE251" s="163"/>
      <c r="DF251" s="163"/>
      <c r="DG251" s="163"/>
      <c r="DH251" s="163"/>
      <c r="DI251" s="163"/>
      <c r="DJ251" s="163"/>
      <c r="DK251" s="163"/>
      <c r="DL251" s="163"/>
      <c r="DM251" s="163"/>
      <c r="DN251" s="163"/>
      <c r="DO251" s="163"/>
      <c r="DP251" s="163"/>
      <c r="DQ251" s="163"/>
      <c r="DR251" s="163"/>
      <c r="DS251" s="163"/>
      <c r="DT251" s="163"/>
      <c r="DU251" s="163"/>
      <c r="DV251" s="163"/>
      <c r="DW251" s="163"/>
      <c r="DX251" s="163"/>
      <c r="DY251" s="163"/>
      <c r="DZ251" s="163"/>
      <c r="EA251" s="163"/>
      <c r="EB251" s="163"/>
      <c r="EC251" s="163"/>
      <c r="ED251" s="163"/>
      <c r="EE251" s="163"/>
      <c r="EF251" s="163"/>
      <c r="EG251" s="163"/>
      <c r="EH251" s="163"/>
      <c r="EI251" s="163"/>
      <c r="EJ251" s="163"/>
      <c r="EK251" s="163"/>
      <c r="EL251" s="163"/>
      <c r="EM251" s="163"/>
      <c r="EN251" s="163"/>
      <c r="EO251" s="163"/>
      <c r="EP251" s="163"/>
      <c r="EQ251" s="163"/>
      <c r="ER251" s="163"/>
      <c r="ES251" s="163"/>
      <c r="ET251" s="163"/>
      <c r="EU251" s="163"/>
      <c r="EV251" s="163"/>
      <c r="EW251" s="163"/>
      <c r="EX251" s="163"/>
      <c r="EY251" s="163"/>
      <c r="EZ251" s="163"/>
      <c r="FA251" s="163"/>
      <c r="FB251" s="163"/>
      <c r="FC251" s="163"/>
      <c r="FD251" s="163"/>
      <c r="FE251" s="163"/>
      <c r="FF251" s="163"/>
      <c r="FG251" s="163"/>
      <c r="FH251" s="163"/>
      <c r="FI251" s="163"/>
      <c r="FJ251" s="163"/>
      <c r="FK251" s="163"/>
      <c r="FL251" s="163"/>
      <c r="FM251" s="163"/>
      <c r="FN251" s="163"/>
      <c r="FO251" s="163"/>
      <c r="FP251" s="163"/>
      <c r="FQ251" s="163"/>
      <c r="FR251" s="163"/>
      <c r="FS251" s="163"/>
      <c r="FT251" s="163"/>
      <c r="FU251" s="163"/>
      <c r="FV251" s="163"/>
      <c r="FW251" s="163"/>
    </row>
    <row r="252" spans="1:179">
      <c r="A252" s="2">
        <f t="shared" si="22"/>
        <v>18</v>
      </c>
      <c r="B252" s="21" t="s">
        <v>746</v>
      </c>
      <c r="C252" s="21" t="s">
        <v>747</v>
      </c>
      <c r="D252" s="34" t="s">
        <v>748</v>
      </c>
      <c r="E252" s="40" t="s">
        <v>752</v>
      </c>
      <c r="F252" s="21" t="s">
        <v>618</v>
      </c>
      <c r="G252" s="21" t="s">
        <v>674</v>
      </c>
      <c r="H252" s="21" t="s">
        <v>749</v>
      </c>
      <c r="I252" s="51">
        <v>5000</v>
      </c>
      <c r="J252" s="51">
        <f t="shared" si="23"/>
        <v>143.5</v>
      </c>
      <c r="K252" s="51">
        <f t="shared" si="24"/>
        <v>152</v>
      </c>
      <c r="L252" s="51"/>
      <c r="M252" s="51"/>
      <c r="N252" s="51">
        <f t="shared" ref="N252:N258" si="26">SUM(I252-J252-K252)</f>
        <v>4704.5</v>
      </c>
      <c r="O252" s="34">
        <v>44866</v>
      </c>
      <c r="P252" s="180"/>
      <c r="Q252" s="180"/>
      <c r="R252" s="180"/>
      <c r="S252" s="180"/>
      <c r="T252" s="180"/>
      <c r="U252" s="180"/>
      <c r="V252" s="180"/>
      <c r="W252" s="180"/>
      <c r="X252" s="180"/>
      <c r="Y252" s="180"/>
      <c r="Z252" s="180"/>
      <c r="AA252" s="180"/>
      <c r="AB252" s="180"/>
      <c r="AC252" s="180"/>
      <c r="AD252" s="180"/>
      <c r="AE252" s="180"/>
      <c r="AF252" s="180"/>
      <c r="AG252" s="180"/>
      <c r="AH252" s="180"/>
      <c r="AI252" s="180"/>
      <c r="AJ252" s="180"/>
      <c r="AK252" s="180"/>
      <c r="AL252" s="180"/>
      <c r="AM252" s="180"/>
      <c r="AN252" s="180"/>
      <c r="AO252" s="180"/>
      <c r="AP252" s="180"/>
      <c r="AQ252" s="180"/>
      <c r="AR252" s="180"/>
      <c r="AS252" s="180"/>
      <c r="AT252" s="180"/>
      <c r="AU252" s="180"/>
      <c r="AV252" s="180"/>
      <c r="AW252" s="180"/>
      <c r="AX252" s="180"/>
      <c r="AY252" s="180"/>
      <c r="AZ252" s="180"/>
      <c r="BA252" s="180"/>
      <c r="BB252" s="180"/>
      <c r="BC252" s="180"/>
      <c r="BD252" s="180"/>
      <c r="BE252" s="180"/>
      <c r="BF252" s="180"/>
      <c r="BG252" s="180"/>
      <c r="BH252" s="180"/>
      <c r="BI252" s="180"/>
      <c r="BJ252" s="180"/>
      <c r="BK252" s="180"/>
      <c r="BL252" s="180"/>
      <c r="BM252" s="180"/>
      <c r="BN252" s="180"/>
      <c r="BO252" s="180"/>
      <c r="BP252" s="180"/>
      <c r="BQ252" s="180"/>
      <c r="BR252" s="180"/>
      <c r="BS252" s="180"/>
      <c r="BT252" s="180"/>
      <c r="BU252" s="180"/>
      <c r="BV252" s="180"/>
      <c r="BW252" s="180"/>
      <c r="BX252" s="180"/>
      <c r="BY252" s="180"/>
      <c r="BZ252" s="180"/>
      <c r="CA252" s="180"/>
      <c r="CB252" s="180"/>
      <c r="CC252" s="180"/>
      <c r="CD252" s="180"/>
      <c r="CE252" s="180"/>
      <c r="CF252" s="180"/>
      <c r="CG252" s="180"/>
      <c r="CH252" s="180"/>
      <c r="CI252" s="180"/>
      <c r="CJ252" s="180"/>
      <c r="CK252" s="180"/>
      <c r="CL252" s="180"/>
      <c r="CM252" s="180"/>
      <c r="CN252" s="180"/>
      <c r="CO252" s="180"/>
      <c r="CP252" s="180"/>
      <c r="CQ252" s="180"/>
      <c r="CR252" s="180"/>
      <c r="CS252" s="180"/>
      <c r="CT252" s="180"/>
      <c r="CU252" s="180"/>
      <c r="CV252" s="180"/>
      <c r="CW252" s="180"/>
      <c r="CX252" s="180"/>
      <c r="CY252" s="180"/>
      <c r="CZ252" s="180"/>
      <c r="DA252" s="180"/>
      <c r="DB252" s="180"/>
      <c r="DC252" s="180"/>
      <c r="DD252" s="180"/>
      <c r="DE252" s="180"/>
      <c r="DF252" s="180"/>
      <c r="DG252" s="180"/>
      <c r="DH252" s="180"/>
      <c r="DI252" s="180"/>
      <c r="DJ252" s="180"/>
      <c r="DK252" s="180"/>
      <c r="DL252" s="180"/>
      <c r="DM252" s="180"/>
      <c r="DN252" s="180"/>
      <c r="DO252" s="180"/>
      <c r="DP252" s="180"/>
      <c r="DQ252" s="180"/>
      <c r="DR252" s="180"/>
      <c r="DS252" s="180"/>
      <c r="DT252" s="180"/>
      <c r="DU252" s="180"/>
      <c r="DV252" s="180"/>
      <c r="DW252" s="180"/>
      <c r="DX252" s="180"/>
      <c r="DY252" s="180"/>
      <c r="DZ252" s="180"/>
      <c r="EA252" s="180"/>
      <c r="EB252" s="180"/>
      <c r="EC252" s="180"/>
      <c r="ED252" s="180"/>
      <c r="EE252" s="180"/>
      <c r="EF252" s="180"/>
      <c r="EG252" s="180"/>
      <c r="EH252" s="180"/>
      <c r="EI252" s="180"/>
      <c r="EJ252" s="180"/>
      <c r="EK252" s="180"/>
      <c r="EL252" s="180"/>
      <c r="EM252" s="180"/>
      <c r="EN252" s="180"/>
      <c r="EO252" s="180"/>
      <c r="EP252" s="180"/>
      <c r="EQ252" s="180"/>
      <c r="ER252" s="180"/>
      <c r="ES252" s="180"/>
      <c r="ET252" s="180"/>
      <c r="EU252" s="180"/>
      <c r="EV252" s="180"/>
      <c r="EW252" s="180"/>
      <c r="EX252" s="180"/>
      <c r="EY252" s="180"/>
      <c r="EZ252" s="180"/>
      <c r="FA252" s="180"/>
      <c r="FB252" s="180"/>
      <c r="FC252" s="180"/>
      <c r="FD252" s="180"/>
      <c r="FE252" s="180"/>
      <c r="FF252" s="180"/>
      <c r="FG252" s="180"/>
      <c r="FH252" s="180"/>
      <c r="FI252" s="180"/>
      <c r="FJ252" s="180"/>
      <c r="FK252" s="180"/>
      <c r="FL252" s="180"/>
      <c r="FM252" s="180"/>
      <c r="FN252" s="180"/>
      <c r="FO252" s="180"/>
      <c r="FP252" s="180"/>
      <c r="FQ252" s="180"/>
      <c r="FR252" s="180"/>
      <c r="FS252" s="180"/>
      <c r="FT252" s="180"/>
      <c r="FU252" s="180"/>
      <c r="FV252" s="180"/>
      <c r="FW252" s="180"/>
    </row>
    <row r="253" spans="1:179">
      <c r="A253" s="2">
        <f t="shared" si="22"/>
        <v>19</v>
      </c>
      <c r="B253" s="21" t="s">
        <v>761</v>
      </c>
      <c r="C253" s="21" t="s">
        <v>762</v>
      </c>
      <c r="D253" s="34" t="s">
        <v>763</v>
      </c>
      <c r="E253" s="40" t="s">
        <v>768</v>
      </c>
      <c r="F253" s="21" t="s">
        <v>618</v>
      </c>
      <c r="G253" s="21" t="s">
        <v>674</v>
      </c>
      <c r="H253" s="21" t="s">
        <v>764</v>
      </c>
      <c r="I253" s="51">
        <v>5000</v>
      </c>
      <c r="J253" s="51">
        <f t="shared" si="23"/>
        <v>143.5</v>
      </c>
      <c r="K253" s="51">
        <f t="shared" si="24"/>
        <v>152</v>
      </c>
      <c r="L253" s="51"/>
      <c r="M253" s="51"/>
      <c r="N253" s="51">
        <f t="shared" si="26"/>
        <v>4704.5</v>
      </c>
      <c r="O253" s="34">
        <v>44928</v>
      </c>
    </row>
    <row r="254" spans="1:179">
      <c r="A254" s="2">
        <f t="shared" si="22"/>
        <v>20</v>
      </c>
      <c r="B254" s="21" t="s">
        <v>765</v>
      </c>
      <c r="C254" s="21" t="s">
        <v>189</v>
      </c>
      <c r="D254" s="34" t="s">
        <v>766</v>
      </c>
      <c r="E254" s="40" t="s">
        <v>769</v>
      </c>
      <c r="F254" s="21" t="s">
        <v>145</v>
      </c>
      <c r="G254" s="21" t="s">
        <v>674</v>
      </c>
      <c r="H254" s="21" t="s">
        <v>670</v>
      </c>
      <c r="I254" s="51">
        <v>5000</v>
      </c>
      <c r="J254" s="51">
        <f t="shared" si="23"/>
        <v>143.5</v>
      </c>
      <c r="K254" s="51">
        <f t="shared" si="24"/>
        <v>152</v>
      </c>
      <c r="L254" s="51"/>
      <c r="M254" s="51"/>
      <c r="N254" s="51">
        <f t="shared" si="26"/>
        <v>4704.5</v>
      </c>
      <c r="O254" s="34" t="s">
        <v>767</v>
      </c>
    </row>
    <row r="255" spans="1:179">
      <c r="A255" s="2">
        <f t="shared" si="22"/>
        <v>21</v>
      </c>
      <c r="B255" s="126" t="s">
        <v>801</v>
      </c>
      <c r="C255" s="126" t="s">
        <v>802</v>
      </c>
      <c r="D255" s="127" t="s">
        <v>803</v>
      </c>
      <c r="E255" s="58" t="s">
        <v>805</v>
      </c>
      <c r="F255" s="21" t="s">
        <v>26</v>
      </c>
      <c r="G255" s="21" t="s">
        <v>674</v>
      </c>
      <c r="H255" s="21" t="s">
        <v>804</v>
      </c>
      <c r="I255" s="51">
        <v>5000</v>
      </c>
      <c r="J255" s="51">
        <f t="shared" si="23"/>
        <v>143.5</v>
      </c>
      <c r="K255" s="51">
        <f t="shared" si="24"/>
        <v>152</v>
      </c>
      <c r="L255" s="51"/>
      <c r="M255" s="51"/>
      <c r="N255" s="51">
        <f t="shared" si="26"/>
        <v>4704.5</v>
      </c>
      <c r="O255" s="34">
        <v>45047</v>
      </c>
    </row>
    <row r="256" spans="1:179">
      <c r="A256" s="2">
        <f t="shared" si="22"/>
        <v>22</v>
      </c>
      <c r="B256" s="126" t="s">
        <v>825</v>
      </c>
      <c r="C256" s="126" t="s">
        <v>823</v>
      </c>
      <c r="D256" s="127" t="s">
        <v>824</v>
      </c>
      <c r="E256" s="58" t="s">
        <v>826</v>
      </c>
      <c r="F256" s="21" t="s">
        <v>145</v>
      </c>
      <c r="G256" s="21" t="s">
        <v>674</v>
      </c>
      <c r="H256" s="21" t="s">
        <v>827</v>
      </c>
      <c r="I256" s="51">
        <v>5000</v>
      </c>
      <c r="J256" s="51">
        <f t="shared" si="23"/>
        <v>143.5</v>
      </c>
      <c r="K256" s="51">
        <f t="shared" si="24"/>
        <v>152</v>
      </c>
      <c r="L256" s="51"/>
      <c r="M256" s="51"/>
      <c r="N256" s="51">
        <f t="shared" si="26"/>
        <v>4704.5</v>
      </c>
      <c r="O256" s="34">
        <v>45421</v>
      </c>
    </row>
    <row r="257" spans="1:15">
      <c r="A257" s="2">
        <f t="shared" si="22"/>
        <v>23</v>
      </c>
      <c r="B257" s="126" t="s">
        <v>927</v>
      </c>
      <c r="C257" s="126" t="s">
        <v>435</v>
      </c>
      <c r="D257" s="127" t="s">
        <v>936</v>
      </c>
      <c r="E257" s="58">
        <v>9608608407</v>
      </c>
      <c r="F257" s="21" t="s">
        <v>842</v>
      </c>
      <c r="G257" s="21" t="s">
        <v>674</v>
      </c>
      <c r="H257" s="21" t="s">
        <v>928</v>
      </c>
      <c r="I257" s="51">
        <v>5000</v>
      </c>
      <c r="J257" s="51">
        <f t="shared" si="23"/>
        <v>143.5</v>
      </c>
      <c r="K257" s="51">
        <f t="shared" si="24"/>
        <v>152</v>
      </c>
      <c r="L257" s="51"/>
      <c r="M257" s="51"/>
      <c r="N257" s="51">
        <f t="shared" si="26"/>
        <v>4704.5</v>
      </c>
      <c r="O257" s="34">
        <v>45845</v>
      </c>
    </row>
    <row r="258" spans="1:15">
      <c r="A258" s="2">
        <f t="shared" si="22"/>
        <v>24</v>
      </c>
      <c r="B258" s="126" t="s">
        <v>934</v>
      </c>
      <c r="C258" s="126" t="s">
        <v>935</v>
      </c>
      <c r="D258" s="127" t="s">
        <v>937</v>
      </c>
      <c r="E258" s="58">
        <v>9608745333</v>
      </c>
      <c r="F258" s="21" t="s">
        <v>938</v>
      </c>
      <c r="G258" s="21" t="s">
        <v>669</v>
      </c>
      <c r="H258" s="21" t="s">
        <v>429</v>
      </c>
      <c r="I258" s="51">
        <v>18000</v>
      </c>
      <c r="J258" s="51">
        <f t="shared" si="23"/>
        <v>516.6</v>
      </c>
      <c r="K258" s="51">
        <f t="shared" si="24"/>
        <v>547.20000000000005</v>
      </c>
      <c r="L258" s="51"/>
      <c r="M258" s="51"/>
      <c r="N258" s="51">
        <f t="shared" si="26"/>
        <v>16936.2</v>
      </c>
      <c r="O258" s="34">
        <v>45908</v>
      </c>
    </row>
    <row r="259" spans="1:15">
      <c r="B259" s="108" t="s">
        <v>691</v>
      </c>
      <c r="C259" s="108"/>
      <c r="D259" s="4"/>
      <c r="E259" s="16"/>
      <c r="F259" s="4"/>
      <c r="G259" s="4"/>
      <c r="H259" s="4"/>
      <c r="I259" s="147">
        <f>SUM(I235:I258)</f>
        <v>150000</v>
      </c>
      <c r="J259" s="147">
        <f>SUM(J235:J258)</f>
        <v>4305.0000000000009</v>
      </c>
      <c r="K259" s="147">
        <f>SUM(K235:K258)</f>
        <v>4560</v>
      </c>
      <c r="L259" s="112">
        <f>SUM(L243:L249)</f>
        <v>0</v>
      </c>
      <c r="M259" s="111">
        <f>SUM(M235:M248)</f>
        <v>0</v>
      </c>
      <c r="N259" s="111">
        <f>SUM(N235:N258)</f>
        <v>141135.00000000003</v>
      </c>
      <c r="O259" s="4"/>
    </row>
    <row r="260" spans="1:15">
      <c r="B260" s="113"/>
      <c r="C260" s="113"/>
      <c r="D260" s="89"/>
      <c r="E260" s="118"/>
      <c r="F260" s="89"/>
      <c r="G260" s="89"/>
      <c r="H260" s="89"/>
      <c r="I260" s="148"/>
      <c r="J260" s="148"/>
      <c r="K260" s="148"/>
      <c r="L260" s="117"/>
      <c r="M260" s="116"/>
      <c r="N260" s="116"/>
      <c r="O260" s="89"/>
    </row>
    <row r="261" spans="1:15">
      <c r="A261" s="2">
        <f>A98+A138+A171+A220+A258</f>
        <v>196</v>
      </c>
      <c r="B261" s="113"/>
      <c r="C261" s="113"/>
      <c r="D261" s="89"/>
      <c r="E261" s="118"/>
      <c r="F261" s="89"/>
      <c r="G261" s="89"/>
      <c r="H261" s="89"/>
      <c r="I261" s="148"/>
      <c r="J261" s="148"/>
      <c r="K261" s="148"/>
      <c r="L261" s="117"/>
      <c r="M261" s="116"/>
      <c r="N261" s="116"/>
      <c r="O261" s="89"/>
    </row>
    <row r="262" spans="1:15" ht="15.75" thickBot="1">
      <c r="B262" s="90"/>
      <c r="C262" s="91"/>
      <c r="D262" s="92" t="s">
        <v>344</v>
      </c>
      <c r="E262" s="149"/>
      <c r="F262" s="90"/>
      <c r="G262" s="94" t="s">
        <v>884</v>
      </c>
      <c r="H262" s="94"/>
      <c r="I262" s="150">
        <f>I99+I139+I172+I221+I259</f>
        <v>1458138.65</v>
      </c>
      <c r="J262" s="90"/>
      <c r="K262" s="161" t="s">
        <v>692</v>
      </c>
      <c r="L262" s="151"/>
      <c r="M262" s="151"/>
      <c r="N262" s="150">
        <f>N99+N139+N172+N221+N259</f>
        <v>1365806.7257850002</v>
      </c>
    </row>
    <row r="263" spans="1:15">
      <c r="C263" s="190" t="s">
        <v>867</v>
      </c>
      <c r="D263" s="190"/>
      <c r="G263" s="187" t="s">
        <v>885</v>
      </c>
      <c r="H263" s="187"/>
    </row>
    <row r="264" spans="1:15">
      <c r="B264" s="91"/>
      <c r="C264" s="93"/>
      <c r="D264" s="93"/>
      <c r="E264" s="1"/>
      <c r="F264" s="1"/>
      <c r="G264" s="187"/>
      <c r="H264" s="119"/>
      <c r="I264" s="119"/>
      <c r="J264" s="60"/>
      <c r="L264" s="61"/>
    </row>
    <row r="265" spans="1:15">
      <c r="B265" s="190"/>
      <c r="C265" s="190"/>
      <c r="D265" s="1"/>
      <c r="E265" s="1"/>
      <c r="F265" s="1"/>
      <c r="G265" s="187"/>
      <c r="H265" s="187"/>
      <c r="I265" s="187"/>
      <c r="J265" s="60"/>
    </row>
  </sheetData>
  <protectedRanges>
    <protectedRange sqref="D90:D98" name="Rango1_1_1"/>
  </protectedRanges>
  <mergeCells count="25">
    <mergeCell ref="B2:H2"/>
    <mergeCell ref="I2:N2"/>
    <mergeCell ref="B3:H3"/>
    <mergeCell ref="I3:N3"/>
    <mergeCell ref="B4:H4"/>
    <mergeCell ref="I4:N4"/>
    <mergeCell ref="B176:C176"/>
    <mergeCell ref="B5:H5"/>
    <mergeCell ref="I5:N5"/>
    <mergeCell ref="E6:Q6"/>
    <mergeCell ref="C102:D102"/>
    <mergeCell ref="B104:N104"/>
    <mergeCell ref="B105:N105"/>
    <mergeCell ref="B106:N106"/>
    <mergeCell ref="B143:C143"/>
    <mergeCell ref="B146:N146"/>
    <mergeCell ref="B147:N147"/>
    <mergeCell ref="B148:N148"/>
    <mergeCell ref="B265:C265"/>
    <mergeCell ref="B179:N179"/>
    <mergeCell ref="B180:N180"/>
    <mergeCell ref="B181:N181"/>
    <mergeCell ref="B182:N182"/>
    <mergeCell ref="B224:C224"/>
    <mergeCell ref="C263:D263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4294967293" verticalDpi="0" r:id="rId1"/>
  <rowBreaks count="5" manualBreakCount="5">
    <brk id="53" max="652" man="1"/>
    <brk id="102" max="16383" man="1"/>
    <brk id="144" max="16383" man="1"/>
    <brk id="177" max="16383" man="1"/>
    <brk id="226" max="652" man="1"/>
  </rowBreaks>
  <colBreaks count="1" manualBreakCount="1">
    <brk id="17" max="26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 contabilidad</dc:creator>
  <cp:lastModifiedBy>ODETTE GONZALEZ</cp:lastModifiedBy>
  <cp:lastPrinted>2025-10-21T18:21:31Z</cp:lastPrinted>
  <dcterms:created xsi:type="dcterms:W3CDTF">2021-12-29T16:27:24Z</dcterms:created>
  <dcterms:modified xsi:type="dcterms:W3CDTF">2025-11-06T15:07:49Z</dcterms:modified>
</cp:coreProperties>
</file>