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Balanza Febrero 2025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Febrero 2025'!$A$1:$F$46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0">'Balanza Febrero 2025'!$1:$5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43" i="1" s="1"/>
  <c r="G10" i="1"/>
  <c r="F11" i="1"/>
  <c r="F12" i="1"/>
  <c r="F13" i="1"/>
  <c r="F14" i="1"/>
  <c r="F15" i="1"/>
  <c r="F16" i="1"/>
  <c r="G16" i="1"/>
  <c r="F18" i="1"/>
  <c r="F19" i="1"/>
  <c r="F20" i="1"/>
  <c r="F21" i="1"/>
  <c r="F22" i="1"/>
  <c r="F23" i="1"/>
  <c r="F24" i="1"/>
  <c r="F25" i="1"/>
  <c r="G35" i="1" s="1"/>
  <c r="F26" i="1"/>
  <c r="G41" i="1" s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G42" i="1"/>
  <c r="D43" i="1"/>
  <c r="E43" i="1"/>
</calcChain>
</file>

<file path=xl/sharedStrings.xml><?xml version="1.0" encoding="utf-8"?>
<sst xmlns="http://schemas.openxmlformats.org/spreadsheetml/2006/main" count="81" uniqueCount="81">
  <si>
    <t>TOTAL</t>
  </si>
  <si>
    <t/>
  </si>
  <si>
    <t>Transporte y Almacenaje</t>
  </si>
  <si>
    <t>51010200010005</t>
  </si>
  <si>
    <t>Sueldos Fijos</t>
  </si>
  <si>
    <t>51010100010001</t>
  </si>
  <si>
    <t>Sueldo Personal Temporero</t>
  </si>
  <si>
    <t>5101010002</t>
  </si>
  <si>
    <t>Servicios Funerarios y Gastos Conexos</t>
  </si>
  <si>
    <t>510102000109990000</t>
  </si>
  <si>
    <t>Servicios de Comunicaciones</t>
  </si>
  <si>
    <t>51010200010001</t>
  </si>
  <si>
    <t>Servicios Básicos</t>
  </si>
  <si>
    <t>51010200010002</t>
  </si>
  <si>
    <t>Regalía Pascual</t>
  </si>
  <si>
    <t>51010100070001</t>
  </si>
  <si>
    <t>Productos y Utiles Varios</t>
  </si>
  <si>
    <t>51010200020007</t>
  </si>
  <si>
    <t>Prestaciones Laborales</t>
  </si>
  <si>
    <t>51010100070003</t>
  </si>
  <si>
    <t>Jornales</t>
  </si>
  <si>
    <t>5101010004</t>
  </si>
  <si>
    <t>Contribuciones al Seguro de Salud</t>
  </si>
  <si>
    <t>51010100080001</t>
  </si>
  <si>
    <t>Contribuciones al Seguro de Riesgo Laboral</t>
  </si>
  <si>
    <t>5101010080003</t>
  </si>
  <si>
    <t>Contribuciones al Seguro de Pensiones</t>
  </si>
  <si>
    <t>5101010080002</t>
  </si>
  <si>
    <t>Conservación, Reparaciones menores y Contrucciones Temporales</t>
  </si>
  <si>
    <t>51010200010008</t>
  </si>
  <si>
    <t>Comisiones y Gastos Bancarios</t>
  </si>
  <si>
    <t>510102000109990001</t>
  </si>
  <si>
    <t>Combustibles, Lubricantes, Productos quimicos y Conexos</t>
  </si>
  <si>
    <t>51010200020004</t>
  </si>
  <si>
    <t>Bonificaciones</t>
  </si>
  <si>
    <t>51010100070002</t>
  </si>
  <si>
    <t>Alimentos y Productos Agroforestales</t>
  </si>
  <si>
    <t>51010200020001</t>
  </si>
  <si>
    <t>Otros Ingresos</t>
  </si>
  <si>
    <t>4102980998</t>
  </si>
  <si>
    <t>Resultados de Ejercicios Anteriores</t>
  </si>
  <si>
    <t>320301</t>
  </si>
  <si>
    <t>Capital Institucional</t>
  </si>
  <si>
    <t>3201</t>
  </si>
  <si>
    <t>Retenciones Impositivas por Pagar</t>
  </si>
  <si>
    <t>2103060001</t>
  </si>
  <si>
    <t>Regalía Pascual por Pagar</t>
  </si>
  <si>
    <t>2198020001</t>
  </si>
  <si>
    <t>Provisión para Pagos de Bonificaciones</t>
  </si>
  <si>
    <t>2298010003</t>
  </si>
  <si>
    <t>Proveedores Directos Externos a Pagar a Corto Plazo</t>
  </si>
  <si>
    <t>2103020002</t>
  </si>
  <si>
    <t>Deducciones Personales a Pagar</t>
  </si>
  <si>
    <t>2103060002</t>
  </si>
  <si>
    <t>Equipos y Muebles para Oficinas</t>
  </si>
  <si>
    <t>1206010007</t>
  </si>
  <si>
    <t>Equipos Médicos, Sanitarios y Veterinarios</t>
  </si>
  <si>
    <t>1206010005</t>
  </si>
  <si>
    <t>Equipos de Computación</t>
  </si>
  <si>
    <t>1206010004</t>
  </si>
  <si>
    <t>Equipo de Transporte, Tracción y Elevación</t>
  </si>
  <si>
    <t>1206010003</t>
  </si>
  <si>
    <t>Existencias de Productos Terminados y en Proceso</t>
  </si>
  <si>
    <t>110602</t>
  </si>
  <si>
    <t>Existencia de Bienes de Cambios y Consumo</t>
  </si>
  <si>
    <t>110601</t>
  </si>
  <si>
    <t>VENTAS DE SERVICIOS (FONDOS SENASA) #110205793-0</t>
  </si>
  <si>
    <t>1101020701</t>
  </si>
  <si>
    <t>MANTENIMIENTO DE CLINICA #110207193-2</t>
  </si>
  <si>
    <t>1101020704</t>
  </si>
  <si>
    <t> FONDO OPERATIVO # 110207192-4</t>
  </si>
  <si>
    <t>1101020702</t>
  </si>
  <si>
    <t xml:space="preserve">BALANCE </t>
  </si>
  <si>
    <t>CREDITO</t>
  </si>
  <si>
    <t>DEBITO</t>
  </si>
  <si>
    <t>CONCEPTO</t>
  </si>
  <si>
    <t>CUENTA</t>
  </si>
  <si>
    <t>SALDO INICIAL</t>
  </si>
  <si>
    <t>(Valores en RD$)</t>
  </si>
  <si>
    <t>Del ejercicio terminado de Febrero   2025</t>
  </si>
  <si>
    <t xml:space="preserve">BALANZA DE COMPROBACION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</si>
</sst>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Segoe UI"/>
    </font>
    <font>
      <sz val="9"/>
      <color rgb="FF000000"/>
      <name val="Segoe UI"/>
    </font>
    <font>
      <sz val="9"/>
      <name val="Segoe UI"/>
      <family val="2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sz val="9"/>
      <color rgb="FF000000"/>
      <name val="Segoe U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b/>
      <sz val="9"/>
      <color rgb="FFFFFFFF"/>
      <name val="Segoe UI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E68C"/>
        <bgColor rgb="FFF0E68C"/>
      </patternFill>
    </fill>
    <fill>
      <patternFill patternType="solid">
        <fgColor rgb="FF191970"/>
        <bgColor rgb="FF19197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6">
    <xf numFmtId="0" fontId="0" fillId="0" borderId="0" xfId="0"/>
    <xf numFmtId="0" fontId="3" fillId="0" borderId="0" xfId="2" applyFont="1" applyFill="1" applyBorder="1"/>
    <xf numFmtId="43" fontId="3" fillId="0" borderId="0" xfId="1" applyFont="1" applyFill="1" applyBorder="1"/>
    <xf numFmtId="43" fontId="3" fillId="0" borderId="0" xfId="2" applyNumberFormat="1" applyFont="1" applyFill="1" applyBorder="1"/>
    <xf numFmtId="43" fontId="3" fillId="0" borderId="1" xfId="2" applyNumberFormat="1" applyFont="1" applyFill="1" applyBorder="1"/>
    <xf numFmtId="43" fontId="4" fillId="2" borderId="2" xfId="1" applyFont="1" applyFill="1" applyBorder="1" applyAlignment="1">
      <alignment horizontal="right" vertical="top" wrapText="1" readingOrder="1"/>
    </xf>
    <xf numFmtId="0" fontId="4" fillId="2" borderId="3" xfId="2" applyNumberFormat="1" applyFont="1" applyFill="1" applyBorder="1" applyAlignment="1">
      <alignment vertical="top" wrapText="1" readingOrder="1"/>
    </xf>
    <xf numFmtId="43" fontId="5" fillId="0" borderId="3" xfId="1" applyFont="1" applyFill="1" applyBorder="1" applyAlignment="1">
      <alignment horizontal="right" vertical="top" wrapText="1" readingOrder="1"/>
    </xf>
    <xf numFmtId="0" fontId="5" fillId="0" borderId="3" xfId="2" applyNumberFormat="1" applyFont="1" applyFill="1" applyBorder="1" applyAlignment="1">
      <alignment vertical="top" wrapText="1" readingOrder="1"/>
    </xf>
    <xf numFmtId="43" fontId="6" fillId="0" borderId="0" xfId="1" applyFont="1" applyFill="1" applyBorder="1"/>
    <xf numFmtId="0" fontId="7" fillId="0" borderId="3" xfId="2" applyNumberFormat="1" applyFont="1" applyFill="1" applyBorder="1" applyAlignment="1">
      <alignment vertical="top" wrapText="1" readingOrder="1"/>
    </xf>
    <xf numFmtId="0" fontId="8" fillId="0" borderId="3" xfId="2" applyNumberFormat="1" applyFont="1" applyFill="1" applyBorder="1" applyAlignment="1">
      <alignment vertical="top" wrapText="1" readingOrder="1"/>
    </xf>
    <xf numFmtId="0" fontId="9" fillId="0" borderId="3" xfId="2" applyNumberFormat="1" applyFont="1" applyFill="1" applyBorder="1" applyAlignment="1">
      <alignment vertical="top" wrapText="1" readingOrder="1"/>
    </xf>
    <xf numFmtId="0" fontId="9" fillId="0" borderId="3" xfId="3" applyNumberFormat="1" applyFont="1" applyFill="1" applyBorder="1" applyAlignment="1">
      <alignment vertical="top"/>
    </xf>
    <xf numFmtId="0" fontId="9" fillId="0" borderId="3" xfId="3" applyNumberFormat="1" applyFont="1" applyFill="1" applyBorder="1" applyAlignment="1">
      <alignment vertical="top" wrapText="1" readingOrder="1"/>
    </xf>
    <xf numFmtId="43" fontId="10" fillId="0" borderId="0" xfId="1" applyFont="1" applyFill="1" applyBorder="1"/>
    <xf numFmtId="0" fontId="9" fillId="0" borderId="3" xfId="2" applyNumberFormat="1" applyFont="1" applyFill="1" applyBorder="1" applyAlignment="1">
      <alignment vertical="top"/>
    </xf>
    <xf numFmtId="43" fontId="5" fillId="0" borderId="3" xfId="1" applyFont="1" applyFill="1" applyBorder="1" applyAlignment="1">
      <alignment vertical="top" wrapText="1" readingOrder="1"/>
    </xf>
    <xf numFmtId="43" fontId="9" fillId="0" borderId="3" xfId="1" applyFont="1" applyFill="1" applyBorder="1" applyAlignment="1">
      <alignment vertical="top" wrapText="1" readingOrder="1"/>
    </xf>
    <xf numFmtId="0" fontId="8" fillId="0" borderId="4" xfId="2" applyNumberFormat="1" applyFont="1" applyFill="1" applyBorder="1" applyAlignment="1">
      <alignment vertical="top"/>
    </xf>
    <xf numFmtId="0" fontId="8" fillId="0" borderId="4" xfId="2" applyNumberFormat="1" applyFont="1" applyFill="1" applyBorder="1" applyAlignment="1">
      <alignment vertical="top" wrapText="1" readingOrder="1"/>
    </xf>
    <xf numFmtId="43" fontId="11" fillId="3" borderId="3" xfId="1" applyFont="1" applyFill="1" applyBorder="1" applyAlignment="1">
      <alignment horizontal="center" vertical="top" wrapText="1" readingOrder="1"/>
    </xf>
    <xf numFmtId="43" fontId="12" fillId="3" borderId="3" xfId="1" applyFont="1" applyFill="1" applyBorder="1" applyAlignment="1">
      <alignment horizontal="center" vertical="top" wrapText="1" readingOrder="1"/>
    </xf>
    <xf numFmtId="0" fontId="12" fillId="3" borderId="3" xfId="2" applyNumberFormat="1" applyFont="1" applyFill="1" applyBorder="1" applyAlignment="1">
      <alignment vertical="top" wrapText="1" readingOrder="1"/>
    </xf>
    <xf numFmtId="0" fontId="13" fillId="4" borderId="0" xfId="0" applyFont="1" applyFill="1" applyAlignment="1">
      <alignment horizontal="center" vertical="center"/>
    </xf>
    <xf numFmtId="0" fontId="3" fillId="0" borderId="0" xfId="2" applyFont="1" applyFill="1" applyBorder="1" applyAlignment="1"/>
  </cellXfs>
  <cellStyles count="4">
    <cellStyle name="Millares" xfId="1" builtinId="3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28575</xdr:rowOff>
    </xdr:from>
    <xdr:to>
      <xdr:col>2</xdr:col>
      <xdr:colOff>742950</xdr:colOff>
      <xdr:row>3</xdr:row>
      <xdr:rowOff>190500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19075"/>
          <a:ext cx="1924050" cy="542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workbookViewId="0">
      <pane xSplit="3" ySplit="7" topLeftCell="D36" activePane="bottomRight" state="frozen"/>
      <selection pane="topRight" activeCell="D1" sqref="D1"/>
      <selection pane="bottomLeft" activeCell="A9" sqref="A9"/>
      <selection pane="bottomRight" activeCell="F45" sqref="F45"/>
    </sheetView>
  </sheetViews>
  <sheetFormatPr baseColWidth="10" defaultRowHeight="15"/>
  <cols>
    <col min="1" max="1" width="14.140625" style="2" bestFit="1" customWidth="1"/>
    <col min="2" max="2" width="12.28515625" style="1" customWidth="1"/>
    <col min="3" max="3" width="52.140625" style="1" bestFit="1" customWidth="1"/>
    <col min="4" max="5" width="13.85546875" style="2" bestFit="1" customWidth="1"/>
    <col min="6" max="6" width="13.140625" style="1" bestFit="1" customWidth="1"/>
    <col min="7" max="7" width="14.140625" style="1" bestFit="1" customWidth="1"/>
    <col min="8" max="16384" width="11.42578125" style="1"/>
  </cols>
  <sheetData>
    <row r="1" spans="1:7" ht="16.5" customHeight="1"/>
    <row r="2" spans="1:7" ht="16.5" customHeight="1">
      <c r="C2" s="25"/>
    </row>
    <row r="3" spans="1:7" ht="16.5" customHeight="1">
      <c r="A3" s="24" t="s">
        <v>80</v>
      </c>
      <c r="B3" s="24"/>
      <c r="C3" s="24"/>
      <c r="D3" s="24"/>
      <c r="E3" s="24"/>
      <c r="F3" s="24"/>
    </row>
    <row r="4" spans="1:7" ht="16.5" customHeight="1">
      <c r="A4" s="24" t="s">
        <v>79</v>
      </c>
      <c r="B4" s="24"/>
      <c r="C4" s="24"/>
      <c r="D4" s="24"/>
      <c r="E4" s="24"/>
      <c r="F4" s="24"/>
    </row>
    <row r="5" spans="1:7" ht="16.5" customHeight="1">
      <c r="A5" s="24" t="s">
        <v>78</v>
      </c>
      <c r="B5" s="24"/>
      <c r="C5" s="24"/>
      <c r="D5" s="24"/>
      <c r="E5" s="24"/>
      <c r="F5" s="24"/>
    </row>
    <row r="6" spans="1:7" ht="16.5" customHeight="1"/>
    <row r="7" spans="1:7" ht="16.5" customHeight="1">
      <c r="A7" s="21" t="s">
        <v>77</v>
      </c>
      <c r="B7" s="23" t="s">
        <v>76</v>
      </c>
      <c r="C7" s="23" t="s">
        <v>75</v>
      </c>
      <c r="D7" s="22" t="s">
        <v>74</v>
      </c>
      <c r="E7" s="22" t="s">
        <v>73</v>
      </c>
      <c r="F7" s="21" t="s">
        <v>72</v>
      </c>
    </row>
    <row r="8" spans="1:7" ht="16.5" customHeight="1">
      <c r="A8" s="2">
        <v>1225.3100000000559</v>
      </c>
      <c r="B8" s="8" t="s">
        <v>71</v>
      </c>
      <c r="C8" s="8" t="s">
        <v>70</v>
      </c>
      <c r="D8" s="7">
        <v>0</v>
      </c>
      <c r="E8" s="7">
        <v>325</v>
      </c>
      <c r="F8" s="9">
        <f>A8+D8-E8</f>
        <v>900.31000000005588</v>
      </c>
    </row>
    <row r="9" spans="1:7" ht="16.5" customHeight="1">
      <c r="A9" s="2">
        <v>1402.3400000021793</v>
      </c>
      <c r="B9" s="8" t="s">
        <v>69</v>
      </c>
      <c r="C9" s="8" t="s">
        <v>68</v>
      </c>
      <c r="D9" s="7">
        <v>0</v>
      </c>
      <c r="E9" s="7">
        <v>325</v>
      </c>
      <c r="F9" s="9">
        <f>A9+D9-E9</f>
        <v>1077.3400000021793</v>
      </c>
    </row>
    <row r="10" spans="1:7" ht="16.5" customHeight="1">
      <c r="A10" s="2">
        <v>22307608.939999998</v>
      </c>
      <c r="B10" s="8" t="s">
        <v>67</v>
      </c>
      <c r="C10" s="8" t="s">
        <v>66</v>
      </c>
      <c r="D10" s="7">
        <v>8018566.0999999996</v>
      </c>
      <c r="E10" s="7">
        <v>4371513.8600000003</v>
      </c>
      <c r="F10" s="9">
        <f>A10+D10-E10</f>
        <v>25954661.18</v>
      </c>
      <c r="G10" s="3">
        <f>SUM(F8:F10)</f>
        <v>25956638.830000002</v>
      </c>
    </row>
    <row r="11" spans="1:7" ht="16.5" customHeight="1">
      <c r="B11" s="20" t="s">
        <v>65</v>
      </c>
      <c r="C11" s="19" t="s">
        <v>64</v>
      </c>
      <c r="D11" s="18">
        <v>6287244.9400000004</v>
      </c>
      <c r="E11" s="7"/>
      <c r="F11" s="9">
        <f>A11+D11-E11</f>
        <v>6287244.9400000004</v>
      </c>
    </row>
    <row r="12" spans="1:7" ht="16.5" customHeight="1">
      <c r="B12" s="14" t="s">
        <v>63</v>
      </c>
      <c r="C12" s="13" t="s">
        <v>62</v>
      </c>
      <c r="D12" s="17"/>
      <c r="E12" s="7"/>
      <c r="F12" s="9">
        <f>A12+D12-E12</f>
        <v>0</v>
      </c>
    </row>
    <row r="13" spans="1:7" ht="16.5" customHeight="1">
      <c r="A13" s="15">
        <v>1756259.9399999995</v>
      </c>
      <c r="B13" s="12" t="s">
        <v>61</v>
      </c>
      <c r="C13" s="16" t="s">
        <v>60</v>
      </c>
      <c r="D13" s="7"/>
      <c r="E13" s="7"/>
      <c r="F13" s="9">
        <f>A13+D13-E13</f>
        <v>1756259.9399999995</v>
      </c>
    </row>
    <row r="14" spans="1:7" ht="16.5" customHeight="1">
      <c r="A14" s="15">
        <v>6070784.4100000001</v>
      </c>
      <c r="B14" s="12" t="s">
        <v>59</v>
      </c>
      <c r="C14" s="16" t="s">
        <v>58</v>
      </c>
      <c r="D14" s="7"/>
      <c r="E14" s="7"/>
      <c r="F14" s="9">
        <f>A14+D14-E14</f>
        <v>6070784.4100000001</v>
      </c>
    </row>
    <row r="15" spans="1:7" ht="16.5" customHeight="1">
      <c r="A15" s="15">
        <v>7131627.0899999999</v>
      </c>
      <c r="B15" s="8" t="s">
        <v>57</v>
      </c>
      <c r="C15" s="8" t="s">
        <v>56</v>
      </c>
      <c r="D15" s="7">
        <v>128242.4</v>
      </c>
      <c r="E15" s="7">
        <v>0</v>
      </c>
      <c r="F15" s="9">
        <f>A15+D15-E15</f>
        <v>7259869.4900000002</v>
      </c>
    </row>
    <row r="16" spans="1:7" ht="16.5" customHeight="1">
      <c r="A16" s="15">
        <v>2325762.6599999988</v>
      </c>
      <c r="B16" s="14" t="s">
        <v>55</v>
      </c>
      <c r="C16" s="13" t="s">
        <v>54</v>
      </c>
      <c r="D16" s="7"/>
      <c r="E16" s="7"/>
      <c r="F16" s="9">
        <f>A16+D16-E16</f>
        <v>2325762.6599999988</v>
      </c>
      <c r="G16" s="3">
        <f>SUM(F13:F16)</f>
        <v>17412676.5</v>
      </c>
    </row>
    <row r="17" spans="1:6" ht="16.5" customHeight="1">
      <c r="B17" s="8" t="s">
        <v>53</v>
      </c>
      <c r="C17" s="8" t="s">
        <v>52</v>
      </c>
      <c r="D17" s="7">
        <v>3925.41</v>
      </c>
      <c r="E17" s="7">
        <v>0</v>
      </c>
    </row>
    <row r="18" spans="1:6" ht="16.5" customHeight="1">
      <c r="A18" s="2">
        <v>1554562.14</v>
      </c>
      <c r="B18" s="8" t="s">
        <v>51</v>
      </c>
      <c r="C18" s="8" t="s">
        <v>50</v>
      </c>
      <c r="D18" s="7">
        <v>2743219.16</v>
      </c>
      <c r="E18" s="7">
        <v>3086538.56</v>
      </c>
      <c r="F18" s="9">
        <f>-(E18+A18-D18)</f>
        <v>-1897881.54</v>
      </c>
    </row>
    <row r="19" spans="1:6" ht="16.5" customHeight="1">
      <c r="A19" s="2">
        <v>6601783.3300000001</v>
      </c>
      <c r="B19" s="8" t="s">
        <v>49</v>
      </c>
      <c r="C19" s="8" t="s">
        <v>48</v>
      </c>
      <c r="D19" s="7">
        <v>0</v>
      </c>
      <c r="E19" s="7">
        <v>763280.88</v>
      </c>
      <c r="F19" s="9">
        <f>-(E19+A19-D19)</f>
        <v>-7365064.21</v>
      </c>
    </row>
    <row r="20" spans="1:6" ht="16.5" customHeight="1">
      <c r="A20" s="2">
        <v>1693545.2</v>
      </c>
      <c r="B20" s="8" t="s">
        <v>47</v>
      </c>
      <c r="C20" s="8" t="s">
        <v>46</v>
      </c>
      <c r="D20" s="7">
        <v>0</v>
      </c>
      <c r="E20" s="7">
        <v>125594.89</v>
      </c>
      <c r="F20" s="9">
        <f>-(E20+A20-D20)</f>
        <v>-1819140.0899999999</v>
      </c>
    </row>
    <row r="21" spans="1:6" ht="16.5" customHeight="1">
      <c r="A21" s="2">
        <v>734599.02</v>
      </c>
      <c r="B21" s="8" t="s">
        <v>45</v>
      </c>
      <c r="C21" s="8" t="s">
        <v>44</v>
      </c>
      <c r="D21" s="7">
        <v>0</v>
      </c>
      <c r="E21" s="7">
        <v>113995.63</v>
      </c>
      <c r="F21" s="9">
        <f>-(E21+A21-D21)</f>
        <v>-848594.65</v>
      </c>
    </row>
    <row r="22" spans="1:6" ht="16.5" customHeight="1">
      <c r="A22" s="2">
        <v>19588133.590000011</v>
      </c>
      <c r="B22" s="12" t="s">
        <v>43</v>
      </c>
      <c r="C22" s="12" t="s">
        <v>42</v>
      </c>
      <c r="D22" s="7"/>
      <c r="E22" s="7">
        <v>6287244.9399999958</v>
      </c>
      <c r="F22" s="9">
        <f>-(E22+A22-D22)</f>
        <v>-25875378.530000009</v>
      </c>
    </row>
    <row r="23" spans="1:6" ht="16.5" customHeight="1">
      <c r="A23" s="2">
        <v>9418122</v>
      </c>
      <c r="B23" s="11" t="s">
        <v>41</v>
      </c>
      <c r="C23" s="10" t="s">
        <v>40</v>
      </c>
      <c r="D23" s="7"/>
      <c r="E23" s="7"/>
      <c r="F23" s="9">
        <f>-(E23+A23-D23)</f>
        <v>-9418122</v>
      </c>
    </row>
    <row r="24" spans="1:6" ht="16.5" customHeight="1">
      <c r="B24" s="8" t="s">
        <v>39</v>
      </c>
      <c r="C24" s="8" t="s">
        <v>38</v>
      </c>
      <c r="D24" s="7">
        <v>0</v>
      </c>
      <c r="E24" s="7">
        <v>8018566.0999999996</v>
      </c>
      <c r="F24" s="9">
        <f>-(E24+A24-D24)</f>
        <v>-8018566.0999999996</v>
      </c>
    </row>
    <row r="25" spans="1:6" ht="16.5" customHeight="1">
      <c r="B25" s="8" t="s">
        <v>37</v>
      </c>
      <c r="C25" s="8" t="s">
        <v>36</v>
      </c>
      <c r="D25" s="7">
        <v>170377.5</v>
      </c>
      <c r="E25" s="7">
        <v>0</v>
      </c>
      <c r="F25" s="3">
        <f>D25</f>
        <v>170377.5</v>
      </c>
    </row>
    <row r="26" spans="1:6" ht="16.5" customHeight="1">
      <c r="B26" s="8" t="s">
        <v>35</v>
      </c>
      <c r="C26" s="8" t="s">
        <v>34</v>
      </c>
      <c r="D26" s="7">
        <v>763280.88</v>
      </c>
      <c r="E26" s="7">
        <v>0</v>
      </c>
      <c r="F26" s="3">
        <f>D26</f>
        <v>763280.88</v>
      </c>
    </row>
    <row r="27" spans="1:6" ht="16.5" customHeight="1">
      <c r="B27" s="8" t="s">
        <v>33</v>
      </c>
      <c r="C27" s="8" t="s">
        <v>32</v>
      </c>
      <c r="D27" s="7">
        <v>661915.76</v>
      </c>
      <c r="E27" s="7">
        <v>0</v>
      </c>
      <c r="F27" s="3">
        <f>D27</f>
        <v>661915.76</v>
      </c>
    </row>
    <row r="28" spans="1:6" ht="16.5" customHeight="1">
      <c r="B28" s="8" t="s">
        <v>31</v>
      </c>
      <c r="C28" s="8" t="s">
        <v>30</v>
      </c>
      <c r="D28" s="7">
        <v>8300.9699999999993</v>
      </c>
      <c r="E28" s="7">
        <v>0</v>
      </c>
      <c r="F28" s="3">
        <f>D28</f>
        <v>8300.9699999999993</v>
      </c>
    </row>
    <row r="29" spans="1:6" ht="16.5" customHeight="1">
      <c r="B29" s="8" t="s">
        <v>29</v>
      </c>
      <c r="C29" s="8" t="s">
        <v>28</v>
      </c>
      <c r="D29" s="7">
        <v>765286.79</v>
      </c>
      <c r="E29" s="7">
        <v>0</v>
      </c>
      <c r="F29" s="3">
        <f>D29</f>
        <v>765286.79</v>
      </c>
    </row>
    <row r="30" spans="1:6" ht="16.5" customHeight="1">
      <c r="B30" s="8" t="s">
        <v>27</v>
      </c>
      <c r="C30" s="8" t="s">
        <v>26</v>
      </c>
      <c r="D30" s="7">
        <v>4260</v>
      </c>
      <c r="E30" s="7">
        <v>0</v>
      </c>
      <c r="F30" s="3">
        <f>D30</f>
        <v>4260</v>
      </c>
    </row>
    <row r="31" spans="1:6" ht="16.5" customHeight="1">
      <c r="B31" s="8" t="s">
        <v>25</v>
      </c>
      <c r="C31" s="8" t="s">
        <v>24</v>
      </c>
      <c r="D31" s="7">
        <v>1053.8800000000001</v>
      </c>
      <c r="E31" s="7">
        <v>0</v>
      </c>
      <c r="F31" s="3">
        <f>D31</f>
        <v>1053.8800000000001</v>
      </c>
    </row>
    <row r="32" spans="1:6" ht="16.5" customHeight="1">
      <c r="B32" s="8" t="s">
        <v>23</v>
      </c>
      <c r="C32" s="8" t="s">
        <v>22</v>
      </c>
      <c r="D32" s="7">
        <v>4254</v>
      </c>
      <c r="E32" s="7">
        <v>0</v>
      </c>
      <c r="F32" s="3">
        <f>D32</f>
        <v>4254</v>
      </c>
    </row>
    <row r="33" spans="2:7" ht="16.5" customHeight="1">
      <c r="B33" s="8" t="s">
        <v>21</v>
      </c>
      <c r="C33" s="8" t="s">
        <v>20</v>
      </c>
      <c r="D33" s="7">
        <v>4600</v>
      </c>
      <c r="E33" s="7">
        <v>0</v>
      </c>
      <c r="F33" s="3">
        <f>D33</f>
        <v>4600</v>
      </c>
    </row>
    <row r="34" spans="2:7" ht="16.5" customHeight="1">
      <c r="B34" s="8" t="s">
        <v>19</v>
      </c>
      <c r="C34" s="8" t="s">
        <v>18</v>
      </c>
      <c r="D34" s="7">
        <v>4614.67</v>
      </c>
      <c r="E34" s="7">
        <v>0</v>
      </c>
      <c r="F34" s="3">
        <f>D34</f>
        <v>4614.67</v>
      </c>
    </row>
    <row r="35" spans="2:7" ht="16.5" customHeight="1">
      <c r="B35" s="8" t="s">
        <v>17</v>
      </c>
      <c r="C35" s="8" t="s">
        <v>16</v>
      </c>
      <c r="D35" s="7">
        <v>1536743.15</v>
      </c>
      <c r="E35" s="7">
        <v>0</v>
      </c>
      <c r="F35" s="3">
        <f>D35</f>
        <v>1536743.15</v>
      </c>
      <c r="G35" s="3">
        <f>SUM(F35+F27+F25)</f>
        <v>2369036.41</v>
      </c>
    </row>
    <row r="36" spans="2:7" ht="16.5" customHeight="1">
      <c r="B36" s="8" t="s">
        <v>15</v>
      </c>
      <c r="C36" s="8" t="s">
        <v>14</v>
      </c>
      <c r="D36" s="7">
        <v>125594.89</v>
      </c>
      <c r="E36" s="7">
        <v>0</v>
      </c>
      <c r="F36" s="3">
        <f>D36</f>
        <v>125594.89</v>
      </c>
    </row>
    <row r="37" spans="2:7" ht="16.5" customHeight="1">
      <c r="B37" s="8" t="s">
        <v>13</v>
      </c>
      <c r="C37" s="8" t="s">
        <v>12</v>
      </c>
      <c r="D37" s="7">
        <v>16993.8</v>
      </c>
      <c r="E37" s="7">
        <v>0</v>
      </c>
      <c r="F37" s="3">
        <f>D37</f>
        <v>16993.8</v>
      </c>
    </row>
    <row r="38" spans="2:7" ht="16.5" customHeight="1">
      <c r="B38" s="8" t="s">
        <v>11</v>
      </c>
      <c r="C38" s="8" t="s">
        <v>10</v>
      </c>
      <c r="D38" s="7">
        <v>3000</v>
      </c>
      <c r="E38" s="7">
        <v>0</v>
      </c>
      <c r="F38" s="3">
        <f>D38</f>
        <v>3000</v>
      </c>
    </row>
    <row r="39" spans="2:7" ht="16.5" customHeight="1">
      <c r="B39" s="8" t="s">
        <v>9</v>
      </c>
      <c r="C39" s="8" t="s">
        <v>8</v>
      </c>
      <c r="D39" s="7">
        <v>4130</v>
      </c>
      <c r="E39" s="7">
        <v>0</v>
      </c>
      <c r="F39" s="3">
        <f>D39</f>
        <v>4130</v>
      </c>
    </row>
    <row r="40" spans="2:7" ht="16.5" customHeight="1">
      <c r="B40" s="8" t="s">
        <v>7</v>
      </c>
      <c r="C40" s="8" t="s">
        <v>6</v>
      </c>
      <c r="D40" s="7">
        <v>80000</v>
      </c>
      <c r="E40" s="7">
        <v>0</v>
      </c>
      <c r="F40" s="3">
        <f>D40</f>
        <v>80000</v>
      </c>
    </row>
    <row r="41" spans="2:7" ht="16.5" customHeight="1">
      <c r="B41" s="8" t="s">
        <v>5</v>
      </c>
      <c r="C41" s="8" t="s">
        <v>4</v>
      </c>
      <c r="D41" s="7">
        <v>1426780.56</v>
      </c>
      <c r="E41" s="7">
        <v>0</v>
      </c>
      <c r="F41" s="3">
        <f>D41</f>
        <v>1426780.56</v>
      </c>
      <c r="G41" s="3">
        <f>SUM(F41+F40+F36+F34+F33+F32+F31+F30+F26)</f>
        <v>2414438.88</v>
      </c>
    </row>
    <row r="42" spans="2:7" ht="16.5" customHeight="1">
      <c r="B42" s="8" t="s">
        <v>3</v>
      </c>
      <c r="C42" s="8" t="s">
        <v>2</v>
      </c>
      <c r="D42" s="7">
        <v>5000</v>
      </c>
      <c r="E42" s="7">
        <v>0</v>
      </c>
      <c r="F42" s="3">
        <f>D42</f>
        <v>5000</v>
      </c>
      <c r="G42" s="3">
        <f>SUM(F42+F39+F38+F37)</f>
        <v>29123.8</v>
      </c>
    </row>
    <row r="43" spans="2:7" ht="16.5" customHeight="1" thickBot="1">
      <c r="B43" s="6" t="s">
        <v>1</v>
      </c>
      <c r="C43" s="6" t="s">
        <v>0</v>
      </c>
      <c r="D43" s="5">
        <f>SUM(D8:D42)</f>
        <v>22767384.859999996</v>
      </c>
      <c r="E43" s="5">
        <f>SUM(E8:E42)</f>
        <v>22767384.859999996</v>
      </c>
      <c r="F43" s="4">
        <f>SUM(F8:F42)</f>
        <v>0</v>
      </c>
    </row>
    <row r="44" spans="2:7" ht="16.5" customHeight="1" thickTop="1"/>
    <row r="45" spans="2:7" ht="18.75" customHeight="1">
      <c r="F45" s="3"/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4294967293" verticalDpi="300" r:id="rId1"/>
  <headerFooter alignWithMargins="0">
    <oddFooter>&amp;L&amp;"Segoe UI,Regular"&amp;10 Fecha y Hora de Impresion3/24/2025 1:45:28 PM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 Febrero 2025</vt:lpstr>
      <vt:lpstr>'Balanza Febrero 2025'!Área_de_impresión</vt:lpstr>
      <vt:lpstr>'Balanza Febrero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2025-03-27T12:52:22Z</dcterms:created>
  <dcterms:modified xsi:type="dcterms:W3CDTF">2025-03-27T12:53:44Z</dcterms:modified>
</cp:coreProperties>
</file>