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ESF SNS" sheetId="1" r:id="rId1"/>
  </sheets>
  <externalReferences>
    <externalReference r:id="rId2"/>
    <externalReference r:id="rId3"/>
  </externalReferences>
  <definedNames>
    <definedName name="ARA_Threshold">[2]Lead!$O$2</definedName>
    <definedName name="_xlnm.Print_Area" localSheetId="0">'ESF SNS'!$C$1:$H$73</definedName>
    <definedName name="ARP_Threshold">[2]Lead!$N$2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[2]Links!$H:$H</definedName>
    <definedName name="L_AJE_Tot">[2]Links!$G:$G</definedName>
    <definedName name="L_CY_Beg">[2]Links!$F:$F</definedName>
    <definedName name="L_CY_End">[2]Links!$J:$J</definedName>
    <definedName name="L_PY_End">[2]Links!$K:$K</definedName>
    <definedName name="L_RJE_Tot">[2]Links!$I:$I</definedName>
    <definedName name="S_Adjust_Data">[2]Lead!$I$1:$I$904</definedName>
    <definedName name="S_AJE_Tot_Data">[2]Lead!$H$1:$H$904</definedName>
    <definedName name="S_CY_Beg_Data">[2]Lead!$F$1:$F$904</definedName>
    <definedName name="S_CY_End_Data">[2]Lead!$K$1:$K$904</definedName>
    <definedName name="S_PY_End_Data">[2]Lead!$M$1:$M$904</definedName>
    <definedName name="S_RJE_Tot_Data">[2]Lead!$J$1:$J$904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E26" i="1"/>
  <c r="F26" i="1"/>
  <c r="E28" i="1"/>
  <c r="F28" i="1"/>
  <c r="E41" i="1"/>
  <c r="F41" i="1"/>
  <c r="E50" i="1"/>
  <c r="E51" i="1"/>
  <c r="F51" i="1"/>
  <c r="E56" i="1"/>
  <c r="E59" i="1"/>
  <c r="E61" i="1"/>
  <c r="F61" i="1"/>
  <c r="H61" i="1"/>
</calcChain>
</file>

<file path=xl/sharedStrings.xml><?xml version="1.0" encoding="utf-8"?>
<sst xmlns="http://schemas.openxmlformats.org/spreadsheetml/2006/main" count="93" uniqueCount="93">
  <si>
    <t>Contadora General</t>
  </si>
  <si>
    <t xml:space="preserve">Gerente Administrativo Regional </t>
  </si>
  <si>
    <t xml:space="preserve">Gerente Financiero Regional </t>
  </si>
  <si>
    <t xml:space="preserve">Director Regional </t>
  </si>
  <si>
    <t>Total pasivos y activos netos/patrimonio</t>
  </si>
  <si>
    <t>Total activos netos/patrimonio</t>
  </si>
  <si>
    <t>Intereses minoritarios</t>
  </si>
  <si>
    <t>0034</t>
  </si>
  <si>
    <t xml:space="preserve">Resultados acumulados </t>
  </si>
  <si>
    <t>0033</t>
  </si>
  <si>
    <t>Resultados positivos (ahorro) / negativo (desahorro)</t>
  </si>
  <si>
    <t>0032</t>
  </si>
  <si>
    <t>Reservas</t>
  </si>
  <si>
    <t>0031</t>
  </si>
  <si>
    <t xml:space="preserve">Capital Institucional </t>
  </si>
  <si>
    <t>0030</t>
  </si>
  <si>
    <t>Activos Netos/Patrimonio (Nota 16)</t>
  </si>
  <si>
    <t xml:space="preserve">Total pasivos </t>
  </si>
  <si>
    <t>Total pasivos no corrientes</t>
  </si>
  <si>
    <t>Otros pasivos no corrientes (Nota 35)</t>
  </si>
  <si>
    <t>0029</t>
  </si>
  <si>
    <t>Beneficios a empleados a largo plazo (Nota 15)</t>
  </si>
  <si>
    <t>0028</t>
  </si>
  <si>
    <t>Provisiones a largo plazo (Nota 33)</t>
  </si>
  <si>
    <t>0027</t>
  </si>
  <si>
    <t>Instrumentos de deuda (Nota 32)</t>
  </si>
  <si>
    <t>0026</t>
  </si>
  <si>
    <t>Préstamos a largo plazo (Nota 31)</t>
  </si>
  <si>
    <t>0025</t>
  </si>
  <si>
    <t>Cuentas por pagar a largo plazo (Nota 14)</t>
  </si>
  <si>
    <t>0024</t>
  </si>
  <si>
    <t>Pasivos no corrientes</t>
  </si>
  <si>
    <t>Total pasivos corrientes</t>
  </si>
  <si>
    <t>Otros pasivos corrientes (Nota 29)</t>
  </si>
  <si>
    <t>0023</t>
  </si>
  <si>
    <t>Pensiones (Nota 28)</t>
  </si>
  <si>
    <t>0022</t>
  </si>
  <si>
    <t>Beneficios a empleados a corto plazo (Nota 13)</t>
  </si>
  <si>
    <t>0021</t>
  </si>
  <si>
    <t>Provisiones a corto plazo (Nota 26)</t>
  </si>
  <si>
    <t>0020</t>
  </si>
  <si>
    <t>Retenciones y acumulaciones por pagar (Nota 12)</t>
  </si>
  <si>
    <t>0019</t>
  </si>
  <si>
    <t>Parte corriente de préstamos a largo plazo (Nota 24)</t>
  </si>
  <si>
    <t>0018</t>
  </si>
  <si>
    <t>Préstamos a corto plazo (Nota 23)</t>
  </si>
  <si>
    <t>0017</t>
  </si>
  <si>
    <t>Cuentas por pagar a corto plazo (Nota 11)</t>
  </si>
  <si>
    <t>0016</t>
  </si>
  <si>
    <t>Sobregiro bancario (Nota 21)</t>
  </si>
  <si>
    <t>0015</t>
  </si>
  <si>
    <t>Pasivos corrientes</t>
  </si>
  <si>
    <t>Pasivos</t>
  </si>
  <si>
    <t xml:space="preserve"> </t>
  </si>
  <si>
    <t>Total activos</t>
  </si>
  <si>
    <t>Total activos no corrientes</t>
  </si>
  <si>
    <t xml:space="preserve">Otros activos no financieros (Nota 20) </t>
  </si>
  <si>
    <t>0014</t>
  </si>
  <si>
    <t xml:space="preserve">Activos intangibles (Nota 10) </t>
  </si>
  <si>
    <t>0013</t>
  </si>
  <si>
    <t>Mobiliarios y equipos neto (Nota 10)</t>
  </si>
  <si>
    <t>0012</t>
  </si>
  <si>
    <t>Otros activos financieros (Notas 17)</t>
  </si>
  <si>
    <t>0011</t>
  </si>
  <si>
    <t>Inversiones a largo plazo (Nota 16)</t>
  </si>
  <si>
    <t>0010</t>
  </si>
  <si>
    <t>Documentos por cobrar (Nota 15)</t>
  </si>
  <si>
    <t>0009</t>
  </si>
  <si>
    <t>Cuentas por cobrar a largo plazo (Notas 14)</t>
  </si>
  <si>
    <t>0008</t>
  </si>
  <si>
    <t>Activos no corrientes</t>
  </si>
  <si>
    <t>Total activos corrientes</t>
  </si>
  <si>
    <t>Otros activos corrientes (Nota 13)</t>
  </si>
  <si>
    <t>0007</t>
  </si>
  <si>
    <t>Pagos anticipados (Nota 12)</t>
  </si>
  <si>
    <t>0006</t>
  </si>
  <si>
    <t>Inventarios (Nota 9)</t>
  </si>
  <si>
    <t>0005</t>
  </si>
  <si>
    <t>Cuenta por cobrar a corto plazo (Notas 8)</t>
  </si>
  <si>
    <t>0004</t>
  </si>
  <si>
    <t>Porción corriente de documentos por cobrar (Nota 9)</t>
  </si>
  <si>
    <t>0003</t>
  </si>
  <si>
    <t>Inversiones a corto plazo (Nota 8)</t>
  </si>
  <si>
    <t>0002</t>
  </si>
  <si>
    <t>Efectivo y equivalentes de efectivo (Nota 7)</t>
  </si>
  <si>
    <t>0001</t>
  </si>
  <si>
    <t>Activos corrientes</t>
  </si>
  <si>
    <t>Activos</t>
  </si>
  <si>
    <t>Mapeo</t>
  </si>
  <si>
    <t>(Valores en RD$)</t>
  </si>
  <si>
    <t>Del ejercicio terminado de Febrero  2025</t>
  </si>
  <si>
    <t>Estado de Situación Financiera</t>
  </si>
  <si>
    <t>SERVICIO REGIONAL DE SALUD ESTE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</si>
</sst>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9"/>
      <name val="Segoe UI"/>
      <family val="2"/>
    </font>
    <font>
      <b/>
      <u/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3" fillId="0" borderId="0" xfId="0" applyFont="1" applyFill="1" applyBorder="1" applyAlignment="1">
      <alignment horizontal="center"/>
    </xf>
    <xf numFmtId="43" fontId="3" fillId="0" borderId="1" xfId="1" applyFont="1" applyFill="1" applyBorder="1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43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1" fontId="5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41" fontId="0" fillId="0" borderId="0" xfId="0" applyNumberFormat="1" applyAlignment="1">
      <alignment vertical="center"/>
    </xf>
    <xf numFmtId="41" fontId="5" fillId="2" borderId="2" xfId="0" applyNumberFormat="1" applyFont="1" applyFill="1" applyBorder="1" applyAlignment="1">
      <alignment vertical="center"/>
    </xf>
    <xf numFmtId="39" fontId="2" fillId="2" borderId="0" xfId="0" applyNumberFormat="1" applyFont="1" applyFill="1" applyAlignment="1">
      <alignment vertical="center"/>
    </xf>
    <xf numFmtId="41" fontId="5" fillId="2" borderId="1" xfId="0" applyNumberFormat="1" applyFont="1" applyFill="1" applyBorder="1" applyAlignment="1">
      <alignment vertical="center"/>
    </xf>
    <xf numFmtId="43" fontId="0" fillId="0" borderId="0" xfId="1" applyFont="1"/>
    <xf numFmtId="0" fontId="2" fillId="0" borderId="0" xfId="0" applyFont="1"/>
    <xf numFmtId="41" fontId="2" fillId="2" borderId="0" xfId="0" applyNumberFormat="1" applyFont="1" applyFill="1" applyBorder="1" applyAlignment="1">
      <alignment vertical="center"/>
    </xf>
    <xf numFmtId="0" fontId="2" fillId="2" borderId="0" xfId="0" applyFont="1" applyFill="1"/>
    <xf numFmtId="49" fontId="0" fillId="0" borderId="0" xfId="0" applyNumberFormat="1"/>
    <xf numFmtId="41" fontId="2" fillId="2" borderId="1" xfId="0" applyNumberFormat="1" applyFont="1" applyFill="1" applyBorder="1" applyAlignment="1">
      <alignment vertical="center"/>
    </xf>
    <xf numFmtId="41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/>
    <xf numFmtId="41" fontId="2" fillId="0" borderId="0" xfId="0" applyNumberFormat="1" applyFont="1"/>
    <xf numFmtId="0" fontId="5" fillId="2" borderId="0" xfId="0" applyFont="1" applyFill="1" applyAlignment="1">
      <alignment horizontal="left" vertical="top"/>
    </xf>
    <xf numFmtId="41" fontId="2" fillId="2" borderId="1" xfId="0" applyNumberFormat="1" applyFont="1" applyFill="1" applyBorder="1" applyAlignment="1"/>
    <xf numFmtId="41" fontId="2" fillId="2" borderId="0" xfId="0" applyNumberFormat="1" applyFont="1" applyFill="1"/>
    <xf numFmtId="41" fontId="2" fillId="2" borderId="0" xfId="0" applyNumberFormat="1" applyFont="1" applyFill="1" applyBorder="1" applyAlignment="1"/>
    <xf numFmtId="41" fontId="2" fillId="0" borderId="0" xfId="0" applyNumberFormat="1" applyFont="1" applyFill="1" applyAlignment="1"/>
    <xf numFmtId="41" fontId="2" fillId="0" borderId="0" xfId="0" applyNumberFormat="1" applyFont="1" applyFill="1" applyBorder="1" applyAlignment="1"/>
    <xf numFmtId="41" fontId="2" fillId="0" borderId="0" xfId="0" applyNumberFormat="1" applyFont="1" applyFill="1" applyBorder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3" fontId="0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/>
    <xf numFmtId="0" fontId="2" fillId="2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3" fontId="7" fillId="0" borderId="0" xfId="1" applyFont="1" applyFill="1" applyBorder="1"/>
    <xf numFmtId="0" fontId="2" fillId="2" borderId="0" xfId="0" applyFont="1" applyFill="1" applyAlignment="1">
      <alignment horizontal="justify" vertical="center"/>
    </xf>
    <xf numFmtId="1" fontId="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57150</xdr:colOff>
      <xdr:row>1</xdr:row>
      <xdr:rowOff>104775</xdr:rowOff>
    </xdr:from>
    <xdr:ext cx="1047750" cy="532417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43150" y="295275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ESTADO%20FINANC%20FEBRER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Febrero 2025"/>
      <sheetName val="Balanza Enero 2025"/>
      <sheetName val="Balanza Diciembre 2024"/>
      <sheetName val="Balanza Noviembre 2024"/>
      <sheetName val="Balanza Octubre 2024"/>
      <sheetName val="Balanza Septimbre 2024"/>
      <sheetName val="Balanza Agosto 2024"/>
      <sheetName val="Balanza Julio 2024"/>
      <sheetName val="Balanza Junio 2024"/>
      <sheetName val="Balanza Mayo 2024"/>
      <sheetName val="Balanza Abril 2024"/>
      <sheetName val="Balanza Marzo 2024"/>
      <sheetName val="Balanza Febrero 2024"/>
      <sheetName val="Balanza Enero 2024"/>
      <sheetName val="Balanza MAYO 2023"/>
      <sheetName val="Balanza ENERO 2023"/>
      <sheetName val="ERF SRS"/>
      <sheetName val="Activos fijos "/>
      <sheetName val="ECAMP"/>
      <sheetName val="EST. Flujo Efc"/>
      <sheetName val="Efectivo"/>
      <sheetName val="Cuenta por Cobrar"/>
      <sheetName val="Inventario"/>
      <sheetName val="CXP Corto plazo"/>
      <sheetName val="Retenciones y Acum."/>
      <sheetName val="Benef. Empl x p Corto Plazo"/>
      <sheetName val="CXP Largo Plazo"/>
      <sheetName val="Benef. Empl x pagar Larg. Plaz"/>
      <sheetName val="Ingresos"/>
      <sheetName val="Total 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8">
          <cell r="F28">
            <v>2432379.25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topLeftCell="C1" workbookViewId="0">
      <selection activeCell="E55" sqref="E55"/>
    </sheetView>
  </sheetViews>
  <sheetFormatPr baseColWidth="10" defaultColWidth="11.42578125" defaultRowHeight="15"/>
  <cols>
    <col min="1" max="1" width="7.5703125" style="3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9.140625" style="2" customWidth="1"/>
    <col min="6" max="6" width="13.140625" style="2" hidden="1" customWidth="1"/>
    <col min="7" max="7" width="18.42578125" style="2" customWidth="1"/>
    <col min="8" max="8" width="13.140625" style="1" bestFit="1" customWidth="1"/>
    <col min="9" max="9" width="28.7109375" style="1" customWidth="1"/>
    <col min="10" max="10" width="20.42578125" style="1" customWidth="1"/>
    <col min="11" max="16384" width="11.42578125" style="1"/>
  </cols>
  <sheetData>
    <row r="1" spans="1:10">
      <c r="C1" s="14"/>
      <c r="D1" s="14"/>
      <c r="E1" s="14"/>
      <c r="F1" s="14"/>
    </row>
    <row r="2" spans="1:10" ht="15.75">
      <c r="C2" s="48" t="s">
        <v>92</v>
      </c>
      <c r="D2" s="48"/>
      <c r="E2" s="48"/>
      <c r="F2" s="48"/>
      <c r="G2" s="48"/>
      <c r="H2" s="47"/>
    </row>
    <row r="3" spans="1:10" ht="15.75">
      <c r="C3" s="48" t="s">
        <v>91</v>
      </c>
      <c r="D3" s="48"/>
      <c r="E3" s="48"/>
      <c r="F3" s="48"/>
      <c r="G3" s="48"/>
      <c r="H3" s="47"/>
    </row>
    <row r="4" spans="1:10" ht="15.75">
      <c r="C4" s="48" t="s">
        <v>90</v>
      </c>
      <c r="D4" s="48"/>
      <c r="E4" s="48"/>
      <c r="F4" s="48"/>
      <c r="G4" s="48"/>
      <c r="H4" s="47"/>
      <c r="I4" s="47"/>
      <c r="J4" s="47"/>
    </row>
    <row r="5" spans="1:10" ht="15.75">
      <c r="C5" s="48" t="s">
        <v>89</v>
      </c>
      <c r="D5" s="48"/>
      <c r="E5" s="48"/>
      <c r="F5" s="48"/>
      <c r="G5" s="48"/>
      <c r="H5" s="47"/>
    </row>
    <row r="6" spans="1:10">
      <c r="C6" s="14"/>
      <c r="D6" s="46"/>
      <c r="E6" s="14"/>
      <c r="F6" s="14"/>
    </row>
    <row r="7" spans="1:10">
      <c r="A7" s="3" t="s">
        <v>88</v>
      </c>
      <c r="C7" s="15" t="s">
        <v>87</v>
      </c>
      <c r="D7" s="44"/>
      <c r="E7" s="45">
        <v>2025</v>
      </c>
      <c r="F7" s="18"/>
    </row>
    <row r="8" spans="1:10">
      <c r="C8" s="15" t="s">
        <v>86</v>
      </c>
      <c r="D8" s="44"/>
      <c r="E8" s="18"/>
      <c r="F8" s="18"/>
    </row>
    <row r="9" spans="1:10">
      <c r="A9" s="3" t="s">
        <v>85</v>
      </c>
      <c r="C9" s="14"/>
      <c r="D9" s="14" t="s">
        <v>84</v>
      </c>
      <c r="E9" s="27">
        <v>25956638.830000002</v>
      </c>
      <c r="F9" s="26"/>
    </row>
    <row r="10" spans="1:10" customFormat="1">
      <c r="A10" s="24" t="s">
        <v>83</v>
      </c>
      <c r="B10" s="21"/>
      <c r="C10" s="23"/>
      <c r="D10" s="14" t="s">
        <v>82</v>
      </c>
      <c r="E10" s="27"/>
      <c r="F10" s="27"/>
      <c r="G10" s="21"/>
    </row>
    <row r="11" spans="1:10" customFormat="1">
      <c r="A11" s="24" t="s">
        <v>81</v>
      </c>
      <c r="B11" s="21"/>
      <c r="C11" s="23"/>
      <c r="D11" s="14" t="s">
        <v>80</v>
      </c>
      <c r="E11" s="27"/>
      <c r="F11" s="27"/>
      <c r="G11" s="21"/>
    </row>
    <row r="12" spans="1:10" customFormat="1">
      <c r="A12" s="24" t="s">
        <v>79</v>
      </c>
      <c r="B12" s="21"/>
      <c r="C12" s="23"/>
      <c r="D12" s="14" t="s">
        <v>78</v>
      </c>
      <c r="E12" s="32">
        <v>4.0000000037252903E-2</v>
      </c>
      <c r="F12" s="32"/>
      <c r="G12" s="21"/>
    </row>
    <row r="13" spans="1:10">
      <c r="A13" s="3" t="s">
        <v>77</v>
      </c>
      <c r="C13" s="14"/>
      <c r="D13" s="14" t="s">
        <v>76</v>
      </c>
      <c r="E13" s="43">
        <v>6287244.9400000004</v>
      </c>
      <c r="F13" s="22"/>
      <c r="G13" s="42"/>
    </row>
    <row r="14" spans="1:10" customFormat="1">
      <c r="A14" s="24" t="s">
        <v>75</v>
      </c>
      <c r="B14" s="21"/>
      <c r="C14" s="23"/>
      <c r="D14" s="14" t="s">
        <v>74</v>
      </c>
      <c r="E14" s="32">
        <v>0</v>
      </c>
      <c r="F14" s="32"/>
      <c r="G14" s="21"/>
    </row>
    <row r="15" spans="1:10" customFormat="1">
      <c r="A15" s="24" t="s">
        <v>73</v>
      </c>
      <c r="B15" s="21"/>
      <c r="C15" s="23"/>
      <c r="D15" s="14" t="s">
        <v>72</v>
      </c>
      <c r="E15" s="30"/>
      <c r="F15" s="30"/>
      <c r="G15" s="21"/>
    </row>
    <row r="16" spans="1:10">
      <c r="C16" s="15" t="s">
        <v>71</v>
      </c>
      <c r="D16" s="14"/>
      <c r="E16" s="19">
        <f>SUM(E8:E15)</f>
        <v>32243883.810000002</v>
      </c>
      <c r="F16" s="19">
        <f>SUM(F8:F15)</f>
        <v>0</v>
      </c>
    </row>
    <row r="17" spans="1:10">
      <c r="C17" s="15"/>
      <c r="D17" s="14"/>
      <c r="E17" s="13"/>
      <c r="F17" s="13"/>
    </row>
    <row r="18" spans="1:10">
      <c r="C18" s="15" t="s">
        <v>70</v>
      </c>
      <c r="D18" s="14"/>
      <c r="E18" s="26"/>
      <c r="F18" s="26"/>
    </row>
    <row r="19" spans="1:10" customFormat="1">
      <c r="A19" s="24" t="s">
        <v>69</v>
      </c>
      <c r="B19" s="21"/>
      <c r="C19" s="23"/>
      <c r="D19" s="14" t="s">
        <v>68</v>
      </c>
      <c r="E19" s="27">
        <v>0</v>
      </c>
      <c r="F19" s="27"/>
      <c r="G19" s="21"/>
    </row>
    <row r="20" spans="1:10" customFormat="1">
      <c r="A20" s="24" t="s">
        <v>67</v>
      </c>
      <c r="B20" s="21"/>
      <c r="C20" s="23"/>
      <c r="D20" s="40" t="s">
        <v>66</v>
      </c>
      <c r="E20" s="32"/>
      <c r="F20" s="32"/>
      <c r="G20" s="21"/>
    </row>
    <row r="21" spans="1:10" customFormat="1">
      <c r="A21" s="24" t="s">
        <v>65</v>
      </c>
      <c r="B21" s="21"/>
      <c r="C21" s="23"/>
      <c r="D21" s="40" t="s">
        <v>64</v>
      </c>
      <c r="E21" s="32"/>
      <c r="F21" s="32"/>
      <c r="G21" s="21"/>
    </row>
    <row r="22" spans="1:10" customFormat="1">
      <c r="A22" s="24" t="s">
        <v>63</v>
      </c>
      <c r="B22" s="21"/>
      <c r="C22" s="23"/>
      <c r="D22" s="40" t="s">
        <v>62</v>
      </c>
      <c r="E22" s="32">
        <v>0</v>
      </c>
      <c r="F22" s="32"/>
      <c r="G22" s="21"/>
    </row>
    <row r="23" spans="1:10">
      <c r="A23" s="3" t="s">
        <v>61</v>
      </c>
      <c r="C23" s="14"/>
      <c r="D23" s="40" t="s">
        <v>60</v>
      </c>
      <c r="E23" s="25">
        <v>17412676.5</v>
      </c>
      <c r="F23" s="22"/>
      <c r="J23" s="38"/>
    </row>
    <row r="24" spans="1:10">
      <c r="A24" s="3" t="s">
        <v>59</v>
      </c>
      <c r="C24" s="14"/>
      <c r="D24" s="40" t="s">
        <v>58</v>
      </c>
      <c r="E24" s="22"/>
      <c r="F24" s="22"/>
      <c r="G24" s="41"/>
      <c r="J24" s="38"/>
    </row>
    <row r="25" spans="1:10" customFormat="1">
      <c r="A25" s="24" t="s">
        <v>57</v>
      </c>
      <c r="B25" s="21"/>
      <c r="C25" s="23"/>
      <c r="D25" s="40" t="s">
        <v>56</v>
      </c>
      <c r="E25" s="32"/>
      <c r="F25" s="32"/>
      <c r="G25" s="2"/>
      <c r="J25" s="39"/>
    </row>
    <row r="26" spans="1:10">
      <c r="C26" s="15" t="s">
        <v>55</v>
      </c>
      <c r="D26" s="14"/>
      <c r="E26" s="19">
        <f>SUM(E19:E25)</f>
        <v>17412676.5</v>
      </c>
      <c r="F26" s="19">
        <f>SUM(F19:F25)</f>
        <v>0</v>
      </c>
      <c r="J26" s="38"/>
    </row>
    <row r="27" spans="1:10">
      <c r="C27" s="15"/>
      <c r="D27" s="14"/>
      <c r="E27" s="13"/>
      <c r="F27" s="13"/>
      <c r="J27" s="38"/>
    </row>
    <row r="28" spans="1:10" ht="15.75" thickBot="1">
      <c r="C28" s="15" t="s">
        <v>54</v>
      </c>
      <c r="D28" s="14"/>
      <c r="E28" s="17">
        <f>SUM(E26,E16)</f>
        <v>49656560.310000002</v>
      </c>
      <c r="F28" s="17">
        <f>SUM(F26,F16)</f>
        <v>0</v>
      </c>
      <c r="I28" s="37"/>
    </row>
    <row r="29" spans="1:10" ht="15.75" thickTop="1">
      <c r="C29" s="14"/>
      <c r="D29" s="14" t="s">
        <v>53</v>
      </c>
      <c r="E29" s="26"/>
      <c r="F29" s="26"/>
    </row>
    <row r="30" spans="1:10">
      <c r="C30" s="15" t="s">
        <v>52</v>
      </c>
      <c r="D30" s="14"/>
      <c r="E30" s="26"/>
      <c r="F30" s="26"/>
    </row>
    <row r="31" spans="1:10">
      <c r="C31" s="15" t="s">
        <v>51</v>
      </c>
      <c r="D31" s="14"/>
      <c r="E31" s="36"/>
      <c r="F31" s="36"/>
    </row>
    <row r="32" spans="1:10" customFormat="1">
      <c r="A32" s="24" t="s">
        <v>50</v>
      </c>
      <c r="B32" s="21"/>
      <c r="C32" s="23"/>
      <c r="D32" s="14" t="s">
        <v>49</v>
      </c>
      <c r="E32" s="27">
        <v>0</v>
      </c>
      <c r="F32" s="27"/>
      <c r="G32" s="21"/>
    </row>
    <row r="33" spans="1:7">
      <c r="A33" s="3" t="s">
        <v>48</v>
      </c>
      <c r="C33" s="14"/>
      <c r="D33" s="14" t="s">
        <v>47</v>
      </c>
      <c r="E33" s="35">
        <v>1897881.54</v>
      </c>
      <c r="F33" s="22"/>
      <c r="G33" s="8"/>
    </row>
    <row r="34" spans="1:7" customFormat="1">
      <c r="A34" s="24" t="s">
        <v>46</v>
      </c>
      <c r="B34" s="21"/>
      <c r="C34" s="23"/>
      <c r="D34" s="14" t="s">
        <v>45</v>
      </c>
      <c r="E34" s="34"/>
      <c r="F34" s="32"/>
      <c r="G34" s="21"/>
    </row>
    <row r="35" spans="1:7" customFormat="1">
      <c r="A35" s="24" t="s">
        <v>44</v>
      </c>
      <c r="B35" s="21"/>
      <c r="C35" s="23"/>
      <c r="D35" s="14" t="s">
        <v>43</v>
      </c>
      <c r="E35" s="34"/>
      <c r="F35" s="32"/>
      <c r="G35" s="21"/>
    </row>
    <row r="36" spans="1:7" customFormat="1">
      <c r="A36" s="24" t="s">
        <v>42</v>
      </c>
      <c r="B36" s="21"/>
      <c r="C36" s="23"/>
      <c r="D36" s="14" t="s">
        <v>41</v>
      </c>
      <c r="E36" s="33">
        <v>848594.65</v>
      </c>
      <c r="F36" s="27"/>
      <c r="G36" s="21"/>
    </row>
    <row r="37" spans="1:7" customFormat="1">
      <c r="A37" s="24" t="s">
        <v>40</v>
      </c>
      <c r="B37" s="21"/>
      <c r="C37" s="23"/>
      <c r="D37" s="14" t="s">
        <v>39</v>
      </c>
      <c r="E37" s="33">
        <v>1819140.09</v>
      </c>
      <c r="F37" s="27"/>
      <c r="G37" s="21"/>
    </row>
    <row r="38" spans="1:7" customFormat="1">
      <c r="A38" s="24" t="s">
        <v>38</v>
      </c>
      <c r="B38" s="21"/>
      <c r="C38" s="23"/>
      <c r="D38" s="14" t="s">
        <v>37</v>
      </c>
      <c r="E38" s="27">
        <v>7365064.21</v>
      </c>
      <c r="F38" s="27"/>
      <c r="G38" s="21"/>
    </row>
    <row r="39" spans="1:7" customFormat="1">
      <c r="A39" s="24" t="s">
        <v>36</v>
      </c>
      <c r="B39" s="21"/>
      <c r="C39" s="23"/>
      <c r="D39" s="14" t="s">
        <v>35</v>
      </c>
      <c r="E39" s="27"/>
      <c r="F39" s="27"/>
      <c r="G39" s="21"/>
    </row>
    <row r="40" spans="1:7" customFormat="1">
      <c r="A40" s="24" t="s">
        <v>34</v>
      </c>
      <c r="B40" s="21"/>
      <c r="C40" s="23"/>
      <c r="D40" s="14" t="s">
        <v>33</v>
      </c>
      <c r="E40" s="30"/>
      <c r="F40" s="32"/>
      <c r="G40" s="21"/>
    </row>
    <row r="41" spans="1:7">
      <c r="C41" s="15" t="s">
        <v>32</v>
      </c>
      <c r="D41" s="14"/>
      <c r="E41" s="13">
        <f>SUM(E32:E40)</f>
        <v>11930680.49</v>
      </c>
      <c r="F41" s="13">
        <f>SUM(F32:F40)</f>
        <v>0</v>
      </c>
      <c r="G41" s="8"/>
    </row>
    <row r="42" spans="1:7">
      <c r="C42" s="15"/>
      <c r="D42" s="14"/>
      <c r="E42" s="13"/>
      <c r="F42" s="22"/>
    </row>
    <row r="43" spans="1:7" customFormat="1">
      <c r="A43" s="24"/>
      <c r="B43" s="21"/>
      <c r="C43" s="29" t="s">
        <v>31</v>
      </c>
      <c r="D43" s="23"/>
      <c r="E43" s="31"/>
      <c r="F43" s="31"/>
      <c r="G43" s="21"/>
    </row>
    <row r="44" spans="1:7" customFormat="1">
      <c r="A44" s="24" t="s">
        <v>30</v>
      </c>
      <c r="B44" s="21"/>
      <c r="C44" s="23"/>
      <c r="D44" s="14" t="s">
        <v>29</v>
      </c>
      <c r="E44" s="27"/>
      <c r="F44" s="27"/>
      <c r="G44" s="21"/>
    </row>
    <row r="45" spans="1:7" customFormat="1">
      <c r="A45" s="24" t="s">
        <v>28</v>
      </c>
      <c r="B45" s="21"/>
      <c r="C45" s="23"/>
      <c r="D45" s="14" t="s">
        <v>27</v>
      </c>
      <c r="E45" s="27"/>
      <c r="F45" s="27"/>
      <c r="G45" s="21"/>
    </row>
    <row r="46" spans="1:7" customFormat="1">
      <c r="A46" s="24" t="s">
        <v>26</v>
      </c>
      <c r="B46" s="21"/>
      <c r="C46" s="23"/>
      <c r="D46" s="14" t="s">
        <v>25</v>
      </c>
      <c r="E46" s="27"/>
      <c r="F46" s="27"/>
      <c r="G46" s="21"/>
    </row>
    <row r="47" spans="1:7" customFormat="1">
      <c r="A47" s="24" t="s">
        <v>24</v>
      </c>
      <c r="B47" s="21"/>
      <c r="C47" s="23"/>
      <c r="D47" s="14" t="s">
        <v>23</v>
      </c>
      <c r="E47" s="27"/>
      <c r="F47" s="27"/>
      <c r="G47" s="21"/>
    </row>
    <row r="48" spans="1:7" customFormat="1">
      <c r="A48" s="24" t="s">
        <v>22</v>
      </c>
      <c r="B48" s="21"/>
      <c r="C48" s="23"/>
      <c r="D48" s="14" t="s">
        <v>21</v>
      </c>
      <c r="E48" s="30"/>
      <c r="F48" s="27"/>
      <c r="G48" s="21"/>
    </row>
    <row r="49" spans="1:8" customFormat="1">
      <c r="A49" s="24" t="s">
        <v>20</v>
      </c>
      <c r="B49" s="21"/>
      <c r="C49" s="23"/>
      <c r="D49" s="14" t="s">
        <v>19</v>
      </c>
      <c r="E49" s="27"/>
      <c r="F49" s="27"/>
      <c r="G49" s="21"/>
    </row>
    <row r="50" spans="1:8" customFormat="1" ht="16.5" customHeight="1">
      <c r="A50" s="24"/>
      <c r="B50" s="21"/>
      <c r="C50" s="29" t="s">
        <v>18</v>
      </c>
      <c r="D50" s="23"/>
      <c r="E50" s="19">
        <f>+E44+E48</f>
        <v>0</v>
      </c>
      <c r="F50" s="22"/>
      <c r="G50" s="21"/>
    </row>
    <row r="51" spans="1:8">
      <c r="C51" s="15" t="s">
        <v>17</v>
      </c>
      <c r="D51" s="14"/>
      <c r="E51" s="13">
        <f>+E41+E50</f>
        <v>11930680.49</v>
      </c>
      <c r="F51" s="19">
        <f>SUM(F41,F50)</f>
        <v>0</v>
      </c>
    </row>
    <row r="52" spans="1:8">
      <c r="C52" s="15"/>
      <c r="D52" s="14"/>
      <c r="E52" s="22"/>
      <c r="F52" s="26"/>
    </row>
    <row r="53" spans="1:8">
      <c r="C53" s="15" t="s">
        <v>16</v>
      </c>
      <c r="D53" s="14"/>
      <c r="E53" s="26"/>
      <c r="F53" s="26"/>
    </row>
    <row r="54" spans="1:8" customFormat="1">
      <c r="A54" s="24" t="s">
        <v>15</v>
      </c>
      <c r="B54" s="21"/>
      <c r="C54" s="29"/>
      <c r="D54" s="14" t="s">
        <v>14</v>
      </c>
      <c r="E54" s="27">
        <v>25875378.530000001</v>
      </c>
      <c r="F54" s="27"/>
      <c r="G54" s="28"/>
    </row>
    <row r="55" spans="1:8" customFormat="1">
      <c r="A55" s="24" t="s">
        <v>13</v>
      </c>
      <c r="B55" s="21"/>
      <c r="C55" s="23"/>
      <c r="D55" s="14" t="s">
        <v>12</v>
      </c>
      <c r="E55" s="27">
        <v>0</v>
      </c>
      <c r="F55" s="27"/>
      <c r="G55" s="21"/>
    </row>
    <row r="56" spans="1:8">
      <c r="A56" s="3" t="s">
        <v>11</v>
      </c>
      <c r="C56" s="14"/>
      <c r="D56" s="14" t="s">
        <v>10</v>
      </c>
      <c r="E56" s="22">
        <f>'[1]ERF SRS'!F28</f>
        <v>2432379.25</v>
      </c>
      <c r="F56" s="26"/>
    </row>
    <row r="57" spans="1:8">
      <c r="A57" s="3" t="s">
        <v>9</v>
      </c>
      <c r="C57" s="14"/>
      <c r="D57" s="14" t="s">
        <v>8</v>
      </c>
      <c r="E57" s="20">
        <v>9418122</v>
      </c>
      <c r="F57" s="25"/>
      <c r="G57" s="8"/>
    </row>
    <row r="58" spans="1:8" customFormat="1">
      <c r="A58" s="24" t="s">
        <v>7</v>
      </c>
      <c r="B58" s="21"/>
      <c r="C58" s="23"/>
      <c r="D58" s="14" t="s">
        <v>6</v>
      </c>
      <c r="E58" s="22"/>
      <c r="F58" s="22"/>
      <c r="G58" s="21"/>
      <c r="H58" s="20"/>
    </row>
    <row r="59" spans="1:8">
      <c r="C59" s="15" t="s">
        <v>5</v>
      </c>
      <c r="D59" s="14"/>
      <c r="E59" s="19">
        <f>+E54+E56+E57</f>
        <v>37725879.780000001</v>
      </c>
      <c r="F59" s="19"/>
    </row>
    <row r="60" spans="1:8">
      <c r="C60" s="15"/>
      <c r="D60" s="14"/>
      <c r="E60" s="18"/>
      <c r="F60" s="18"/>
    </row>
    <row r="61" spans="1:8" ht="15.75" thickBot="1">
      <c r="C61" s="15" t="s">
        <v>4</v>
      </c>
      <c r="D61" s="14"/>
      <c r="E61" s="17">
        <f>+E59+E41</f>
        <v>49656560.270000003</v>
      </c>
      <c r="F61" s="17">
        <f>+F51+F59</f>
        <v>0</v>
      </c>
      <c r="G61" s="12"/>
      <c r="H61" s="16">
        <f>E28-E61</f>
        <v>3.9999999105930328E-2</v>
      </c>
    </row>
    <row r="62" spans="1:8" ht="15.75" thickTop="1">
      <c r="C62" s="15"/>
      <c r="D62" s="14"/>
      <c r="E62" s="13"/>
      <c r="F62" s="13"/>
      <c r="G62" s="12"/>
    </row>
    <row r="63" spans="1:8">
      <c r="E63" s="11"/>
      <c r="F63" s="8"/>
    </row>
    <row r="65" spans="4:8">
      <c r="D65" s="7"/>
      <c r="G65" s="7"/>
      <c r="H65" s="6"/>
    </row>
    <row r="66" spans="4:8" ht="15.75">
      <c r="D66" s="10" t="s">
        <v>3</v>
      </c>
      <c r="E66" s="9"/>
      <c r="G66" s="4" t="s">
        <v>2</v>
      </c>
      <c r="H66" s="4"/>
    </row>
    <row r="67" spans="4:8">
      <c r="E67" s="8"/>
    </row>
    <row r="71" spans="4:8">
      <c r="G71" s="7"/>
      <c r="H71" s="6"/>
    </row>
    <row r="72" spans="4:8">
      <c r="D72" s="5" t="s">
        <v>1</v>
      </c>
      <c r="G72" s="4" t="s">
        <v>0</v>
      </c>
      <c r="H72" s="4"/>
    </row>
  </sheetData>
  <mergeCells count="6">
    <mergeCell ref="G72:H72"/>
    <mergeCell ref="C4:G4"/>
    <mergeCell ref="G66:H66"/>
    <mergeCell ref="C5:G5"/>
    <mergeCell ref="C2:G2"/>
    <mergeCell ref="C3:G3"/>
  </mergeCells>
  <pageMargins left="0.70866141732283505" right="0.70866141732283505" top="0.196850393700787" bottom="0" header="0.31496062992126" footer="0.31496062992126"/>
  <pageSetup scale="7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</vt:lpstr>
      <vt:lpstr>'ESF SNS'!Área_de_impresión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2025-03-27T12:44:44Z</dcterms:created>
  <dcterms:modified xsi:type="dcterms:W3CDTF">2025-03-27T12:45:26Z</dcterms:modified>
</cp:coreProperties>
</file>