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570" windowHeight="8040"/>
  </bookViews>
  <sheets>
    <sheet name="Cuenta por cobra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G21" i="1"/>
  <c r="F21" i="1"/>
  <c r="E21" i="1"/>
  <c r="C21" i="1"/>
  <c r="B21" i="1"/>
  <c r="I19" i="1"/>
  <c r="H19" i="1"/>
  <c r="I18" i="1"/>
  <c r="H18" i="1"/>
  <c r="I17" i="1"/>
  <c r="H17" i="1"/>
  <c r="H16" i="1"/>
  <c r="H15" i="1"/>
  <c r="I14" i="1"/>
  <c r="I21" i="1" s="1"/>
  <c r="H14" i="1"/>
  <c r="H13" i="1"/>
  <c r="H12" i="1"/>
  <c r="H11" i="1"/>
  <c r="I10" i="1"/>
  <c r="H10" i="1"/>
  <c r="I9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H9" i="1"/>
</calcChain>
</file>

<file path=xl/sharedStrings.xml><?xml version="1.0" encoding="utf-8"?>
<sst xmlns="http://schemas.openxmlformats.org/spreadsheetml/2006/main" count="33" uniqueCount="33">
  <si>
    <t>MODELO DE COMO SE DEBE ENVIAR LAS CXC SENASA SUBSIDIADO</t>
  </si>
  <si>
    <t xml:space="preserve">Servicio Nacional de Salud </t>
  </si>
  <si>
    <t xml:space="preserve">Dirección de Fiscalización y Control </t>
  </si>
  <si>
    <t xml:space="preserve">                                                   SERVICIO REGIONAL SALUD ESTE</t>
  </si>
  <si>
    <t>Auxiliar Cuentas por Cobrar SeNaSa Subsidiado</t>
  </si>
  <si>
    <t>ESTABLECIMIENTO: CENTRO DE DIAGNOSTICOS del SRS-ESTE  ENERO/NOVIEMBRE</t>
  </si>
  <si>
    <t>BALANCE INICIAL</t>
  </si>
  <si>
    <t>DATOS PREVIO AL PROCESO</t>
  </si>
  <si>
    <t>DATOS DURANTE EL PROCESO</t>
  </si>
  <si>
    <t>DATOS POSTERIOR AL PROCESO</t>
  </si>
  <si>
    <t>FECHA DE CORTE AUDITORIA</t>
  </si>
  <si>
    <t>CANTIDAD DE EXPEDIENTES</t>
  </si>
  <si>
    <t>MONTO GENERAL DE FACTURACION</t>
  </si>
  <si>
    <t>FECHA DE AUDITORIA</t>
  </si>
  <si>
    <t>CANTIDAD EXPEDIENTES AUDITADAS</t>
  </si>
  <si>
    <t>MONTO AUDITADO</t>
  </si>
  <si>
    <t>MONTO GLOSADO</t>
  </si>
  <si>
    <t>%</t>
  </si>
  <si>
    <t xml:space="preserve">Valor Facturado </t>
  </si>
  <si>
    <t>Referencia Documento de pago (CK-T)</t>
  </si>
  <si>
    <t>Monto pagado</t>
  </si>
  <si>
    <t>Balance CxC</t>
  </si>
  <si>
    <t xml:space="preserve">              25/07/2024</t>
  </si>
  <si>
    <t>27/8/20224</t>
  </si>
  <si>
    <t>27/9/20224</t>
  </si>
  <si>
    <t xml:space="preserve">TOTALES </t>
  </si>
  <si>
    <t xml:space="preserve">Preparado por: </t>
  </si>
  <si>
    <t xml:space="preserve">Revisado por: </t>
  </si>
  <si>
    <t>LIC.IVELISSE SANTANA VICENTE</t>
  </si>
  <si>
    <t>LIC. YUDELKY JABALERA</t>
  </si>
  <si>
    <t xml:space="preserve">                                                                                        ___________________________________________</t>
  </si>
  <si>
    <t>DR. RICARDO JULIO ROMERO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</si>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</sst>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&quot;RD$&quot;* #,##0.00_);_(&quot;RD$&quot;* \(#,##0.00\);_(&quot;RD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0" fillId="0" borderId="2" xfId="0" applyBorder="1"/>
    <xf numFmtId="4" fontId="0" fillId="0" borderId="3" xfId="0" applyNumberFormat="1" applyBorder="1"/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4" fontId="2" fillId="6" borderId="5" xfId="0" applyNumberFormat="1" applyFont="1" applyFill="1" applyBorder="1" applyAlignment="1">
      <alignment horizontal="right" vertical="center" wrapText="1"/>
    </xf>
    <xf numFmtId="4" fontId="2" fillId="6" borderId="5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/>
    </xf>
    <xf numFmtId="14" fontId="5" fillId="4" borderId="8" xfId="0" applyNumberFormat="1" applyFont="1" applyFill="1" applyBorder="1" applyAlignment="1">
      <alignment horizontal="right"/>
    </xf>
    <xf numFmtId="0" fontId="0" fillId="4" borderId="8" xfId="0" applyFill="1" applyBorder="1" applyAlignment="1">
      <alignment horizontal="center" vertical="center" wrapText="1"/>
    </xf>
    <xf numFmtId="4" fontId="0" fillId="4" borderId="8" xfId="0" applyNumberFormat="1" applyFill="1" applyBorder="1" applyAlignment="1">
      <alignment vertical="center" wrapText="1"/>
    </xf>
    <xf numFmtId="1" fontId="0" fillId="4" borderId="8" xfId="0" applyNumberFormat="1" applyFill="1" applyBorder="1" applyAlignment="1">
      <alignment horizontal="center" vertical="center" wrapText="1"/>
    </xf>
    <xf numFmtId="4" fontId="0" fillId="4" borderId="8" xfId="0" applyNumberFormat="1" applyFill="1" applyBorder="1" applyAlignment="1">
      <alignment horizontal="right" vertical="center" wrapText="1"/>
    </xf>
    <xf numFmtId="9" fontId="5" fillId="8" borderId="8" xfId="0" applyNumberFormat="1" applyFont="1" applyFill="1" applyBorder="1" applyAlignment="1">
      <alignment horizontal="center"/>
    </xf>
    <xf numFmtId="49" fontId="5" fillId="4" borderId="8" xfId="0" applyNumberFormat="1" applyFont="1" applyFill="1" applyBorder="1" applyAlignment="1">
      <alignment horizontal="center"/>
    </xf>
    <xf numFmtId="4" fontId="0" fillId="0" borderId="9" xfId="0" applyNumberFormat="1" applyFill="1" applyBorder="1"/>
    <xf numFmtId="43" fontId="0" fillId="4" borderId="8" xfId="0" applyNumberFormat="1" applyFill="1" applyBorder="1"/>
    <xf numFmtId="14" fontId="5" fillId="8" borderId="10" xfId="0" applyNumberFormat="1" applyFont="1" applyFill="1" applyBorder="1" applyAlignment="1">
      <alignment horizontal="right"/>
    </xf>
    <xf numFmtId="0" fontId="5" fillId="8" borderId="10" xfId="0" applyFont="1" applyFill="1" applyBorder="1" applyAlignment="1">
      <alignment horizontal="center"/>
    </xf>
    <xf numFmtId="4" fontId="5" fillId="8" borderId="10" xfId="0" applyNumberFormat="1" applyFont="1" applyFill="1" applyBorder="1" applyAlignment="1"/>
    <xf numFmtId="14" fontId="0" fillId="4" borderId="10" xfId="4" applyNumberFormat="1" applyFont="1" applyFill="1" applyBorder="1"/>
    <xf numFmtId="1" fontId="5" fillId="8" borderId="10" xfId="0" applyNumberFormat="1" applyFont="1" applyFill="1" applyBorder="1" applyAlignment="1">
      <alignment horizontal="center"/>
    </xf>
    <xf numFmtId="4" fontId="5" fillId="8" borderId="10" xfId="0" applyNumberFormat="1" applyFont="1" applyFill="1" applyBorder="1" applyAlignment="1">
      <alignment horizontal="right"/>
    </xf>
    <xf numFmtId="4" fontId="5" fillId="8" borderId="11" xfId="0" applyNumberFormat="1" applyFont="1" applyFill="1" applyBorder="1" applyAlignment="1"/>
    <xf numFmtId="49" fontId="5" fillId="8" borderId="10" xfId="0" applyNumberFormat="1" applyFont="1" applyFill="1" applyBorder="1" applyAlignment="1">
      <alignment horizontal="center"/>
    </xf>
    <xf numFmtId="4" fontId="0" fillId="0" borderId="8" xfId="0" applyNumberFormat="1" applyFill="1" applyBorder="1"/>
    <xf numFmtId="14" fontId="0" fillId="4" borderId="12" xfId="0" applyNumberFormat="1" applyFill="1" applyBorder="1"/>
    <xf numFmtId="1" fontId="0" fillId="4" borderId="8" xfId="4" applyNumberFormat="1" applyFont="1" applyFill="1" applyBorder="1" applyAlignment="1">
      <alignment horizontal="center"/>
    </xf>
    <xf numFmtId="4" fontId="0" fillId="4" borderId="8" xfId="4" applyNumberFormat="1" applyFont="1" applyFill="1" applyBorder="1"/>
    <xf numFmtId="1" fontId="0" fillId="4" borderId="13" xfId="4" applyNumberFormat="1" applyFont="1" applyFill="1" applyBorder="1" applyAlignment="1">
      <alignment horizontal="center"/>
    </xf>
    <xf numFmtId="43" fontId="0" fillId="4" borderId="13" xfId="4" applyFont="1" applyFill="1" applyBorder="1"/>
    <xf numFmtId="43" fontId="0" fillId="4" borderId="13" xfId="4" applyFont="1" applyFill="1" applyBorder="1" applyAlignment="1"/>
    <xf numFmtId="4" fontId="0" fillId="4" borderId="8" xfId="0" applyNumberFormat="1" applyFill="1" applyBorder="1" applyAlignment="1">
      <alignment horizontal="right"/>
    </xf>
    <xf numFmtId="1" fontId="0" fillId="4" borderId="8" xfId="0" applyNumberFormat="1" applyFill="1" applyBorder="1" applyAlignment="1">
      <alignment horizontal="center"/>
    </xf>
    <xf numFmtId="14" fontId="0" fillId="4" borderId="8" xfId="0" applyNumberFormat="1" applyFill="1" applyBorder="1"/>
    <xf numFmtId="43" fontId="0" fillId="4" borderId="8" xfId="4" applyFont="1" applyFill="1" applyBorder="1"/>
    <xf numFmtId="14" fontId="0" fillId="4" borderId="14" xfId="0" applyNumberFormat="1" applyFill="1" applyBorder="1" applyAlignment="1">
      <alignment horizontal="right"/>
    </xf>
    <xf numFmtId="0" fontId="0" fillId="4" borderId="14" xfId="4" applyNumberFormat="1" applyFont="1" applyFill="1" applyBorder="1" applyAlignment="1">
      <alignment horizontal="center"/>
    </xf>
    <xf numFmtId="14" fontId="0" fillId="4" borderId="15" xfId="4" applyNumberFormat="1" applyFont="1" applyFill="1" applyBorder="1"/>
    <xf numFmtId="0" fontId="0" fillId="4" borderId="14" xfId="1" applyNumberFormat="1" applyFont="1" applyFill="1" applyBorder="1" applyAlignment="1">
      <alignment horizontal="center"/>
    </xf>
    <xf numFmtId="43" fontId="0" fillId="4" borderId="8" xfId="4" applyFont="1" applyFill="1" applyBorder="1" applyAlignment="1">
      <alignment horizontal="center"/>
    </xf>
    <xf numFmtId="14" fontId="0" fillId="4" borderId="13" xfId="4" applyNumberFormat="1" applyFont="1" applyFill="1" applyBorder="1"/>
    <xf numFmtId="1" fontId="0" fillId="4" borderId="14" xfId="1" applyNumberFormat="1" applyFont="1" applyFill="1" applyBorder="1" applyAlignment="1">
      <alignment horizontal="center"/>
    </xf>
    <xf numFmtId="0" fontId="0" fillId="4" borderId="8" xfId="0" applyNumberFormat="1" applyFill="1" applyBorder="1"/>
    <xf numFmtId="0" fontId="0" fillId="4" borderId="13" xfId="1" applyNumberFormat="1" applyFont="1" applyFill="1" applyBorder="1" applyAlignment="1">
      <alignment horizontal="center" vertical="center"/>
    </xf>
    <xf numFmtId="4" fontId="0" fillId="4" borderId="13" xfId="4" applyNumberFormat="1" applyFont="1" applyFill="1" applyBorder="1" applyAlignment="1">
      <alignment horizontal="right" vertical="center"/>
    </xf>
    <xf numFmtId="0" fontId="0" fillId="4" borderId="13" xfId="4" applyNumberFormat="1" applyFont="1" applyFill="1" applyBorder="1" applyAlignment="1">
      <alignment horizontal="center" vertical="center"/>
    </xf>
    <xf numFmtId="43" fontId="0" fillId="4" borderId="13" xfId="4" applyFont="1" applyFill="1" applyBorder="1" applyAlignment="1">
      <alignment horizontal="center" vertical="center"/>
    </xf>
    <xf numFmtId="43" fontId="0" fillId="4" borderId="13" xfId="0" applyNumberFormat="1" applyFill="1" applyBorder="1" applyAlignment="1">
      <alignment horizontal="center" vertical="center"/>
    </xf>
    <xf numFmtId="1" fontId="0" fillId="4" borderId="13" xfId="0" applyNumberFormat="1" applyFill="1" applyBorder="1" applyAlignment="1">
      <alignment horizontal="center" vertical="center"/>
    </xf>
    <xf numFmtId="14" fontId="0" fillId="4" borderId="15" xfId="0" applyNumberFormat="1" applyFill="1" applyBorder="1" applyAlignment="1">
      <alignment horizontal="right"/>
    </xf>
    <xf numFmtId="4" fontId="0" fillId="4" borderId="13" xfId="4" applyNumberFormat="1" applyFont="1" applyFill="1" applyBorder="1" applyAlignment="1">
      <alignment horizontal="center" vertical="center"/>
    </xf>
    <xf numFmtId="39" fontId="1" fillId="4" borderId="8" xfId="2" applyNumberFormat="1" applyFont="1" applyFill="1" applyBorder="1"/>
    <xf numFmtId="43" fontId="0" fillId="9" borderId="13" xfId="0" applyNumberFormat="1" applyFill="1" applyBorder="1"/>
    <xf numFmtId="14" fontId="0" fillId="4" borderId="15" xfId="0" applyNumberFormat="1" applyFill="1" applyBorder="1"/>
    <xf numFmtId="14" fontId="0" fillId="4" borderId="13" xfId="4" applyNumberFormat="1" applyFont="1" applyFill="1" applyBorder="1" applyAlignment="1">
      <alignment horizontal="center" vertical="center"/>
    </xf>
    <xf numFmtId="9" fontId="0" fillId="4" borderId="13" xfId="3" applyFont="1" applyFill="1" applyBorder="1" applyAlignment="1">
      <alignment horizontal="center" vertical="center"/>
    </xf>
    <xf numFmtId="43" fontId="0" fillId="4" borderId="8" xfId="0" applyNumberFormat="1" applyFill="1" applyBorder="1" applyAlignment="1">
      <alignment horizontal="center" vertical="center"/>
    </xf>
    <xf numFmtId="0" fontId="2" fillId="4" borderId="16" xfId="0" applyFont="1" applyFill="1" applyBorder="1"/>
    <xf numFmtId="37" fontId="2" fillId="4" borderId="16" xfId="0" applyNumberFormat="1" applyFont="1" applyFill="1" applyBorder="1"/>
    <xf numFmtId="43" fontId="2" fillId="4" borderId="16" xfId="0" applyNumberFormat="1" applyFont="1" applyFill="1" applyBorder="1"/>
    <xf numFmtId="43" fontId="2" fillId="4" borderId="8" xfId="0" applyNumberFormat="1" applyFont="1" applyFill="1" applyBorder="1"/>
    <xf numFmtId="0" fontId="2" fillId="4" borderId="0" xfId="0" applyFont="1" applyFill="1" applyBorder="1"/>
    <xf numFmtId="37" fontId="2" fillId="4" borderId="0" xfId="0" applyNumberFormat="1" applyFont="1" applyFill="1" applyBorder="1"/>
    <xf numFmtId="4" fontId="2" fillId="4" borderId="0" xfId="0" applyNumberFormat="1" applyFont="1" applyFill="1" applyBorder="1"/>
    <xf numFmtId="43" fontId="2" fillId="4" borderId="0" xfId="0" applyNumberFormat="1" applyFont="1" applyFill="1" applyBorder="1"/>
    <xf numFmtId="0" fontId="2" fillId="0" borderId="0" xfId="0" applyFont="1" applyAlignment="1">
      <alignment horizontal="center"/>
    </xf>
    <xf numFmtId="0" fontId="2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4" borderId="14" xfId="4" applyNumberFormat="1" applyFont="1" applyFill="1" applyBorder="1" applyAlignment="1">
      <alignment horizontal="right"/>
    </xf>
  </cellXfs>
  <cellStyles count="5">
    <cellStyle name="Millares" xfId="1" builtinId="3"/>
    <cellStyle name="Millares 2" xfId="4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0</xdr:rowOff>
    </xdr:from>
    <xdr:to>
      <xdr:col>2</xdr:col>
      <xdr:colOff>409575</xdr:colOff>
      <xdr:row>4</xdr:row>
      <xdr:rowOff>57150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8D36F79C-D408-4113-9CB6-A632EA723E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047875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topLeftCell="A10" zoomScaleNormal="100" workbookViewId="0">
      <selection activeCell="L32" sqref="L32"/>
    </sheetView>
  </sheetViews>
  <sheetFormatPr baseColWidth="10" defaultRowHeight="15" x14ac:dyDescent="0.25"/>
  <cols>
    <col min="1" max="1" width="15" customWidth="1"/>
    <col min="3" max="3" width="14" customWidth="1"/>
    <col min="6" max="6" width="14.42578125" customWidth="1"/>
    <col min="7" max="7" width="13" customWidth="1"/>
    <col min="9" max="9" width="19.5703125" customWidth="1"/>
    <col min="10" max="10" width="17" customWidth="1"/>
    <col min="11" max="12" width="14.140625" customWidth="1"/>
  </cols>
  <sheetData>
    <row r="1" spans="1:12" x14ac:dyDescent="0.25">
      <c r="B1" s="1" t="s">
        <v>0</v>
      </c>
      <c r="C1" s="1"/>
      <c r="D1" s="1"/>
      <c r="E1" s="1"/>
      <c r="F1" s="1"/>
    </row>
    <row r="2" spans="1:12" ht="23.25" x14ac:dyDescent="0.3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8.75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19.5" thickBot="1" x14ac:dyDescent="0.35">
      <c r="A4" s="4"/>
      <c r="B4" s="4"/>
      <c r="C4" s="4"/>
      <c r="D4" s="4"/>
      <c r="E4" s="4"/>
      <c r="F4" s="4" t="s">
        <v>3</v>
      </c>
      <c r="G4" s="4"/>
      <c r="H4" s="4"/>
      <c r="I4" s="4"/>
      <c r="J4" s="4"/>
      <c r="K4" s="4"/>
      <c r="L4" s="4"/>
    </row>
    <row r="5" spans="1:12" ht="15.75" thickBot="1" x14ac:dyDescent="0.3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5.75" thickBot="1" x14ac:dyDescent="0.3">
      <c r="A6" s="7" t="s">
        <v>5</v>
      </c>
      <c r="B6" s="8"/>
      <c r="C6" s="8"/>
      <c r="D6" s="8"/>
      <c r="E6" s="8"/>
      <c r="G6" s="8">
        <v>2024</v>
      </c>
      <c r="H6" s="9"/>
      <c r="I6" s="9"/>
      <c r="J6" s="8" t="s">
        <v>6</v>
      </c>
      <c r="K6" s="9"/>
      <c r="L6" s="10">
        <v>69398.14</v>
      </c>
    </row>
    <row r="7" spans="1:12" ht="15.75" thickBot="1" x14ac:dyDescent="0.3">
      <c r="A7" s="11" t="s">
        <v>7</v>
      </c>
      <c r="B7" s="12"/>
      <c r="C7" s="13"/>
      <c r="D7" s="14" t="s">
        <v>8</v>
      </c>
      <c r="E7" s="15"/>
      <c r="F7" s="15"/>
      <c r="G7" s="15"/>
      <c r="H7" s="15"/>
      <c r="I7" s="16"/>
      <c r="J7" s="17" t="s">
        <v>9</v>
      </c>
      <c r="K7" s="18"/>
      <c r="L7" s="18"/>
    </row>
    <row r="8" spans="1:12" ht="60" x14ac:dyDescent="0.25">
      <c r="A8" s="19" t="s">
        <v>10</v>
      </c>
      <c r="B8" s="19" t="s">
        <v>11</v>
      </c>
      <c r="C8" s="19" t="s">
        <v>12</v>
      </c>
      <c r="D8" s="20" t="s">
        <v>13</v>
      </c>
      <c r="E8" s="20" t="s">
        <v>14</v>
      </c>
      <c r="F8" s="21" t="s">
        <v>15</v>
      </c>
      <c r="G8" s="20" t="s">
        <v>16</v>
      </c>
      <c r="H8" s="20" t="s">
        <v>17</v>
      </c>
      <c r="I8" s="22" t="s">
        <v>18</v>
      </c>
      <c r="J8" s="23" t="s">
        <v>19</v>
      </c>
      <c r="K8" s="23" t="s">
        <v>20</v>
      </c>
      <c r="L8" s="24" t="s">
        <v>21</v>
      </c>
    </row>
    <row r="9" spans="1:12" x14ac:dyDescent="0.25">
      <c r="A9" s="25">
        <v>44950</v>
      </c>
      <c r="B9" s="26">
        <v>782</v>
      </c>
      <c r="C9" s="27">
        <v>681934</v>
      </c>
      <c r="D9" s="25">
        <v>44957</v>
      </c>
      <c r="E9" s="28">
        <v>394</v>
      </c>
      <c r="F9" s="29">
        <v>500670</v>
      </c>
      <c r="G9" s="27">
        <v>29016</v>
      </c>
      <c r="H9" s="30">
        <f>G9/F9</f>
        <v>5.7954341182815027E-2</v>
      </c>
      <c r="I9" s="29">
        <f>F9-G9</f>
        <v>471654</v>
      </c>
      <c r="J9" s="31"/>
      <c r="K9" s="32">
        <v>243187</v>
      </c>
      <c r="L9" s="33">
        <f>L6+I9-K9</f>
        <v>297865.14</v>
      </c>
    </row>
    <row r="10" spans="1:12" x14ac:dyDescent="0.25">
      <c r="A10" s="34">
        <v>45348</v>
      </c>
      <c r="B10" s="35">
        <v>1421</v>
      </c>
      <c r="C10" s="36">
        <v>342422</v>
      </c>
      <c r="D10" s="37">
        <v>45350</v>
      </c>
      <c r="E10" s="38">
        <v>1412</v>
      </c>
      <c r="F10" s="39">
        <v>342898</v>
      </c>
      <c r="G10" s="40">
        <v>12570</v>
      </c>
      <c r="H10" s="30">
        <f t="shared" ref="H10:H17" si="0">G10/F10</f>
        <v>3.6658131572654261E-2</v>
      </c>
      <c r="I10" s="29">
        <f>F10-G10</f>
        <v>330328</v>
      </c>
      <c r="J10" s="41"/>
      <c r="K10" s="42">
        <v>296088</v>
      </c>
      <c r="L10" s="33">
        <f>L9+I10-K10</f>
        <v>332105.14</v>
      </c>
    </row>
    <row r="11" spans="1:12" x14ac:dyDescent="0.25">
      <c r="A11" s="43">
        <v>45373</v>
      </c>
      <c r="B11" s="44">
        <v>2479</v>
      </c>
      <c r="C11" s="45">
        <v>575097</v>
      </c>
      <c r="D11" s="43">
        <v>45378</v>
      </c>
      <c r="E11" s="46">
        <v>784</v>
      </c>
      <c r="F11" s="47">
        <v>575097</v>
      </c>
      <c r="G11" s="48">
        <v>4545.5</v>
      </c>
      <c r="H11" s="30">
        <f t="shared" si="0"/>
        <v>7.9038840404314411E-3</v>
      </c>
      <c r="I11" s="49">
        <v>570551.5</v>
      </c>
      <c r="J11" s="50"/>
      <c r="K11" s="42"/>
      <c r="L11" s="33">
        <f>L10+I11-K11</f>
        <v>902656.64</v>
      </c>
    </row>
    <row r="12" spans="1:12" x14ac:dyDescent="0.25">
      <c r="A12" s="51">
        <v>45407</v>
      </c>
      <c r="B12" s="44">
        <v>2468</v>
      </c>
      <c r="C12" s="45">
        <v>598607</v>
      </c>
      <c r="D12" s="51">
        <v>45412</v>
      </c>
      <c r="E12" s="46">
        <v>1955</v>
      </c>
      <c r="F12" s="52">
        <v>472864</v>
      </c>
      <c r="G12" s="48">
        <v>2702</v>
      </c>
      <c r="H12" s="30">
        <f t="shared" si="0"/>
        <v>5.7141165324490761E-3</v>
      </c>
      <c r="I12" s="33">
        <v>472075</v>
      </c>
      <c r="J12" s="50"/>
      <c r="K12" s="42">
        <v>276729</v>
      </c>
      <c r="L12" s="33">
        <f>L11+I12-K12</f>
        <v>1098002.6400000001</v>
      </c>
    </row>
    <row r="13" spans="1:12" x14ac:dyDescent="0.25">
      <c r="A13" s="51">
        <v>45439</v>
      </c>
      <c r="B13" s="44">
        <v>2229</v>
      </c>
      <c r="C13" s="45">
        <v>593574</v>
      </c>
      <c r="D13" s="51">
        <v>45443</v>
      </c>
      <c r="E13" s="46">
        <v>1606</v>
      </c>
      <c r="F13" s="52">
        <v>593574</v>
      </c>
      <c r="G13" s="47">
        <v>10650</v>
      </c>
      <c r="H13" s="30">
        <f t="shared" si="0"/>
        <v>1.7942160539376726E-2</v>
      </c>
      <c r="I13" s="33">
        <v>592397</v>
      </c>
      <c r="J13" s="50"/>
      <c r="K13" s="42">
        <v>287615</v>
      </c>
      <c r="L13" s="33">
        <f>L12+I13-K13</f>
        <v>1402784.6400000001</v>
      </c>
    </row>
    <row r="14" spans="1:12" ht="19.5" customHeight="1" x14ac:dyDescent="0.25">
      <c r="A14" s="51">
        <v>45469</v>
      </c>
      <c r="B14" s="44">
        <v>46869</v>
      </c>
      <c r="C14" s="45">
        <v>328436.5</v>
      </c>
      <c r="D14" s="51">
        <v>45470</v>
      </c>
      <c r="E14" s="44">
        <v>46771</v>
      </c>
      <c r="F14" s="52">
        <v>328436.5</v>
      </c>
      <c r="G14" s="47">
        <v>43560</v>
      </c>
      <c r="H14" s="30">
        <f t="shared" si="0"/>
        <v>0.13262837717488768</v>
      </c>
      <c r="I14" s="29">
        <f t="shared" ref="I14" si="1">F14-G14</f>
        <v>284876.5</v>
      </c>
      <c r="J14" s="50"/>
      <c r="K14" s="42">
        <v>299374.5</v>
      </c>
      <c r="L14" s="33">
        <f>L13+I14-K14</f>
        <v>1388286.6400000001</v>
      </c>
    </row>
    <row r="15" spans="1:12" x14ac:dyDescent="0.25">
      <c r="A15" s="53" t="s">
        <v>22</v>
      </c>
      <c r="B15" s="54">
        <v>2179</v>
      </c>
      <c r="C15" s="45">
        <v>968152</v>
      </c>
      <c r="D15" s="55">
        <v>45504</v>
      </c>
      <c r="E15" s="46">
        <v>2017</v>
      </c>
      <c r="F15" s="47">
        <v>968152</v>
      </c>
      <c r="G15" s="47">
        <v>10901</v>
      </c>
      <c r="H15" s="30">
        <f t="shared" si="0"/>
        <v>1.12595956006908E-2</v>
      </c>
      <c r="I15" s="33">
        <v>957251</v>
      </c>
      <c r="J15" s="33"/>
      <c r="K15" s="42">
        <v>326892.5</v>
      </c>
      <c r="L15" s="33">
        <f t="shared" ref="L15:L16" si="2">L14+I15-K15</f>
        <v>2018645.1400000001</v>
      </c>
    </row>
    <row r="16" spans="1:12" x14ac:dyDescent="0.25">
      <c r="A16" s="53" t="s">
        <v>23</v>
      </c>
      <c r="B16" s="56">
        <v>1819</v>
      </c>
      <c r="C16" s="57">
        <v>440063</v>
      </c>
      <c r="D16" s="58">
        <v>45534</v>
      </c>
      <c r="E16" s="59">
        <v>615</v>
      </c>
      <c r="F16" s="52">
        <v>402661</v>
      </c>
      <c r="G16" s="47">
        <v>4798</v>
      </c>
      <c r="H16" s="30">
        <f t="shared" si="0"/>
        <v>1.1915730602169071E-2</v>
      </c>
      <c r="I16" s="33">
        <v>397863</v>
      </c>
      <c r="J16" s="60"/>
      <c r="K16" s="42">
        <v>326290</v>
      </c>
      <c r="L16" s="33">
        <f t="shared" si="2"/>
        <v>2090218.1400000001</v>
      </c>
    </row>
    <row r="17" spans="1:12" x14ac:dyDescent="0.25">
      <c r="A17" s="53" t="s">
        <v>24</v>
      </c>
      <c r="B17" s="61">
        <v>2812</v>
      </c>
      <c r="C17" s="62">
        <v>683007.8</v>
      </c>
      <c r="D17" s="58">
        <v>45565</v>
      </c>
      <c r="E17" s="63">
        <v>2397</v>
      </c>
      <c r="F17" s="64">
        <v>566456.80000000005</v>
      </c>
      <c r="G17" s="64">
        <v>13993</v>
      </c>
      <c r="H17" s="30">
        <f t="shared" si="0"/>
        <v>2.470267812126185E-2</v>
      </c>
      <c r="I17" s="65">
        <f>F17-G17</f>
        <v>552463.80000000005</v>
      </c>
      <c r="J17" s="66"/>
      <c r="K17" s="42">
        <v>390758</v>
      </c>
      <c r="L17" s="33">
        <f>L16+I17-K17</f>
        <v>2251923.9400000004</v>
      </c>
    </row>
    <row r="18" spans="1:12" x14ac:dyDescent="0.25">
      <c r="A18" s="67">
        <v>45596</v>
      </c>
      <c r="B18" s="61">
        <v>3435</v>
      </c>
      <c r="C18" s="62">
        <v>756008</v>
      </c>
      <c r="D18" s="58">
        <v>45596</v>
      </c>
      <c r="E18" s="61">
        <v>3435</v>
      </c>
      <c r="F18" s="68">
        <v>756008</v>
      </c>
      <c r="G18" s="64">
        <v>17898</v>
      </c>
      <c r="H18" s="30">
        <f>G18/F18</f>
        <v>2.3674352652352886E-2</v>
      </c>
      <c r="I18" s="65">
        <f>F18-G18</f>
        <v>738110</v>
      </c>
      <c r="J18" s="66"/>
      <c r="K18" s="69">
        <v>458373</v>
      </c>
      <c r="L18" s="33">
        <f>L17+I18-K18</f>
        <v>2531660.9400000004</v>
      </c>
    </row>
    <row r="19" spans="1:12" x14ac:dyDescent="0.25">
      <c r="A19" s="67">
        <v>45624</v>
      </c>
      <c r="B19" s="61">
        <v>2499</v>
      </c>
      <c r="C19" s="68">
        <v>433185</v>
      </c>
      <c r="D19" s="58">
        <v>45626</v>
      </c>
      <c r="E19" s="63">
        <v>2488</v>
      </c>
      <c r="F19" s="64">
        <v>433185</v>
      </c>
      <c r="G19" s="64">
        <v>8533</v>
      </c>
      <c r="H19" s="30">
        <f>G19/F19</f>
        <v>1.9698281334764593E-2</v>
      </c>
      <c r="I19" s="65">
        <f>F19-G19</f>
        <v>424652</v>
      </c>
      <c r="J19" s="66"/>
      <c r="K19" s="70">
        <v>479729.75</v>
      </c>
      <c r="L19" s="33">
        <f>L18+I19-K19</f>
        <v>2476583.1900000004</v>
      </c>
    </row>
    <row r="20" spans="1:12" x14ac:dyDescent="0.25">
      <c r="A20" s="71"/>
      <c r="B20" s="61"/>
      <c r="C20" s="68"/>
      <c r="D20" s="72"/>
      <c r="E20" s="63"/>
      <c r="F20" s="64"/>
      <c r="G20" s="64"/>
      <c r="H20" s="73"/>
      <c r="I20" s="65"/>
      <c r="J20" s="66"/>
      <c r="K20" s="65"/>
      <c r="L20" s="74"/>
    </row>
    <row r="21" spans="1:12" ht="15.75" thickBot="1" x14ac:dyDescent="0.3">
      <c r="A21" s="75" t="s">
        <v>25</v>
      </c>
      <c r="B21" s="76">
        <f>SUM(B9:B19)</f>
        <v>68992</v>
      </c>
      <c r="C21" s="76">
        <f>SUM(C9:C19)</f>
        <v>6400486.2999999998</v>
      </c>
      <c r="D21" s="77"/>
      <c r="E21" s="76">
        <f>SUM(E9:E19)</f>
        <v>63874</v>
      </c>
      <c r="F21" s="77">
        <f>SUM(F9:F19)</f>
        <v>5940002.2999999998</v>
      </c>
      <c r="G21" s="77">
        <f>SUM(G9:G19)</f>
        <v>159166.5</v>
      </c>
      <c r="H21" s="77"/>
      <c r="I21" s="77">
        <f>SUM(I9:I18)</f>
        <v>5367569.8</v>
      </c>
      <c r="J21" s="77"/>
      <c r="K21" s="77">
        <f>SUM(K9:K19)</f>
        <v>3385036.75</v>
      </c>
      <c r="L21" s="78"/>
    </row>
    <row r="22" spans="1:12" x14ac:dyDescent="0.25">
      <c r="A22" s="79"/>
      <c r="B22" s="80"/>
      <c r="C22" s="81"/>
      <c r="D22" s="82"/>
      <c r="E22" s="80"/>
      <c r="F22" s="82"/>
      <c r="G22" s="82"/>
      <c r="H22" s="82"/>
      <c r="I22" s="82"/>
      <c r="J22" s="82"/>
      <c r="K22" s="82"/>
      <c r="L22" s="82"/>
    </row>
    <row r="23" spans="1:12" x14ac:dyDescent="0.25">
      <c r="A23" s="79"/>
      <c r="B23" s="80"/>
      <c r="C23" s="81"/>
      <c r="D23" s="82"/>
      <c r="E23" s="80"/>
      <c r="F23" s="82"/>
      <c r="G23" s="82"/>
      <c r="H23" s="82"/>
      <c r="I23" s="82"/>
      <c r="J23" s="82"/>
      <c r="K23" s="82"/>
      <c r="L23" s="82"/>
    </row>
    <row r="24" spans="1:12" x14ac:dyDescent="0.25">
      <c r="B24" s="83" t="s">
        <v>26</v>
      </c>
      <c r="C24" s="83"/>
      <c r="E24" s="83"/>
      <c r="F24" s="83"/>
      <c r="H24" s="83" t="s">
        <v>27</v>
      </c>
      <c r="I24" s="83"/>
    </row>
    <row r="25" spans="1:12" x14ac:dyDescent="0.25">
      <c r="B25" s="84"/>
      <c r="C25" s="84"/>
      <c r="E25" s="85"/>
      <c r="F25" s="85"/>
      <c r="H25" s="84"/>
      <c r="I25" s="84"/>
    </row>
    <row r="26" spans="1:12" x14ac:dyDescent="0.25">
      <c r="B26" s="86" t="s">
        <v>28</v>
      </c>
      <c r="C26" s="86"/>
      <c r="E26" s="86"/>
      <c r="F26" s="86"/>
      <c r="H26" s="86" t="s">
        <v>29</v>
      </c>
      <c r="I26" s="86"/>
    </row>
    <row r="27" spans="1:12" x14ac:dyDescent="0.25">
      <c r="B27" s="87"/>
      <c r="C27" s="87"/>
    </row>
    <row r="28" spans="1:12" x14ac:dyDescent="0.25">
      <c r="B28" s="88"/>
      <c r="C28" s="88" t="s">
        <v>30</v>
      </c>
      <c r="D28" s="88"/>
      <c r="E28" s="88"/>
      <c r="F28" s="88"/>
      <c r="H28" s="89"/>
    </row>
    <row r="29" spans="1:12" x14ac:dyDescent="0.25">
      <c r="D29" s="87" t="s">
        <v>31</v>
      </c>
      <c r="E29" s="87"/>
    </row>
    <row r="30" spans="1:12" x14ac:dyDescent="0.25">
      <c r="D30" s="88" t="s">
        <v>32</v>
      </c>
    </row>
  </sheetData>
  <mergeCells count="15">
    <mergeCell ref="B26:C26"/>
    <mergeCell ref="E26:F26"/>
    <mergeCell ref="H26:I26"/>
    <mergeCell ref="B24:C24"/>
    <mergeCell ref="E24:F24"/>
    <mergeCell ref="H24:I24"/>
    <mergeCell ref="B25:C25"/>
    <mergeCell ref="E25:F25"/>
    <mergeCell ref="H25:I25"/>
    <mergeCell ref="A2:L2"/>
    <mergeCell ref="A3:L3"/>
    <mergeCell ref="A5:L5"/>
    <mergeCell ref="A7:C7"/>
    <mergeCell ref="D7:I7"/>
    <mergeCell ref="J7:L7"/>
  </mergeCells>
  <pageMargins left="0.25" right="0.25" top="0.75" bottom="0.75" header="0.3" footer="0.3"/>
  <pageSetup paperSize="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 por cobrar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OAI</dc:creator>
  <cp:lastModifiedBy>OAI</cp:lastModifiedBy>
  <dcterms:created xsi:type="dcterms:W3CDTF">2025-02-26T12:29:51Z</dcterms:created>
  <dcterms:modified xsi:type="dcterms:W3CDTF">2025-02-26T12:30:18Z</dcterms:modified>
</cp:coreProperties>
</file>