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 tabRatio="813" activeTab="2"/>
  </bookViews>
  <sheets>
    <sheet name="ORIGEN INGRESOS REGIONAL (2)" sheetId="14" r:id="rId1"/>
    <sheet name="ORIGEN INGRESOS REGIONAL" sheetId="3" r:id="rId2"/>
    <sheet name="Cuenta por cobrar (2)" sheetId="15" r:id="rId3"/>
    <sheet name="Cuenta por cobrar" sheetId="11" r:id="rId4"/>
    <sheet name="Deuda" sheetId="13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5" l="1"/>
  <c r="I21" i="15"/>
  <c r="G21" i="15"/>
  <c r="F21" i="15"/>
  <c r="E21" i="15"/>
  <c r="C21" i="15"/>
  <c r="B21" i="15"/>
  <c r="L9" i="15"/>
  <c r="L10" i="15" s="1"/>
  <c r="L11" i="15" s="1"/>
  <c r="L12" i="15" s="1"/>
  <c r="L13" i="15" s="1"/>
  <c r="L14" i="15" s="1"/>
  <c r="L15" i="15" s="1"/>
  <c r="L16" i="15" s="1"/>
  <c r="L17" i="15" s="1"/>
  <c r="L18" i="15" s="1"/>
  <c r="L19" i="15" s="1"/>
  <c r="L20" i="15" s="1"/>
  <c r="E21" i="14"/>
  <c r="E23" i="14" s="1"/>
  <c r="E29" i="14" s="1"/>
  <c r="E30" i="14" s="1"/>
  <c r="E8" i="14"/>
  <c r="H70" i="13" l="1"/>
  <c r="I65" i="13" l="1"/>
  <c r="I57" i="13" l="1"/>
  <c r="I70" i="13" l="1"/>
  <c r="I64" i="13"/>
  <c r="I63" i="13"/>
  <c r="I62" i="13"/>
  <c r="I61" i="13"/>
  <c r="I60" i="13"/>
  <c r="I59" i="13"/>
  <c r="I58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L9" i="11" l="1"/>
  <c r="L10" i="11"/>
  <c r="B21" i="11" l="1"/>
  <c r="C21" i="11"/>
  <c r="G21" i="11"/>
  <c r="F21" i="11"/>
  <c r="E21" i="11"/>
  <c r="K21" i="11"/>
  <c r="I67" i="13" l="1"/>
  <c r="I11" i="13"/>
  <c r="I21" i="11" l="1"/>
  <c r="I76" i="13"/>
  <c r="I77" i="13" s="1"/>
  <c r="G70" i="13"/>
  <c r="F70" i="13"/>
  <c r="E70" i="13"/>
  <c r="E21" i="3" l="1"/>
  <c r="E23" i="3" l="1"/>
  <c r="E29" i="3" s="1"/>
  <c r="L11" i="11" l="1"/>
  <c r="L12" i="11" s="1"/>
  <c r="L13" i="11" s="1"/>
  <c r="L14" i="11" s="1"/>
  <c r="L15" i="11" s="1"/>
  <c r="L16" i="11" s="1"/>
  <c r="L17" i="11" s="1"/>
  <c r="L18" i="11" s="1"/>
  <c r="L19" i="11" s="1"/>
  <c r="L20" i="11" s="1"/>
  <c r="E8" i="3" l="1"/>
  <c r="E30" i="3" s="1"/>
</calcChain>
</file>

<file path=xl/sharedStrings.xml><?xml version="1.0" encoding="utf-8"?>
<sst xmlns="http://schemas.openxmlformats.org/spreadsheetml/2006/main" count="347" uniqueCount="161">
  <si>
    <t xml:space="preserve">                                                                                        ___________________________________________</t>
  </si>
  <si>
    <t>PRESTACIONES LABORALES</t>
  </si>
  <si>
    <t xml:space="preserve">Servicio Nacional de Salud </t>
  </si>
  <si>
    <t>origen</t>
  </si>
  <si>
    <t>ARS</t>
  </si>
  <si>
    <t xml:space="preserve">Fecha </t>
  </si>
  <si>
    <t xml:space="preserve">No. De Documento de referencia </t>
  </si>
  <si>
    <t xml:space="preserve">valor de Transferencia o Cheque </t>
  </si>
  <si>
    <t xml:space="preserve">Sub-Total </t>
  </si>
  <si>
    <t xml:space="preserve">Total General </t>
  </si>
  <si>
    <t>Odontologia (facturacion servicios no contemplado en Plan Basico)</t>
  </si>
  <si>
    <t xml:space="preserve">Anticipos Financieros </t>
  </si>
  <si>
    <t>Operativo</t>
  </si>
  <si>
    <t>Mantenimiento de Centros</t>
  </si>
  <si>
    <t xml:space="preserve">Comportamiento de Ingresos Percibidos. Segregados Según Origen </t>
  </si>
  <si>
    <t>Odontología(subsidio SeNaSa)</t>
  </si>
  <si>
    <t>Facturacion Centro Diagnostico</t>
  </si>
  <si>
    <t>Monto pagado</t>
  </si>
  <si>
    <t>Referencia Documento de pago (CK-T)</t>
  </si>
  <si>
    <t>Balance CxC</t>
  </si>
  <si>
    <t xml:space="preserve">Preparado por: </t>
  </si>
  <si>
    <t xml:space="preserve">Revisado por: </t>
  </si>
  <si>
    <t xml:space="preserve">Aprobado por:  </t>
  </si>
  <si>
    <t>Otros ingresos</t>
  </si>
  <si>
    <t>Asignacion techo SENASA</t>
  </si>
  <si>
    <t>BALANCE INICIAL</t>
  </si>
  <si>
    <t>MONTO AUDITADO</t>
  </si>
  <si>
    <t>TOTAL GENERAL</t>
  </si>
  <si>
    <t xml:space="preserve">SERVICIO NACIONAL DE SALUD </t>
  </si>
  <si>
    <t>NO</t>
  </si>
  <si>
    <t>ADMINISTRADORA</t>
  </si>
  <si>
    <t>SERVICIO REGIONAL DE SALUD ESTE</t>
  </si>
  <si>
    <t>LIC. YUDELKY JABALERA</t>
  </si>
  <si>
    <t>REGIONAL DE SALUD ESTE V</t>
  </si>
  <si>
    <t xml:space="preserve">DIRECCION DE FISCALIZACION Y CONTROL </t>
  </si>
  <si>
    <t>MODELO DE COMO SE DEBE ENVIAR LAS CXC SENASA SUBSIDIADO</t>
  </si>
  <si>
    <t>Auxiliar Cuentas por Cobrar SeNaSa Subsidiado</t>
  </si>
  <si>
    <t>DATOS PREVIO AL PROCESO</t>
  </si>
  <si>
    <t>DATOS DURANTE EL PROCESO</t>
  </si>
  <si>
    <t>DATOS POSTERIOR AL PROCESO</t>
  </si>
  <si>
    <t>FECHA DE CORTE AUDITORIA</t>
  </si>
  <si>
    <t>CANTIDAD DE EXPEDIENTES</t>
  </si>
  <si>
    <t>MONTO GENERAL DE FACTURACION</t>
  </si>
  <si>
    <t>FECHA DE AUDITORIA</t>
  </si>
  <si>
    <t>CANTIDAD EXPEDIENTES AUDITADAS</t>
  </si>
  <si>
    <t>MONTO GLOSADO</t>
  </si>
  <si>
    <t>%</t>
  </si>
  <si>
    <t xml:space="preserve">Dirección de Fiscalización y Control </t>
  </si>
  <si>
    <t xml:space="preserve">                                                   SERVICIO REGIONAL SALUD ESTE</t>
  </si>
  <si>
    <t xml:space="preserve">Valor Facturado </t>
  </si>
  <si>
    <t xml:space="preserve">TOTALES </t>
  </si>
  <si>
    <t>LIC.IVELISSE SANTANA VICENTE</t>
  </si>
  <si>
    <t>DR. RICARDO JULIO ROMERO</t>
  </si>
  <si>
    <t>ESTABLECIMIENTO:___________________________________________________________________________</t>
  </si>
  <si>
    <t>Fondo (COIN)</t>
  </si>
  <si>
    <t>Preparado por: Licda. Ivelisse Santana</t>
  </si>
  <si>
    <t xml:space="preserve">Revisado por: Licda. Yudelky Jabalera </t>
  </si>
  <si>
    <t>DIRECTOR</t>
  </si>
  <si>
    <t>CONTADORA</t>
  </si>
  <si>
    <t>Fondo Transf. SNS</t>
  </si>
  <si>
    <t xml:space="preserve">NOMBRES PROVEEDOR  </t>
  </si>
  <si>
    <t>DESCRIPCION (CONCEPTO)</t>
  </si>
  <si>
    <t>FUENTE FINANCIAMIENTOS (AF-VS)</t>
  </si>
  <si>
    <t>TOTAL ADEUDA</t>
  </si>
  <si>
    <t>GASTOS FIJOS</t>
  </si>
  <si>
    <t xml:space="preserve">EDEESTE </t>
  </si>
  <si>
    <t>SERVICIO DE ENERGIA ELECTRICA</t>
  </si>
  <si>
    <t>ESTACION DE COMBUSTIBLES</t>
  </si>
  <si>
    <t>COMBUSTIBLES</t>
  </si>
  <si>
    <t>AYUNTAMIENTO MUNICIPAL SPM</t>
  </si>
  <si>
    <t>SERVICIO DE ASEO</t>
  </si>
  <si>
    <t>ALQUILERES</t>
  </si>
  <si>
    <t>LOCAL DE LAS UNAP SRS ESTE</t>
  </si>
  <si>
    <t xml:space="preserve">TOTAL GENERAL </t>
  </si>
  <si>
    <t>Preparado Por:</t>
  </si>
  <si>
    <t>Revisado Por:</t>
  </si>
  <si>
    <t>Autorizado Por:</t>
  </si>
  <si>
    <t>Lic. Felicia Ubiera</t>
  </si>
  <si>
    <t>Lic. Crispin del Carmen R.</t>
  </si>
  <si>
    <t xml:space="preserve">Licda. Yudelky Jabalera </t>
  </si>
  <si>
    <t>Enc. De Cuentas por Cobrar</t>
  </si>
  <si>
    <t xml:space="preserve">Gerente Financiero </t>
  </si>
  <si>
    <t>Administradora</t>
  </si>
  <si>
    <t>Deposito de cheque certificado vencido</t>
  </si>
  <si>
    <t>OVIEDO FARMA SRL</t>
  </si>
  <si>
    <t>COMPRA DE NEVERA</t>
  </si>
  <si>
    <t>Venta de Servicio</t>
  </si>
  <si>
    <t>ESTABLECIMIENTO: CENTRO DE DIAGNOSTICOS del SRS-ESTE  ENERO</t>
  </si>
  <si>
    <t>Devolucion por pago por error a suplidor</t>
  </si>
  <si>
    <t>Establecimiento:     Servicio Regional de Salud Este   __________________________________ Mes: ENERO 2025                            SRS:V</t>
  </si>
  <si>
    <t>COMPROMISO DE DEUDAS AL 31 DE ENERO 2025</t>
  </si>
  <si>
    <t>Cierre de caja chica VERON</t>
  </si>
  <si>
    <t>Dado a los 31 dias del mes de Enero  del 2025.</t>
  </si>
  <si>
    <t>ALFONSO DENTAL SRL</t>
  </si>
  <si>
    <t>INAPA</t>
  </si>
  <si>
    <t>CENTRO FERRETERO DEL ESTE</t>
  </si>
  <si>
    <t>ALTICE DOMINICANA SRL</t>
  </si>
  <si>
    <t>GIL CALDERON</t>
  </si>
  <si>
    <t>DISTRIBUIDORA DE GAS SAN JOSE</t>
  </si>
  <si>
    <t>MAXIMO DEL ROSARIO</t>
  </si>
  <si>
    <t>NICOLAS DIAZ VALENZUELA</t>
  </si>
  <si>
    <t>MARGARITO ROSARIO CUETO</t>
  </si>
  <si>
    <t>MIGUEL TRAVIESO GARCIA</t>
  </si>
  <si>
    <t xml:space="preserve">MANANTIALES DEL ESTE </t>
  </si>
  <si>
    <t>BIMI STOP</t>
  </si>
  <si>
    <t xml:space="preserve">IMPRESORA YERALDIN </t>
  </si>
  <si>
    <t>TIENDA MULTI BOX</t>
  </si>
  <si>
    <t>CENTRO FERRETRO DEL ESTE</t>
  </si>
  <si>
    <t>CENTRO FERRTERO DEL ESTE</t>
  </si>
  <si>
    <t>ORDANE ENCARNACION CASTILLO</t>
  </si>
  <si>
    <t>FRANCISCO ALTAGRACIA TORRES</t>
  </si>
  <si>
    <t>NATHANAEL APOLINAR DE LOS SANTOS</t>
  </si>
  <si>
    <t>DELTA COMERCIAL,S.A.</t>
  </si>
  <si>
    <t>PRODUCTOS ALIMENTICIOS JOEL</t>
  </si>
  <si>
    <t>JUAN DE LEON BERROA</t>
  </si>
  <si>
    <t>MULTI BOX</t>
  </si>
  <si>
    <t>RALANSA,EIRL</t>
  </si>
  <si>
    <t>SITRAL GROUP,SRL</t>
  </si>
  <si>
    <t xml:space="preserve">SERVI FRENOS DIAZ </t>
  </si>
  <si>
    <t>MANUEL OSCAR SANCHEZ MERCEDES</t>
  </si>
  <si>
    <t>DOMINGO ANIBAL ALQUIMIDES S.</t>
  </si>
  <si>
    <t>KELVIN ARISMENDY DEL ROSARIO R.</t>
  </si>
  <si>
    <t>PAPELERIA CATUS</t>
  </si>
  <si>
    <r>
      <t>Bajo las funciones que nos asisten certificamos que el valor de los ingresos percibidos al  31 DE Enero  2025 correspondieron a Nueve  Millones Cuatrocientos Cuatro Mil Novecientos Treinta y Seis Pesos con 11/100</t>
    </r>
    <r>
      <rPr>
        <b/>
        <sz val="11"/>
        <color theme="1"/>
        <rFont val="Calibri"/>
        <family val="2"/>
        <scheme val="minor"/>
      </rPr>
      <t xml:space="preserve"> (RD$9,404,936.11)</t>
    </r>
  </si>
  <si>
    <t>MATERIALES DE ODONTOLOGIA</t>
  </si>
  <si>
    <t>AGUA</t>
  </si>
  <si>
    <t>ARTICULOS FERRETEROS</t>
  </si>
  <si>
    <t>INTERNET CENTRO DIAGN. SPM</t>
  </si>
  <si>
    <t>REP. DE FILTRACION DE TECHO HATO MAYOR</t>
  </si>
  <si>
    <t>ARTICULOS ELECTRICOS</t>
  </si>
  <si>
    <t xml:space="preserve">COMPRA DE BOTELLONES DE AGUA </t>
  </si>
  <si>
    <t>COMPRA DE REFRIGERIO</t>
  </si>
  <si>
    <t>COMPRA DE MATERIAL FERRETERIA</t>
  </si>
  <si>
    <t>COMPRA DE MATERIAL GASTABLE OFICINA</t>
  </si>
  <si>
    <t>COMPRA DE CAJA MULTIUSO</t>
  </si>
  <si>
    <t>PAGO DE LIMPIEZA DE PATIO UNAP BATEY ALEMAN</t>
  </si>
  <si>
    <t>PAGO DE LIMPIEZA DE PATIO UNAP JAPON DE SPM</t>
  </si>
  <si>
    <t>PAGO DE LIMPIEZA DE PATIO CPN BARRIO LINDO</t>
  </si>
  <si>
    <t xml:space="preserve">MANTENIMIENTO DE CAMIONETA TOTOTA </t>
  </si>
  <si>
    <t>COMPRA DE AGUA</t>
  </si>
  <si>
    <t>COMPRA DE ALMUERZO</t>
  </si>
  <si>
    <t>CAJA MULTIUSO NEGRA</t>
  </si>
  <si>
    <t>COMPRA CONTROL DE HEMATOLOGIA</t>
  </si>
  <si>
    <t xml:space="preserve">MANTENIMIENTO DE PLANTA </t>
  </si>
  <si>
    <t>CAMBIO DE ACEITE</t>
  </si>
  <si>
    <t>COMPRA DE PIEZAS MECANICAS</t>
  </si>
  <si>
    <t>CAMBIO DE ACEITE Y ALINEACION</t>
  </si>
  <si>
    <t>COMPRA DE FORMULARIOS DE FORMULARIOS</t>
  </si>
  <si>
    <t>COMPRA DE RECETARIOS</t>
  </si>
  <si>
    <t>COMPRA DE ALMUERZO Y ALMUERZO</t>
  </si>
  <si>
    <t>COMPRA DE ALMUERZO Y REFRIGERIO</t>
  </si>
  <si>
    <t>PAGO DE MANO DE OBRA CAMIONETA</t>
  </si>
  <si>
    <t>PAGO POR SERVICIO DE INTERNET</t>
  </si>
  <si>
    <t>PAGO MANTENIMIENTO DE PATIO</t>
  </si>
  <si>
    <t>COMPRA DE TELEFONO GERENCIA AREA SEIBO</t>
  </si>
  <si>
    <t>MONTO AÑO 2025 AL 31  ENERO</t>
  </si>
  <si>
    <t xml:space="preserve">MONTO AÑO 2024 </t>
  </si>
  <si>
    <t xml:space="preserve">MONTO AÑO 2023 </t>
  </si>
  <si>
    <t>DEUDA AÑOS ANTERIORES 2022</t>
  </si>
  <si>
    <t>RAMIREZ PENA</t>
  </si>
  <si>
    <t>ALIMENTOS Y BEBIDAS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</si>
</sst>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6" formatCode="_-* #,##0.00_-;\-* #,##0.00_-;_-* &quot;-&quot;??_-;_-@_-"/>
    <numFmt numFmtId="168" formatCode="_(* #,##0.0_);_(* \(#,##0.0\);_(* &quot;-&quot;?_);_(@_)"/>
    <numFmt numFmtId="169" formatCode="[$$-1C0A]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Times New Roman"/>
      <family val="1"/>
    </font>
    <font>
      <sz val="10"/>
      <color rgb="FF000000"/>
      <name val="Arial"/>
      <family val="2"/>
    </font>
    <font>
      <b/>
      <sz val="11"/>
      <name val="Times New Roman"/>
      <family val="1"/>
    </font>
    <font>
      <b/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9"/>
      <color theme="1"/>
      <name val="Times New Roman"/>
      <family val="1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indexed="8"/>
      <name val="MS Sans Serif"/>
      <family val="2"/>
    </font>
    <font>
      <sz val="8.0500000000000007"/>
      <color indexed="8"/>
      <name val="Times New Roman"/>
      <family val="1"/>
    </font>
    <font>
      <sz val="8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E2EFDA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Border="0" applyProtection="0"/>
    <xf numFmtId="9" fontId="1" fillId="0" borderId="0" applyFont="0" applyFill="0" applyBorder="0" applyAlignment="0" applyProtection="0"/>
    <xf numFmtId="0" fontId="25" fillId="0" borderId="0"/>
    <xf numFmtId="0" fontId="25" fillId="0" borderId="0"/>
  </cellStyleXfs>
  <cellXfs count="197">
    <xf numFmtId="0" fontId="0" fillId="0" borderId="0" xfId="0"/>
    <xf numFmtId="0" fontId="0" fillId="0" borderId="2" xfId="0" applyBorder="1"/>
    <xf numFmtId="0" fontId="2" fillId="0" borderId="0" xfId="0" applyFont="1"/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1" fontId="0" fillId="0" borderId="2" xfId="0" applyNumberFormat="1" applyBorder="1"/>
    <xf numFmtId="14" fontId="0" fillId="0" borderId="2" xfId="0" applyNumberFormat="1" applyBorder="1"/>
    <xf numFmtId="164" fontId="0" fillId="0" borderId="2" xfId="2" applyFont="1" applyBorder="1"/>
    <xf numFmtId="44" fontId="0" fillId="0" borderId="0" xfId="0" applyNumberFormat="1"/>
    <xf numFmtId="0" fontId="0" fillId="4" borderId="2" xfId="0" applyFill="1" applyBorder="1"/>
    <xf numFmtId="164" fontId="2" fillId="4" borderId="2" xfId="2" applyFont="1" applyFill="1" applyBorder="1"/>
    <xf numFmtId="0" fontId="0" fillId="6" borderId="2" xfId="0" applyFill="1" applyBorder="1"/>
    <xf numFmtId="164" fontId="2" fillId="6" borderId="2" xfId="2" applyFont="1" applyFill="1" applyBorder="1"/>
    <xf numFmtId="0" fontId="2" fillId="6" borderId="0" xfId="0" applyFont="1" applyFill="1" applyAlignment="1">
      <alignment horizontal="center" vertical="center" wrapText="1"/>
    </xf>
    <xf numFmtId="0" fontId="0" fillId="6" borderId="0" xfId="0" applyFill="1"/>
    <xf numFmtId="43" fontId="2" fillId="6" borderId="0" xfId="0" applyNumberFormat="1" applyFont="1" applyFill="1"/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43" fontId="0" fillId="5" borderId="2" xfId="5" applyFont="1" applyFill="1" applyBorder="1"/>
    <xf numFmtId="0" fontId="0" fillId="0" borderId="2" xfId="0" applyBorder="1" applyAlignment="1">
      <alignment horizontal="left" wrapText="1"/>
    </xf>
    <xf numFmtId="0" fontId="9" fillId="0" borderId="0" xfId="0" applyFont="1"/>
    <xf numFmtId="0" fontId="0" fillId="0" borderId="8" xfId="0" applyFont="1" applyBorder="1" applyAlignment="1">
      <alignment horizontal="center" vertical="center" wrapText="1"/>
    </xf>
    <xf numFmtId="14" fontId="0" fillId="5" borderId="2" xfId="0" applyNumberFormat="1" applyFill="1" applyBorder="1"/>
    <xf numFmtId="1" fontId="0" fillId="5" borderId="2" xfId="0" applyNumberFormat="1" applyFill="1" applyBorder="1"/>
    <xf numFmtId="164" fontId="0" fillId="5" borderId="2" xfId="2" applyFont="1" applyFill="1" applyBorder="1"/>
    <xf numFmtId="0" fontId="0" fillId="5" borderId="2" xfId="0" applyFill="1" applyBorder="1" applyAlignment="1">
      <alignment wrapText="1"/>
    </xf>
    <xf numFmtId="0" fontId="0" fillId="5" borderId="0" xfId="0" applyFill="1"/>
    <xf numFmtId="0" fontId="12" fillId="0" borderId="0" xfId="0" applyFont="1" applyAlignment="1">
      <alignment horizontal="left"/>
    </xf>
    <xf numFmtId="0" fontId="0" fillId="0" borderId="8" xfId="0" applyFont="1" applyBorder="1" applyAlignment="1">
      <alignment horizontal="center" vertical="center" wrapText="1"/>
    </xf>
    <xf numFmtId="4" fontId="0" fillId="5" borderId="2" xfId="0" applyNumberFormat="1" applyFill="1" applyBorder="1" applyAlignment="1">
      <alignment horizontal="right"/>
    </xf>
    <xf numFmtId="4" fontId="17" fillId="8" borderId="19" xfId="0" applyNumberFormat="1" applyFont="1" applyFill="1" applyBorder="1" applyAlignment="1">
      <alignment horizontal="right"/>
    </xf>
    <xf numFmtId="43" fontId="0" fillId="5" borderId="2" xfId="0" applyNumberFormat="1" applyFill="1" applyBorder="1"/>
    <xf numFmtId="43" fontId="2" fillId="5" borderId="3" xfId="0" applyNumberFormat="1" applyFont="1" applyFill="1" applyBorder="1"/>
    <xf numFmtId="0" fontId="0" fillId="7" borderId="0" xfId="0" applyFill="1"/>
    <xf numFmtId="0" fontId="2" fillId="5" borderId="12" xfId="0" applyFont="1" applyFill="1" applyBorder="1"/>
    <xf numFmtId="0" fontId="2" fillId="5" borderId="13" xfId="0" applyFont="1" applyFill="1" applyBorder="1"/>
    <xf numFmtId="0" fontId="0" fillId="0" borderId="13" xfId="0" applyBorder="1"/>
    <xf numFmtId="0" fontId="2" fillId="2" borderId="6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0" fillId="5" borderId="10" xfId="5" applyNumberFormat="1" applyFont="1" applyFill="1" applyBorder="1" applyAlignment="1">
      <alignment horizontal="center"/>
    </xf>
    <xf numFmtId="14" fontId="0" fillId="5" borderId="10" xfId="0" applyNumberFormat="1" applyFill="1" applyBorder="1" applyAlignment="1">
      <alignment horizontal="right"/>
    </xf>
    <xf numFmtId="14" fontId="0" fillId="5" borderId="18" xfId="5" applyNumberFormat="1" applyFont="1" applyFill="1" applyBorder="1"/>
    <xf numFmtId="0" fontId="2" fillId="5" borderId="3" xfId="0" applyFont="1" applyFill="1" applyBorder="1"/>
    <xf numFmtId="4" fontId="2" fillId="9" borderId="6" xfId="0" applyNumberFormat="1" applyFont="1" applyFill="1" applyBorder="1" applyAlignment="1">
      <alignment horizontal="center" vertical="center" wrapText="1"/>
    </xf>
    <xf numFmtId="4" fontId="2" fillId="9" borderId="6" xfId="0" applyNumberFormat="1" applyFont="1" applyFill="1" applyBorder="1" applyAlignment="1">
      <alignment horizontal="right" vertical="center" wrapText="1"/>
    </xf>
    <xf numFmtId="9" fontId="17" fillId="8" borderId="2" xfId="0" applyNumberFormat="1" applyFont="1" applyFill="1" applyBorder="1" applyAlignment="1">
      <alignment horizontal="center"/>
    </xf>
    <xf numFmtId="0" fontId="17" fillId="8" borderId="19" xfId="0" applyFont="1" applyFill="1" applyBorder="1" applyAlignment="1">
      <alignment horizontal="center"/>
    </xf>
    <xf numFmtId="0" fontId="0" fillId="5" borderId="0" xfId="0" applyFill="1" applyAlignment="1">
      <alignment horizontal="left"/>
    </xf>
    <xf numFmtId="43" fontId="0" fillId="5" borderId="7" xfId="5" applyFont="1" applyFill="1" applyBorder="1"/>
    <xf numFmtId="1" fontId="0" fillId="5" borderId="2" xfId="0" applyNumberFormat="1" applyFill="1" applyBorder="1" applyAlignment="1">
      <alignment horizontal="center"/>
    </xf>
    <xf numFmtId="14" fontId="0" fillId="5" borderId="1" xfId="0" applyNumberFormat="1" applyFill="1" applyBorder="1"/>
    <xf numFmtId="49" fontId="17" fillId="8" borderId="19" xfId="0" applyNumberFormat="1" applyFont="1" applyFill="1" applyBorder="1" applyAlignment="1">
      <alignment horizontal="center"/>
    </xf>
    <xf numFmtId="14" fontId="17" fillId="5" borderId="2" xfId="0" applyNumberFormat="1" applyFont="1" applyFill="1" applyBorder="1" applyAlignment="1">
      <alignment horizontal="right"/>
    </xf>
    <xf numFmtId="43" fontId="2" fillId="5" borderId="2" xfId="0" applyNumberFormat="1" applyFont="1" applyFill="1" applyBorder="1"/>
    <xf numFmtId="4" fontId="17" fillId="8" borderId="19" xfId="0" applyNumberFormat="1" applyFont="1" applyFill="1" applyBorder="1" applyAlignment="1"/>
    <xf numFmtId="43" fontId="0" fillId="5" borderId="7" xfId="5" applyFont="1" applyFill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0" fillId="0" borderId="20" xfId="0" applyNumberFormat="1" applyBorder="1"/>
    <xf numFmtId="4" fontId="0" fillId="5" borderId="2" xfId="0" applyNumberFormat="1" applyFill="1" applyBorder="1" applyAlignment="1">
      <alignment horizontal="right" vertical="center" wrapText="1"/>
    </xf>
    <xf numFmtId="0" fontId="0" fillId="5" borderId="10" xfId="5" applyNumberFormat="1" applyFont="1" applyFill="1" applyBorder="1" applyAlignment="1">
      <alignment horizontal="right"/>
    </xf>
    <xf numFmtId="0" fontId="0" fillId="0" borderId="8" xfId="0" applyFont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164" fontId="1" fillId="5" borderId="2" xfId="2" applyFont="1" applyFill="1" applyBorder="1"/>
    <xf numFmtId="14" fontId="0" fillId="5" borderId="7" xfId="5" applyNumberFormat="1" applyFont="1" applyFill="1" applyBorder="1" applyAlignment="1">
      <alignment horizontal="center" vertical="center"/>
    </xf>
    <xf numFmtId="0" fontId="0" fillId="5" borderId="7" xfId="5" applyNumberFormat="1" applyFont="1" applyFill="1" applyBorder="1" applyAlignment="1">
      <alignment horizontal="center" vertical="center"/>
    </xf>
    <xf numFmtId="43" fontId="0" fillId="5" borderId="7" xfId="5" applyFont="1" applyFill="1" applyBorder="1" applyAlignment="1">
      <alignment horizontal="center" vertical="center"/>
    </xf>
    <xf numFmtId="9" fontId="0" fillId="5" borderId="7" xfId="7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0" fillId="5" borderId="18" xfId="0" applyNumberFormat="1" applyFill="1" applyBorder="1"/>
    <xf numFmtId="0" fontId="0" fillId="5" borderId="7" xfId="1" applyNumberFormat="1" applyFont="1" applyFill="1" applyBorder="1" applyAlignment="1">
      <alignment horizontal="center" vertical="center"/>
    </xf>
    <xf numFmtId="43" fontId="0" fillId="5" borderId="7" xfId="0" applyNumberFormat="1" applyFill="1" applyBorder="1" applyAlignment="1">
      <alignment horizontal="center" vertical="center"/>
    </xf>
    <xf numFmtId="1" fontId="0" fillId="5" borderId="7" xfId="0" applyNumberForma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0" fillId="5" borderId="2" xfId="5" applyNumberFormat="1" applyFont="1" applyFill="1" applyBorder="1"/>
    <xf numFmtId="4" fontId="0" fillId="5" borderId="7" xfId="5" applyNumberFormat="1" applyFont="1" applyFill="1" applyBorder="1" applyAlignment="1">
      <alignment horizontal="center" vertical="center"/>
    </xf>
    <xf numFmtId="43" fontId="0" fillId="5" borderId="2" xfId="5" applyFont="1" applyFill="1" applyBorder="1" applyAlignment="1">
      <alignment horizontal="center"/>
    </xf>
    <xf numFmtId="4" fontId="17" fillId="8" borderId="17" xfId="0" applyNumberFormat="1" applyFont="1" applyFill="1" applyBorder="1" applyAlignment="1"/>
    <xf numFmtId="0" fontId="2" fillId="5" borderId="0" xfId="0" applyFont="1" applyFill="1" applyBorder="1"/>
    <xf numFmtId="37" fontId="2" fillId="5" borderId="0" xfId="0" applyNumberFormat="1" applyFont="1" applyFill="1" applyBorder="1"/>
    <xf numFmtId="4" fontId="2" fillId="5" borderId="0" xfId="0" applyNumberFormat="1" applyFont="1" applyFill="1" applyBorder="1"/>
    <xf numFmtId="43" fontId="2" fillId="5" borderId="0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8" xfId="0" applyFont="1" applyBorder="1" applyAlignment="1">
      <alignment horizontal="center" vertical="center" wrapText="1"/>
    </xf>
    <xf numFmtId="0" fontId="0" fillId="5" borderId="10" xfId="1" applyNumberFormat="1" applyFont="1" applyFill="1" applyBorder="1" applyAlignment="1">
      <alignment horizontal="center"/>
    </xf>
    <xf numFmtId="14" fontId="0" fillId="5" borderId="7" xfId="5" applyNumberFormat="1" applyFont="1" applyFill="1" applyBorder="1"/>
    <xf numFmtId="0" fontId="0" fillId="5" borderId="2" xfId="0" applyNumberFormat="1" applyFill="1" applyBorder="1"/>
    <xf numFmtId="1" fontId="0" fillId="5" borderId="2" xfId="5" applyNumberFormat="1" applyFont="1" applyFill="1" applyBorder="1" applyAlignment="1">
      <alignment horizontal="center"/>
    </xf>
    <xf numFmtId="1" fontId="17" fillId="8" borderId="19" xfId="0" applyNumberFormat="1" applyFont="1" applyFill="1" applyBorder="1" applyAlignment="1">
      <alignment horizontal="center"/>
    </xf>
    <xf numFmtId="1" fontId="0" fillId="5" borderId="7" xfId="5" applyNumberFormat="1" applyFont="1" applyFill="1" applyBorder="1" applyAlignment="1">
      <alignment horizontal="center"/>
    </xf>
    <xf numFmtId="1" fontId="0" fillId="5" borderId="10" xfId="1" applyNumberFormat="1" applyFont="1" applyFill="1" applyBorder="1" applyAlignment="1">
      <alignment horizontal="center"/>
    </xf>
    <xf numFmtId="0" fontId="0" fillId="0" borderId="4" xfId="0" applyBorder="1"/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/>
    <xf numFmtId="43" fontId="4" fillId="0" borderId="7" xfId="5" applyFont="1" applyFill="1" applyBorder="1" applyAlignment="1"/>
    <xf numFmtId="4" fontId="20" fillId="0" borderId="7" xfId="0" applyNumberFormat="1" applyFont="1" applyBorder="1" applyAlignment="1">
      <alignment horizontal="center"/>
    </xf>
    <xf numFmtId="0" fontId="2" fillId="11" borderId="21" xfId="0" applyFont="1" applyFill="1" applyBorder="1" applyAlignment="1">
      <alignment horizontal="center"/>
    </xf>
    <xf numFmtId="43" fontId="3" fillId="11" borderId="2" xfId="5" applyFont="1" applyFill="1" applyBorder="1" applyAlignment="1">
      <alignment horizontal="right"/>
    </xf>
    <xf numFmtId="0" fontId="0" fillId="0" borderId="7" xfId="0" applyBorder="1"/>
    <xf numFmtId="0" fontId="21" fillId="12" borderId="2" xfId="3" applyFont="1" applyFill="1" applyBorder="1" applyAlignment="1">
      <alignment horizontal="left"/>
    </xf>
    <xf numFmtId="0" fontId="0" fillId="12" borderId="0" xfId="0" applyFill="1"/>
    <xf numFmtId="43" fontId="11" fillId="12" borderId="2" xfId="1" applyFont="1" applyFill="1" applyBorder="1"/>
    <xf numFmtId="168" fontId="11" fillId="12" borderId="2" xfId="1" applyNumberFormat="1" applyFont="1" applyFill="1" applyBorder="1"/>
    <xf numFmtId="0" fontId="22" fillId="0" borderId="1" xfId="0" applyFont="1" applyBorder="1"/>
    <xf numFmtId="4" fontId="22" fillId="0" borderId="2" xfId="0" applyNumberFormat="1" applyFont="1" applyBorder="1" applyAlignment="1">
      <alignment horizontal="left"/>
    </xf>
    <xf numFmtId="4" fontId="22" fillId="0" borderId="2" xfId="0" applyNumberFormat="1" applyFont="1" applyBorder="1" applyAlignment="1">
      <alignment horizontal="right"/>
    </xf>
    <xf numFmtId="0" fontId="22" fillId="0" borderId="2" xfId="0" applyFont="1" applyBorder="1"/>
    <xf numFmtId="4" fontId="22" fillId="0" borderId="2" xfId="0" applyNumberFormat="1" applyFont="1" applyBorder="1"/>
    <xf numFmtId="0" fontId="9" fillId="0" borderId="21" xfId="0" applyFont="1" applyBorder="1" applyAlignment="1">
      <alignment horizontal="left"/>
    </xf>
    <xf numFmtId="4" fontId="9" fillId="0" borderId="21" xfId="0" applyNumberFormat="1" applyFont="1" applyBorder="1"/>
    <xf numFmtId="4" fontId="14" fillId="0" borderId="2" xfId="1" applyNumberFormat="1" applyFont="1" applyBorder="1" applyAlignment="1"/>
    <xf numFmtId="0" fontId="2" fillId="11" borderId="1" xfId="0" applyFont="1" applyFill="1" applyBorder="1" applyAlignment="1">
      <alignment horizontal="right"/>
    </xf>
    <xf numFmtId="169" fontId="2" fillId="11" borderId="1" xfId="0" applyNumberFormat="1" applyFont="1" applyFill="1" applyBorder="1" applyAlignment="1">
      <alignment horizontal="right"/>
    </xf>
    <xf numFmtId="4" fontId="23" fillId="0" borderId="0" xfId="0" applyNumberFormat="1" applyFont="1" applyAlignment="1">
      <alignment horizontal="left"/>
    </xf>
    <xf numFmtId="4" fontId="23" fillId="0" borderId="0" xfId="1" applyNumberFormat="1" applyFont="1" applyBorder="1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8" xfId="0" applyFont="1" applyBorder="1" applyAlignment="1">
      <alignment horizontal="center" vertical="center" wrapText="1"/>
    </xf>
    <xf numFmtId="14" fontId="0" fillId="5" borderId="9" xfId="0" applyNumberFormat="1" applyFill="1" applyBorder="1"/>
    <xf numFmtId="164" fontId="0" fillId="5" borderId="9" xfId="2" applyFont="1" applyFill="1" applyBorder="1"/>
    <xf numFmtId="14" fontId="0" fillId="5" borderId="18" xfId="0" applyNumberFormat="1" applyFill="1" applyBorder="1" applyAlignment="1">
      <alignment horizontal="right"/>
    </xf>
    <xf numFmtId="14" fontId="19" fillId="10" borderId="2" xfId="0" applyNumberFormat="1" applyFont="1" applyFill="1" applyBorder="1" applyAlignment="1">
      <alignment horizontal="left"/>
    </xf>
    <xf numFmtId="43" fontId="19" fillId="10" borderId="2" xfId="0" applyNumberFormat="1" applyFont="1" applyFill="1" applyBorder="1" applyAlignment="1">
      <alignment horizontal="left"/>
    </xf>
    <xf numFmtId="0" fontId="19" fillId="10" borderId="11" xfId="0" applyFont="1" applyFill="1" applyBorder="1"/>
    <xf numFmtId="0" fontId="19" fillId="10" borderId="11" xfId="0" applyFont="1" applyFill="1" applyBorder="1" applyAlignment="1">
      <alignment horizontal="left"/>
    </xf>
    <xf numFmtId="0" fontId="19" fillId="10" borderId="11" xfId="0" applyFont="1" applyFill="1" applyBorder="1" applyAlignment="1">
      <alignment horizontal="center" wrapText="1"/>
    </xf>
    <xf numFmtId="4" fontId="0" fillId="5" borderId="7" xfId="5" applyNumberFormat="1" applyFont="1" applyFill="1" applyBorder="1" applyAlignment="1">
      <alignment horizontal="right" vertical="center"/>
    </xf>
    <xf numFmtId="4" fontId="0" fillId="0" borderId="0" xfId="0" applyNumberFormat="1"/>
    <xf numFmtId="4" fontId="2" fillId="0" borderId="0" xfId="0" applyNumberFormat="1" applyFont="1"/>
    <xf numFmtId="4" fontId="0" fillId="0" borderId="2" xfId="0" applyNumberFormat="1" applyFill="1" applyBorder="1"/>
    <xf numFmtId="39" fontId="1" fillId="5" borderId="2" xfId="2" applyNumberFormat="1" applyFont="1" applyFill="1" applyBorder="1"/>
    <xf numFmtId="43" fontId="19" fillId="10" borderId="2" xfId="0" applyNumberFormat="1" applyFont="1" applyFill="1" applyBorder="1" applyAlignment="1">
      <alignment horizontal="right"/>
    </xf>
    <xf numFmtId="43" fontId="19" fillId="10" borderId="7" xfId="0" applyNumberFormat="1" applyFont="1" applyFill="1" applyBorder="1" applyAlignment="1">
      <alignment horizontal="left"/>
    </xf>
    <xf numFmtId="0" fontId="26" fillId="0" borderId="2" xfId="8" applyFont="1" applyBorder="1" applyAlignment="1">
      <alignment vertical="center"/>
    </xf>
    <xf numFmtId="0" fontId="10" fillId="0" borderId="2" xfId="9" applyFont="1" applyBorder="1" applyAlignment="1">
      <alignment vertical="center"/>
    </xf>
    <xf numFmtId="43" fontId="0" fillId="0" borderId="2" xfId="0" applyNumberFormat="1" applyBorder="1"/>
    <xf numFmtId="43" fontId="0" fillId="5" borderId="7" xfId="0" applyNumberFormat="1" applyFill="1" applyBorder="1"/>
    <xf numFmtId="0" fontId="2" fillId="11" borderId="21" xfId="0" applyFont="1" applyFill="1" applyBorder="1" applyAlignment="1">
      <alignment horizontal="center"/>
    </xf>
    <xf numFmtId="4" fontId="22" fillId="13" borderId="2" xfId="0" applyNumberFormat="1" applyFont="1" applyFill="1" applyBorder="1" applyAlignment="1">
      <alignment horizontal="right"/>
    </xf>
    <xf numFmtId="0" fontId="2" fillId="11" borderId="10" xfId="0" applyFont="1" applyFill="1" applyBorder="1" applyAlignment="1"/>
    <xf numFmtId="0" fontId="2" fillId="11" borderId="21" xfId="0" applyFont="1" applyFill="1" applyBorder="1" applyAlignment="1"/>
    <xf numFmtId="43" fontId="0" fillId="0" borderId="7" xfId="0" applyNumberFormat="1" applyBorder="1"/>
    <xf numFmtId="0" fontId="27" fillId="14" borderId="9" xfId="0" applyFont="1" applyFill="1" applyBorder="1" applyAlignment="1">
      <alignment horizontal="left" vertical="center" wrapText="1"/>
    </xf>
    <xf numFmtId="0" fontId="27" fillId="14" borderId="2" xfId="0" applyFont="1" applyFill="1" applyBorder="1" applyAlignment="1">
      <alignment vertical="center" wrapText="1"/>
    </xf>
    <xf numFmtId="0" fontId="27" fillId="14" borderId="2" xfId="0" applyFont="1" applyFill="1" applyBorder="1" applyAlignment="1">
      <alignment horizontal="left" vertical="center" wrapText="1"/>
    </xf>
    <xf numFmtId="0" fontId="27" fillId="14" borderId="2" xfId="0" applyFont="1" applyFill="1" applyBorder="1" applyAlignment="1">
      <alignment horizontal="center" vertical="center" wrapText="1"/>
    </xf>
    <xf numFmtId="0" fontId="27" fillId="10" borderId="7" xfId="0" applyFont="1" applyFill="1" applyBorder="1"/>
    <xf numFmtId="0" fontId="27" fillId="10" borderId="2" xfId="0" applyFont="1" applyFill="1" applyBorder="1"/>
    <xf numFmtId="0" fontId="27" fillId="10" borderId="7" xfId="0" applyFont="1" applyFill="1" applyBorder="1" applyAlignment="1">
      <alignment horizontal="left"/>
    </xf>
    <xf numFmtId="0" fontId="27" fillId="10" borderId="2" xfId="0" applyFont="1" applyFill="1" applyBorder="1" applyAlignment="1">
      <alignment horizontal="left"/>
    </xf>
    <xf numFmtId="43" fontId="5" fillId="0" borderId="7" xfId="5" applyFont="1" applyFill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5" borderId="0" xfId="0" applyFill="1" applyAlignment="1">
      <alignment horizontal="left"/>
    </xf>
    <xf numFmtId="0" fontId="0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2" xfId="0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left" vertical="top" wrapText="1"/>
    </xf>
    <xf numFmtId="0" fontId="0" fillId="5" borderId="0" xfId="0" applyFill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</cellXfs>
  <cellStyles count="10">
    <cellStyle name="Millares" xfId="1" builtinId="3"/>
    <cellStyle name="Millares 2" xfId="5"/>
    <cellStyle name="Millares 9" xfId="4"/>
    <cellStyle name="Moneda" xfId="2" builtinId="4"/>
    <cellStyle name="Normal" xfId="0" builtinId="0"/>
    <cellStyle name="Normal 17" xfId="8"/>
    <cellStyle name="Normal 2" xfId="6"/>
    <cellStyle name="Normal 2 2" xfId="3"/>
    <cellStyle name="Normal 2 4" xfId="9"/>
    <cellStyle name="Porcentaj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2</xdr:col>
      <xdr:colOff>409575</xdr:colOff>
      <xdr:row>4</xdr:row>
      <xdr:rowOff>57150</xdr:rowOff>
    </xdr:to>
    <xdr:pic>
      <xdr:nvPicPr>
        <xdr:cNvPr id="2" name="Picture 5">
          <a:extLst>
            <a:ext uri="{FF2B5EF4-FFF2-40B4-BE49-F238E27FC236}">
              <a16:creationId xmlns="" xmlns:a16="http://schemas.microsoft.com/office/drawing/2014/main" id="{8D36F79C-D408-4113-9CB6-A632EA723E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2047875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2</xdr:col>
      <xdr:colOff>409575</xdr:colOff>
      <xdr:row>4</xdr:row>
      <xdr:rowOff>57150</xdr:rowOff>
    </xdr:to>
    <xdr:pic>
      <xdr:nvPicPr>
        <xdr:cNvPr id="3" name="Picture 5">
          <a:extLst>
            <a:ext uri="{FF2B5EF4-FFF2-40B4-BE49-F238E27FC236}">
              <a16:creationId xmlns="" xmlns:a16="http://schemas.microsoft.com/office/drawing/2014/main" id="{8D36F79C-D408-4113-9CB6-A632EA723E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2047875" cy="1028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161925</xdr:rowOff>
    </xdr:from>
    <xdr:ext cx="1990722" cy="742950"/>
    <xdr:pic>
      <xdr:nvPicPr>
        <xdr:cNvPr id="3" name="1 Imagen" descr="C:\Users\contabilida\Downloads\transparente_version2.png">
          <a:extLst>
            <a:ext uri="{FF2B5EF4-FFF2-40B4-BE49-F238E27FC236}">
              <a16:creationId xmlns="" xmlns:a16="http://schemas.microsoft.com/office/drawing/2014/main" id="{9CCABAF6-31DF-4BEB-8B88-FFB41E11A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733425"/>
          <a:ext cx="1990722" cy="74295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zoomScale="89" zoomScaleNormal="89" workbookViewId="0">
      <selection activeCell="D15" sqref="D15"/>
    </sheetView>
  </sheetViews>
  <sheetFormatPr baseColWidth="10" defaultRowHeight="15" x14ac:dyDescent="0.25"/>
  <cols>
    <col min="1" max="1" width="17" customWidth="1"/>
    <col min="2" max="2" width="48.28515625" customWidth="1"/>
    <col min="3" max="3" width="18.7109375" customWidth="1"/>
    <col min="4" max="4" width="20.140625" customWidth="1"/>
    <col min="5" max="5" width="20" customWidth="1"/>
    <col min="7" max="7" width="13" customWidth="1"/>
    <col min="10" max="10" width="12.28515625" bestFit="1" customWidth="1"/>
  </cols>
  <sheetData>
    <row r="1" spans="1:5" ht="23.25" x14ac:dyDescent="0.35">
      <c r="A1" s="169" t="s">
        <v>2</v>
      </c>
      <c r="B1" s="169"/>
      <c r="C1" s="169"/>
      <c r="D1" s="169"/>
      <c r="E1" s="169"/>
    </row>
    <row r="2" spans="1:5" ht="18.75" x14ac:dyDescent="0.3">
      <c r="A2" s="165" t="s">
        <v>31</v>
      </c>
      <c r="B2" s="165"/>
      <c r="C2" s="165"/>
      <c r="D2" s="165"/>
      <c r="E2" s="165"/>
    </row>
    <row r="3" spans="1:5" x14ac:dyDescent="0.25">
      <c r="A3" s="170" t="s">
        <v>14</v>
      </c>
      <c r="B3" s="170"/>
      <c r="C3" s="170"/>
      <c r="D3" s="170"/>
      <c r="E3" s="170"/>
    </row>
    <row r="4" spans="1:5" ht="15.75" thickBot="1" x14ac:dyDescent="0.3">
      <c r="A4" s="171" t="s">
        <v>89</v>
      </c>
      <c r="B4" s="172"/>
      <c r="C4" s="171"/>
      <c r="D4" s="172"/>
      <c r="E4" s="172"/>
    </row>
    <row r="5" spans="1:5" ht="45" x14ac:dyDescent="0.25">
      <c r="A5" s="19" t="s">
        <v>3</v>
      </c>
      <c r="B5" s="3" t="s">
        <v>4</v>
      </c>
      <c r="C5" s="19" t="s">
        <v>5</v>
      </c>
      <c r="D5" s="4" t="s">
        <v>6</v>
      </c>
      <c r="E5" s="4" t="s">
        <v>7</v>
      </c>
    </row>
    <row r="6" spans="1:5" ht="15" customHeight="1" x14ac:dyDescent="0.25">
      <c r="A6" s="173" t="s">
        <v>11</v>
      </c>
      <c r="B6" s="18" t="s">
        <v>12</v>
      </c>
      <c r="C6" s="128"/>
      <c r="D6" s="25"/>
      <c r="E6" s="26"/>
    </row>
    <row r="7" spans="1:5" ht="15" customHeight="1" x14ac:dyDescent="0.25">
      <c r="A7" s="173"/>
      <c r="B7" s="18" t="s">
        <v>13</v>
      </c>
      <c r="C7" s="128"/>
      <c r="D7" s="25"/>
      <c r="E7" s="129"/>
    </row>
    <row r="8" spans="1:5" x14ac:dyDescent="0.25">
      <c r="A8" s="174" t="s">
        <v>8</v>
      </c>
      <c r="B8" s="174"/>
      <c r="C8" s="9"/>
      <c r="D8" s="9"/>
      <c r="E8" s="10">
        <f>SUM(E6:E7)</f>
        <v>0</v>
      </c>
    </row>
    <row r="9" spans="1:5" x14ac:dyDescent="0.25">
      <c r="A9" s="175"/>
      <c r="B9" s="18" t="s">
        <v>24</v>
      </c>
      <c r="C9" s="24">
        <v>45688</v>
      </c>
      <c r="D9" s="5">
        <v>4524000000007</v>
      </c>
      <c r="E9" s="26">
        <v>7632808.7999999998</v>
      </c>
    </row>
    <row r="10" spans="1:5" x14ac:dyDescent="0.25">
      <c r="A10" s="175"/>
      <c r="B10" s="18" t="s">
        <v>16</v>
      </c>
      <c r="C10" s="24">
        <v>45659</v>
      </c>
      <c r="D10" s="5">
        <v>4524000000112</v>
      </c>
      <c r="E10" s="7">
        <v>628125</v>
      </c>
    </row>
    <row r="11" spans="1:5" x14ac:dyDescent="0.25">
      <c r="A11" s="175"/>
      <c r="B11" s="1" t="s">
        <v>15</v>
      </c>
      <c r="C11" s="24"/>
      <c r="D11" s="25"/>
      <c r="E11" s="26"/>
    </row>
    <row r="12" spans="1:5" ht="30" x14ac:dyDescent="0.25">
      <c r="A12" s="164"/>
      <c r="B12" s="17" t="s">
        <v>10</v>
      </c>
      <c r="C12" s="24"/>
      <c r="D12" s="25"/>
      <c r="E12" s="26"/>
    </row>
    <row r="13" spans="1:5" ht="30" x14ac:dyDescent="0.25">
      <c r="A13" s="164"/>
      <c r="B13" s="17" t="s">
        <v>10</v>
      </c>
      <c r="C13" s="24"/>
      <c r="D13" s="25"/>
      <c r="E13" s="26"/>
    </row>
    <row r="14" spans="1:5" ht="30" x14ac:dyDescent="0.25">
      <c r="A14" s="164"/>
      <c r="B14" s="17" t="s">
        <v>10</v>
      </c>
      <c r="C14" s="24"/>
      <c r="D14" s="25"/>
      <c r="E14" s="26"/>
    </row>
    <row r="15" spans="1:5" ht="30" x14ac:dyDescent="0.25">
      <c r="A15" s="164"/>
      <c r="B15" s="17" t="s">
        <v>10</v>
      </c>
      <c r="C15" s="24"/>
      <c r="D15" s="25"/>
      <c r="E15" s="26"/>
    </row>
    <row r="16" spans="1:5" ht="30" x14ac:dyDescent="0.25">
      <c r="A16" s="164"/>
      <c r="B16" s="17" t="s">
        <v>10</v>
      </c>
      <c r="C16" s="24"/>
      <c r="D16" s="25"/>
      <c r="E16" s="26"/>
    </row>
    <row r="17" spans="1:7" ht="30" x14ac:dyDescent="0.25">
      <c r="A17" s="164"/>
      <c r="B17" s="17" t="s">
        <v>10</v>
      </c>
      <c r="C17" s="24"/>
      <c r="D17" s="25"/>
      <c r="E17" s="26"/>
    </row>
    <row r="18" spans="1:7" ht="30" x14ac:dyDescent="0.25">
      <c r="A18" s="164"/>
      <c r="B18" s="17" t="s">
        <v>10</v>
      </c>
      <c r="C18" s="24"/>
      <c r="D18" s="25"/>
      <c r="E18" s="26"/>
    </row>
    <row r="19" spans="1:7" ht="30" x14ac:dyDescent="0.25">
      <c r="A19" s="164"/>
      <c r="B19" s="17" t="s">
        <v>10</v>
      </c>
      <c r="C19" s="24"/>
      <c r="D19" s="25"/>
      <c r="E19" s="26"/>
    </row>
    <row r="20" spans="1:7" ht="30" x14ac:dyDescent="0.25">
      <c r="A20" s="164"/>
      <c r="B20" s="17" t="s">
        <v>10</v>
      </c>
      <c r="C20" s="24"/>
      <c r="D20" s="25"/>
      <c r="E20" s="26"/>
    </row>
    <row r="21" spans="1:7" x14ac:dyDescent="0.25">
      <c r="A21" s="164"/>
      <c r="B21" s="174" t="s">
        <v>8</v>
      </c>
      <c r="C21" s="174"/>
      <c r="D21" s="9"/>
      <c r="E21" s="10">
        <f>SUM(E9:E18)</f>
        <v>8260933.7999999998</v>
      </c>
    </row>
    <row r="22" spans="1:7" x14ac:dyDescent="0.25">
      <c r="A22" s="164"/>
      <c r="B22" s="27"/>
      <c r="C22" s="24"/>
      <c r="D22" s="25"/>
      <c r="E22" s="26"/>
    </row>
    <row r="23" spans="1:7" x14ac:dyDescent="0.25">
      <c r="A23" s="174" t="s">
        <v>8</v>
      </c>
      <c r="B23" s="174"/>
      <c r="C23" s="9"/>
      <c r="D23" s="9"/>
      <c r="E23" s="10">
        <f>E21</f>
        <v>8260933.7999999998</v>
      </c>
    </row>
    <row r="24" spans="1:7" x14ac:dyDescent="0.25">
      <c r="A24" s="66"/>
      <c r="B24" s="17" t="s">
        <v>83</v>
      </c>
      <c r="C24" s="24"/>
      <c r="D24" s="25"/>
      <c r="E24" s="67"/>
    </row>
    <row r="25" spans="1:7" x14ac:dyDescent="0.25">
      <c r="A25" s="183" t="s">
        <v>23</v>
      </c>
      <c r="B25" s="17" t="s">
        <v>88</v>
      </c>
      <c r="C25" s="24">
        <v>45677</v>
      </c>
      <c r="D25" s="5">
        <v>38746282723</v>
      </c>
      <c r="E25" s="7">
        <v>49762.31</v>
      </c>
    </row>
    <row r="26" spans="1:7" x14ac:dyDescent="0.25">
      <c r="A26" s="184"/>
      <c r="B26" s="17" t="s">
        <v>59</v>
      </c>
      <c r="C26" s="24">
        <v>45673</v>
      </c>
      <c r="D26" s="5">
        <v>38722248202</v>
      </c>
      <c r="E26" s="7">
        <v>1060000</v>
      </c>
    </row>
    <row r="27" spans="1:7" x14ac:dyDescent="0.25">
      <c r="A27" s="184"/>
      <c r="B27" s="17" t="s">
        <v>91</v>
      </c>
      <c r="C27" s="24">
        <v>45670</v>
      </c>
      <c r="D27" s="5">
        <v>23588783808</v>
      </c>
      <c r="E27" s="7">
        <v>8000</v>
      </c>
    </row>
    <row r="28" spans="1:7" ht="34.5" customHeight="1" x14ac:dyDescent="0.25">
      <c r="A28" s="185"/>
      <c r="B28" s="21" t="s">
        <v>54</v>
      </c>
      <c r="C28" s="6">
        <v>45666</v>
      </c>
      <c r="D28" s="5">
        <v>9003760070050</v>
      </c>
      <c r="E28" s="7">
        <v>26240</v>
      </c>
    </row>
    <row r="29" spans="1:7" x14ac:dyDescent="0.25">
      <c r="A29" s="177" t="s">
        <v>8</v>
      </c>
      <c r="B29" s="178"/>
      <c r="C29" s="9"/>
      <c r="D29" s="9"/>
      <c r="E29" s="12">
        <f>SUM(E23:E28)</f>
        <v>9404936.1099999994</v>
      </c>
    </row>
    <row r="30" spans="1:7" x14ac:dyDescent="0.25">
      <c r="A30" s="179" t="s">
        <v>9</v>
      </c>
      <c r="B30" s="180"/>
      <c r="C30" s="11"/>
      <c r="D30" s="11"/>
      <c r="E30" s="12">
        <f>E8+E29</f>
        <v>9404936.1099999994</v>
      </c>
      <c r="G30" s="8"/>
    </row>
    <row r="31" spans="1:7" x14ac:dyDescent="0.25">
      <c r="A31" s="13"/>
      <c r="B31" s="13"/>
      <c r="C31" s="14"/>
      <c r="D31" s="14"/>
      <c r="E31" s="15"/>
    </row>
    <row r="32" spans="1:7" x14ac:dyDescent="0.25">
      <c r="A32" s="16"/>
    </row>
    <row r="33" spans="1:20" s="35" customFormat="1" x14ac:dyDescent="0.25">
      <c r="A33" s="181" t="s">
        <v>123</v>
      </c>
      <c r="B33" s="181"/>
      <c r="C33" s="181"/>
      <c r="D33" s="181"/>
      <c r="E33" s="181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spans="1:20" s="35" customFormat="1" x14ac:dyDescent="0.25">
      <c r="A34" s="181"/>
      <c r="B34" s="181"/>
      <c r="C34" s="181"/>
      <c r="D34" s="181"/>
      <c r="E34" s="181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</row>
    <row r="35" spans="1:20" s="35" customFormat="1" x14ac:dyDescent="0.25">
      <c r="A35" s="182" t="s">
        <v>92</v>
      </c>
      <c r="B35" s="182"/>
      <c r="C35" s="182"/>
      <c r="D35" s="182"/>
      <c r="E35" s="182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</row>
    <row r="36" spans="1:20" s="28" customFormat="1" x14ac:dyDescent="0.25">
      <c r="A36" s="163"/>
      <c r="B36" s="163"/>
      <c r="C36" s="163"/>
      <c r="D36" s="163"/>
      <c r="E36" s="163"/>
    </row>
    <row r="38" spans="1:20" ht="29.25" customHeight="1" x14ac:dyDescent="0.25">
      <c r="A38" s="166" t="s">
        <v>55</v>
      </c>
      <c r="B38" s="166"/>
      <c r="D38" s="166" t="s">
        <v>56</v>
      </c>
      <c r="E38" s="166"/>
    </row>
    <row r="39" spans="1:20" x14ac:dyDescent="0.25">
      <c r="B39" s="2" t="s">
        <v>58</v>
      </c>
      <c r="D39" s="161" t="s">
        <v>30</v>
      </c>
      <c r="E39" s="161"/>
    </row>
    <row r="40" spans="1:20" x14ac:dyDescent="0.25">
      <c r="A40" s="2"/>
      <c r="B40" s="2"/>
    </row>
    <row r="41" spans="1:20" x14ac:dyDescent="0.25">
      <c r="A41" s="166" t="s">
        <v>22</v>
      </c>
      <c r="B41" s="166"/>
      <c r="C41" s="166"/>
      <c r="D41" s="166"/>
      <c r="E41" s="166"/>
    </row>
    <row r="42" spans="1:20" x14ac:dyDescent="0.25">
      <c r="A42" s="161"/>
      <c r="B42" s="161"/>
      <c r="C42" s="161"/>
      <c r="D42" s="161"/>
      <c r="E42" s="161"/>
    </row>
    <row r="43" spans="1:20" x14ac:dyDescent="0.25">
      <c r="C43" s="2" t="s">
        <v>52</v>
      </c>
      <c r="D43" s="2"/>
    </row>
    <row r="44" spans="1:20" x14ac:dyDescent="0.25">
      <c r="C44" s="161" t="s">
        <v>57</v>
      </c>
      <c r="D44" s="2"/>
    </row>
    <row r="45" spans="1:20" x14ac:dyDescent="0.25">
      <c r="A45" s="176"/>
      <c r="B45" s="176"/>
      <c r="C45" s="176"/>
      <c r="D45" s="176"/>
      <c r="E45" s="176"/>
    </row>
    <row r="46" spans="1:20" x14ac:dyDescent="0.25">
      <c r="A46" s="166"/>
      <c r="B46" s="166"/>
      <c r="C46" s="166"/>
      <c r="D46" s="166"/>
      <c r="E46" s="166"/>
    </row>
    <row r="49" spans="5:5" x14ac:dyDescent="0.25">
      <c r="E49" s="137"/>
    </row>
    <row r="50" spans="5:5" x14ac:dyDescent="0.25">
      <c r="E50" s="137"/>
    </row>
    <row r="51" spans="5:5" x14ac:dyDescent="0.25">
      <c r="E51" s="137"/>
    </row>
    <row r="52" spans="5:5" x14ac:dyDescent="0.25">
      <c r="E52" s="137"/>
    </row>
    <row r="53" spans="5:5" x14ac:dyDescent="0.25">
      <c r="E53" s="138"/>
    </row>
    <row r="54" spans="5:5" x14ac:dyDescent="0.25">
      <c r="E54" s="137"/>
    </row>
  </sheetData>
  <mergeCells count="19">
    <mergeCell ref="A46:E46"/>
    <mergeCell ref="A33:E34"/>
    <mergeCell ref="A35:E35"/>
    <mergeCell ref="A38:B38"/>
    <mergeCell ref="D38:E38"/>
    <mergeCell ref="A41:E41"/>
    <mergeCell ref="A45:E45"/>
    <mergeCell ref="A9:A11"/>
    <mergeCell ref="B21:C21"/>
    <mergeCell ref="A23:B23"/>
    <mergeCell ref="A25:A28"/>
    <mergeCell ref="A29:B29"/>
    <mergeCell ref="A30:B30"/>
    <mergeCell ref="A1:E1"/>
    <mergeCell ref="A2:E2"/>
    <mergeCell ref="A3:E3"/>
    <mergeCell ref="A4:E4"/>
    <mergeCell ref="A6:A7"/>
    <mergeCell ref="A8:B8"/>
  </mergeCells>
  <pageMargins left="0.7" right="0.7" top="0.75" bottom="0.75" header="0.3" footer="0.3"/>
  <pageSetup scale="72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zoomScale="89" zoomScaleNormal="89" workbookViewId="0">
      <selection activeCell="D15" sqref="D15"/>
    </sheetView>
  </sheetViews>
  <sheetFormatPr baseColWidth="10" defaultRowHeight="15" x14ac:dyDescent="0.25"/>
  <cols>
    <col min="1" max="1" width="17" customWidth="1"/>
    <col min="2" max="2" width="48.28515625" customWidth="1"/>
    <col min="3" max="3" width="18.7109375" customWidth="1"/>
    <col min="4" max="4" width="20.140625" customWidth="1"/>
    <col min="5" max="5" width="20" customWidth="1"/>
    <col min="7" max="7" width="13" customWidth="1"/>
    <col min="10" max="10" width="12.28515625" bestFit="1" customWidth="1"/>
  </cols>
  <sheetData>
    <row r="1" spans="1:5" ht="23.25" x14ac:dyDescent="0.35">
      <c r="A1" s="169" t="s">
        <v>2</v>
      </c>
      <c r="B1" s="169"/>
      <c r="C1" s="169"/>
      <c r="D1" s="169"/>
      <c r="E1" s="169"/>
    </row>
    <row r="2" spans="1:5" ht="18.75" x14ac:dyDescent="0.3">
      <c r="A2" s="165" t="s">
        <v>31</v>
      </c>
      <c r="B2" s="165"/>
      <c r="C2" s="165"/>
      <c r="D2" s="165"/>
      <c r="E2" s="165"/>
    </row>
    <row r="3" spans="1:5" x14ac:dyDescent="0.25">
      <c r="A3" s="170" t="s">
        <v>14</v>
      </c>
      <c r="B3" s="170"/>
      <c r="C3" s="170"/>
      <c r="D3" s="170"/>
      <c r="E3" s="170"/>
    </row>
    <row r="4" spans="1:5" ht="15.75" thickBot="1" x14ac:dyDescent="0.3">
      <c r="A4" s="171" t="s">
        <v>89</v>
      </c>
      <c r="B4" s="172"/>
      <c r="C4" s="171"/>
      <c r="D4" s="172"/>
      <c r="E4" s="172"/>
    </row>
    <row r="5" spans="1:5" ht="45" x14ac:dyDescent="0.25">
      <c r="A5" s="19" t="s">
        <v>3</v>
      </c>
      <c r="B5" s="3" t="s">
        <v>4</v>
      </c>
      <c r="C5" s="19" t="s">
        <v>5</v>
      </c>
      <c r="D5" s="4" t="s">
        <v>6</v>
      </c>
      <c r="E5" s="4" t="s">
        <v>7</v>
      </c>
    </row>
    <row r="6" spans="1:5" ht="15" customHeight="1" x14ac:dyDescent="0.25">
      <c r="A6" s="173" t="s">
        <v>11</v>
      </c>
      <c r="B6" s="18" t="s">
        <v>12</v>
      </c>
      <c r="C6" s="128"/>
      <c r="D6" s="25"/>
      <c r="E6" s="26"/>
    </row>
    <row r="7" spans="1:5" ht="15" customHeight="1" x14ac:dyDescent="0.25">
      <c r="A7" s="173"/>
      <c r="B7" s="18" t="s">
        <v>13</v>
      </c>
      <c r="C7" s="128"/>
      <c r="D7" s="25"/>
      <c r="E7" s="129"/>
    </row>
    <row r="8" spans="1:5" x14ac:dyDescent="0.25">
      <c r="A8" s="174" t="s">
        <v>8</v>
      </c>
      <c r="B8" s="174"/>
      <c r="C8" s="9"/>
      <c r="D8" s="9"/>
      <c r="E8" s="10">
        <f>SUM(E6:E7)</f>
        <v>0</v>
      </c>
    </row>
    <row r="9" spans="1:5" x14ac:dyDescent="0.25">
      <c r="A9" s="175"/>
      <c r="B9" s="18" t="s">
        <v>24</v>
      </c>
      <c r="C9" s="24">
        <v>45688</v>
      </c>
      <c r="D9" s="5">
        <v>4524000000007</v>
      </c>
      <c r="E9" s="26">
        <v>7632808.7999999998</v>
      </c>
    </row>
    <row r="10" spans="1:5" x14ac:dyDescent="0.25">
      <c r="A10" s="175"/>
      <c r="B10" s="18" t="s">
        <v>16</v>
      </c>
      <c r="C10" s="24">
        <v>45659</v>
      </c>
      <c r="D10" s="5">
        <v>4524000000112</v>
      </c>
      <c r="E10" s="7">
        <v>628125</v>
      </c>
    </row>
    <row r="11" spans="1:5" x14ac:dyDescent="0.25">
      <c r="A11" s="175"/>
      <c r="B11" s="1" t="s">
        <v>15</v>
      </c>
      <c r="C11" s="24"/>
      <c r="D11" s="25"/>
      <c r="E11" s="26"/>
    </row>
    <row r="12" spans="1:5" ht="30" x14ac:dyDescent="0.25">
      <c r="A12" s="65"/>
      <c r="B12" s="17" t="s">
        <v>10</v>
      </c>
      <c r="C12" s="24"/>
      <c r="D12" s="25"/>
      <c r="E12" s="26"/>
    </row>
    <row r="13" spans="1:5" ht="30" x14ac:dyDescent="0.25">
      <c r="A13" s="89"/>
      <c r="B13" s="17" t="s">
        <v>10</v>
      </c>
      <c r="C13" s="24"/>
      <c r="D13" s="25"/>
      <c r="E13" s="26"/>
    </row>
    <row r="14" spans="1:5" ht="30" x14ac:dyDescent="0.25">
      <c r="A14" s="89"/>
      <c r="B14" s="17" t="s">
        <v>10</v>
      </c>
      <c r="C14" s="24"/>
      <c r="D14" s="25"/>
      <c r="E14" s="26"/>
    </row>
    <row r="15" spans="1:5" ht="30" x14ac:dyDescent="0.25">
      <c r="A15" s="127"/>
      <c r="B15" s="17" t="s">
        <v>10</v>
      </c>
      <c r="C15" s="24"/>
      <c r="D15" s="25"/>
      <c r="E15" s="26"/>
    </row>
    <row r="16" spans="1:5" ht="30" x14ac:dyDescent="0.25">
      <c r="A16" s="89"/>
      <c r="B16" s="17" t="s">
        <v>10</v>
      </c>
      <c r="C16" s="24"/>
      <c r="D16" s="25"/>
      <c r="E16" s="26"/>
    </row>
    <row r="17" spans="1:7" ht="30" x14ac:dyDescent="0.25">
      <c r="A17" s="89"/>
      <c r="B17" s="17" t="s">
        <v>10</v>
      </c>
      <c r="C17" s="24"/>
      <c r="D17" s="25"/>
      <c r="E17" s="26"/>
    </row>
    <row r="18" spans="1:7" ht="30" x14ac:dyDescent="0.25">
      <c r="A18" s="89"/>
      <c r="B18" s="17" t="s">
        <v>10</v>
      </c>
      <c r="C18" s="24"/>
      <c r="D18" s="25"/>
      <c r="E18" s="26"/>
    </row>
    <row r="19" spans="1:7" ht="30" x14ac:dyDescent="0.25">
      <c r="A19" s="89"/>
      <c r="B19" s="17" t="s">
        <v>10</v>
      </c>
      <c r="C19" s="24"/>
      <c r="D19" s="25"/>
      <c r="E19" s="26"/>
    </row>
    <row r="20" spans="1:7" ht="30" x14ac:dyDescent="0.25">
      <c r="A20" s="89"/>
      <c r="B20" s="17" t="s">
        <v>10</v>
      </c>
      <c r="C20" s="24"/>
      <c r="D20" s="25"/>
      <c r="E20" s="26"/>
    </row>
    <row r="21" spans="1:7" x14ac:dyDescent="0.25">
      <c r="A21" s="23"/>
      <c r="B21" s="174" t="s">
        <v>8</v>
      </c>
      <c r="C21" s="174"/>
      <c r="D21" s="9"/>
      <c r="E21" s="10">
        <f>SUM(E9:E18)</f>
        <v>8260933.7999999998</v>
      </c>
    </row>
    <row r="22" spans="1:7" x14ac:dyDescent="0.25">
      <c r="A22" s="30"/>
      <c r="B22" s="27"/>
      <c r="C22" s="24"/>
      <c r="D22" s="25"/>
      <c r="E22" s="26"/>
    </row>
    <row r="23" spans="1:7" x14ac:dyDescent="0.25">
      <c r="A23" s="174" t="s">
        <v>8</v>
      </c>
      <c r="B23" s="174"/>
      <c r="C23" s="9"/>
      <c r="D23" s="9"/>
      <c r="E23" s="10">
        <f>E21</f>
        <v>8260933.7999999998</v>
      </c>
    </row>
    <row r="24" spans="1:7" x14ac:dyDescent="0.25">
      <c r="A24" s="66"/>
      <c r="B24" s="17" t="s">
        <v>83</v>
      </c>
      <c r="C24" s="24"/>
      <c r="D24" s="25"/>
      <c r="E24" s="67"/>
    </row>
    <row r="25" spans="1:7" x14ac:dyDescent="0.25">
      <c r="A25" s="183" t="s">
        <v>23</v>
      </c>
      <c r="B25" s="17" t="s">
        <v>88</v>
      </c>
      <c r="C25" s="24">
        <v>45677</v>
      </c>
      <c r="D25" s="5">
        <v>38746282723</v>
      </c>
      <c r="E25" s="7">
        <v>49762.31</v>
      </c>
    </row>
    <row r="26" spans="1:7" x14ac:dyDescent="0.25">
      <c r="A26" s="184"/>
      <c r="B26" s="17" t="s">
        <v>59</v>
      </c>
      <c r="C26" s="24">
        <v>45673</v>
      </c>
      <c r="D26" s="5">
        <v>38722248202</v>
      </c>
      <c r="E26" s="7">
        <v>1060000</v>
      </c>
    </row>
    <row r="27" spans="1:7" x14ac:dyDescent="0.25">
      <c r="A27" s="184"/>
      <c r="B27" s="17" t="s">
        <v>91</v>
      </c>
      <c r="C27" s="24">
        <v>45670</v>
      </c>
      <c r="D27" s="5">
        <v>23588783808</v>
      </c>
      <c r="E27" s="7">
        <v>8000</v>
      </c>
    </row>
    <row r="28" spans="1:7" ht="34.5" customHeight="1" x14ac:dyDescent="0.25">
      <c r="A28" s="185"/>
      <c r="B28" s="21" t="s">
        <v>54</v>
      </c>
      <c r="C28" s="6">
        <v>45666</v>
      </c>
      <c r="D28" s="5">
        <v>9003760070050</v>
      </c>
      <c r="E28" s="7">
        <v>26240</v>
      </c>
    </row>
    <row r="29" spans="1:7" x14ac:dyDescent="0.25">
      <c r="A29" s="177" t="s">
        <v>8</v>
      </c>
      <c r="B29" s="178"/>
      <c r="C29" s="9"/>
      <c r="D29" s="9"/>
      <c r="E29" s="12">
        <f>SUM(E23:E28)</f>
        <v>9404936.1099999994</v>
      </c>
    </row>
    <row r="30" spans="1:7" x14ac:dyDescent="0.25">
      <c r="A30" s="179" t="s">
        <v>9</v>
      </c>
      <c r="B30" s="180"/>
      <c r="C30" s="11"/>
      <c r="D30" s="11"/>
      <c r="E30" s="12">
        <f>E8+E29</f>
        <v>9404936.1099999994</v>
      </c>
      <c r="G30" s="8"/>
    </row>
    <row r="31" spans="1:7" x14ac:dyDescent="0.25">
      <c r="A31" s="13"/>
      <c r="B31" s="13"/>
      <c r="C31" s="14"/>
      <c r="D31" s="14"/>
      <c r="E31" s="15"/>
    </row>
    <row r="32" spans="1:7" x14ac:dyDescent="0.25">
      <c r="A32" s="16"/>
    </row>
    <row r="33" spans="1:20" s="35" customFormat="1" x14ac:dyDescent="0.25">
      <c r="A33" s="181" t="s">
        <v>123</v>
      </c>
      <c r="B33" s="181"/>
      <c r="C33" s="181"/>
      <c r="D33" s="181"/>
      <c r="E33" s="181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spans="1:20" s="35" customFormat="1" x14ac:dyDescent="0.25">
      <c r="A34" s="181"/>
      <c r="B34" s="181"/>
      <c r="C34" s="181"/>
      <c r="D34" s="181"/>
      <c r="E34" s="181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</row>
    <row r="35" spans="1:20" s="35" customFormat="1" x14ac:dyDescent="0.25">
      <c r="A35" s="182" t="s">
        <v>92</v>
      </c>
      <c r="B35" s="182"/>
      <c r="C35" s="182"/>
      <c r="D35" s="182"/>
      <c r="E35" s="182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</row>
    <row r="36" spans="1:20" s="28" customFormat="1" x14ac:dyDescent="0.25">
      <c r="A36" s="51"/>
      <c r="B36" s="51"/>
      <c r="C36" s="51"/>
      <c r="D36" s="51"/>
      <c r="E36" s="51"/>
    </row>
    <row r="38" spans="1:20" ht="29.25" customHeight="1" x14ac:dyDescent="0.25">
      <c r="A38" s="166" t="s">
        <v>55</v>
      </c>
      <c r="B38" s="166"/>
      <c r="D38" s="166" t="s">
        <v>56</v>
      </c>
      <c r="E38" s="166"/>
    </row>
    <row r="39" spans="1:20" x14ac:dyDescent="0.25">
      <c r="B39" s="2" t="s">
        <v>58</v>
      </c>
      <c r="D39" s="88" t="s">
        <v>30</v>
      </c>
      <c r="E39" s="72"/>
    </row>
    <row r="40" spans="1:20" x14ac:dyDescent="0.25">
      <c r="A40" s="2"/>
      <c r="B40" s="2"/>
    </row>
    <row r="41" spans="1:20" x14ac:dyDescent="0.25">
      <c r="A41" s="166" t="s">
        <v>22</v>
      </c>
      <c r="B41" s="166"/>
      <c r="C41" s="166"/>
      <c r="D41" s="166"/>
      <c r="E41" s="166"/>
    </row>
    <row r="42" spans="1:20" x14ac:dyDescent="0.25">
      <c r="A42" s="72"/>
      <c r="B42" s="72"/>
      <c r="C42" s="72"/>
      <c r="D42" s="72"/>
      <c r="E42" s="72"/>
    </row>
    <row r="43" spans="1:20" x14ac:dyDescent="0.25">
      <c r="C43" s="2" t="s">
        <v>52</v>
      </c>
      <c r="D43" s="2"/>
    </row>
    <row r="44" spans="1:20" x14ac:dyDescent="0.25">
      <c r="C44" s="72" t="s">
        <v>57</v>
      </c>
      <c r="D44" s="2"/>
    </row>
    <row r="45" spans="1:20" x14ac:dyDescent="0.25">
      <c r="A45" s="176"/>
      <c r="B45" s="176"/>
      <c r="C45" s="176"/>
      <c r="D45" s="176"/>
      <c r="E45" s="176"/>
    </row>
    <row r="46" spans="1:20" x14ac:dyDescent="0.25">
      <c r="A46" s="166"/>
      <c r="B46" s="166"/>
      <c r="C46" s="166"/>
      <c r="D46" s="166"/>
      <c r="E46" s="166"/>
    </row>
    <row r="49" spans="5:5" x14ac:dyDescent="0.25">
      <c r="E49" s="137"/>
    </row>
    <row r="50" spans="5:5" x14ac:dyDescent="0.25">
      <c r="E50" s="137"/>
    </row>
    <row r="51" spans="5:5" x14ac:dyDescent="0.25">
      <c r="E51" s="137"/>
    </row>
    <row r="52" spans="5:5" x14ac:dyDescent="0.25">
      <c r="E52" s="137"/>
    </row>
    <row r="53" spans="5:5" x14ac:dyDescent="0.25">
      <c r="E53" s="138"/>
    </row>
    <row r="54" spans="5:5" x14ac:dyDescent="0.25">
      <c r="E54" s="137"/>
    </row>
  </sheetData>
  <mergeCells count="19">
    <mergeCell ref="A41:E41"/>
    <mergeCell ref="A45:E45"/>
    <mergeCell ref="A46:E46"/>
    <mergeCell ref="A23:B23"/>
    <mergeCell ref="A29:B29"/>
    <mergeCell ref="A30:B30"/>
    <mergeCell ref="A33:E34"/>
    <mergeCell ref="A35:E35"/>
    <mergeCell ref="A25:A28"/>
    <mergeCell ref="A1:E1"/>
    <mergeCell ref="A2:E2"/>
    <mergeCell ref="A3:E3"/>
    <mergeCell ref="A4:E4"/>
    <mergeCell ref="A38:B38"/>
    <mergeCell ref="D38:E38"/>
    <mergeCell ref="A6:A7"/>
    <mergeCell ref="A8:B8"/>
    <mergeCell ref="A9:A11"/>
    <mergeCell ref="B21:C21"/>
  </mergeCells>
  <pageMargins left="0.7" right="0.7" top="0.75" bottom="0.75" header="0.3" footer="0.3"/>
  <pageSetup scale="72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I32" sqref="I32"/>
    </sheetView>
  </sheetViews>
  <sheetFormatPr baseColWidth="10" defaultRowHeight="15" x14ac:dyDescent="0.25"/>
  <cols>
    <col min="1" max="1" width="15" customWidth="1"/>
    <col min="3" max="3" width="14" customWidth="1"/>
    <col min="6" max="6" width="14.42578125" customWidth="1"/>
    <col min="7" max="7" width="13" customWidth="1"/>
    <col min="9" max="9" width="19.5703125" customWidth="1"/>
    <col min="10" max="10" width="17" customWidth="1"/>
    <col min="11" max="12" width="14.140625" customWidth="1"/>
  </cols>
  <sheetData>
    <row r="1" spans="1:12" x14ac:dyDescent="0.25">
      <c r="B1" s="35" t="s">
        <v>35</v>
      </c>
      <c r="C1" s="35"/>
      <c r="D1" s="35"/>
      <c r="E1" s="35"/>
      <c r="F1" s="35"/>
    </row>
    <row r="2" spans="1:12" ht="23.25" x14ac:dyDescent="0.35">
      <c r="A2" s="169" t="s">
        <v>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ht="18.75" x14ac:dyDescent="0.3">
      <c r="A3" s="165" t="s">
        <v>47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</row>
    <row r="4" spans="1:12" ht="19.5" thickBot="1" x14ac:dyDescent="0.35">
      <c r="A4" s="162"/>
      <c r="B4" s="162"/>
      <c r="C4" s="162"/>
      <c r="D4" s="162"/>
      <c r="E4" s="162"/>
      <c r="F4" s="162" t="s">
        <v>48</v>
      </c>
      <c r="G4" s="162"/>
      <c r="H4" s="162"/>
      <c r="I4" s="162"/>
      <c r="J4" s="162"/>
      <c r="K4" s="162"/>
      <c r="L4" s="162"/>
    </row>
    <row r="5" spans="1:12" ht="15.75" thickBot="1" x14ac:dyDescent="0.3">
      <c r="A5" s="187" t="s">
        <v>36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</row>
    <row r="6" spans="1:12" ht="15.75" thickBot="1" x14ac:dyDescent="0.3">
      <c r="A6" s="36" t="s">
        <v>87</v>
      </c>
      <c r="B6" s="37"/>
      <c r="C6" s="37"/>
      <c r="D6" s="37"/>
      <c r="E6" s="37"/>
      <c r="G6" s="37">
        <v>2025</v>
      </c>
      <c r="H6" s="38"/>
      <c r="I6" s="38"/>
      <c r="J6" s="37" t="s">
        <v>25</v>
      </c>
      <c r="K6" s="38"/>
      <c r="L6" s="62">
        <v>257677</v>
      </c>
    </row>
    <row r="7" spans="1:12" ht="15.75" thickBot="1" x14ac:dyDescent="0.3">
      <c r="A7" s="189" t="s">
        <v>37</v>
      </c>
      <c r="B7" s="190"/>
      <c r="C7" s="191"/>
      <c r="D7" s="192" t="s">
        <v>38</v>
      </c>
      <c r="E7" s="193"/>
      <c r="F7" s="193"/>
      <c r="G7" s="193"/>
      <c r="H7" s="193"/>
      <c r="I7" s="194"/>
      <c r="J7" s="195" t="s">
        <v>39</v>
      </c>
      <c r="K7" s="196"/>
      <c r="L7" s="196"/>
    </row>
    <row r="8" spans="1:12" ht="60" x14ac:dyDescent="0.25">
      <c r="A8" s="39" t="s">
        <v>40</v>
      </c>
      <c r="B8" s="39" t="s">
        <v>41</v>
      </c>
      <c r="C8" s="39" t="s">
        <v>42</v>
      </c>
      <c r="D8" s="40" t="s">
        <v>43</v>
      </c>
      <c r="E8" s="40" t="s">
        <v>44</v>
      </c>
      <c r="F8" s="48" t="s">
        <v>26</v>
      </c>
      <c r="G8" s="40" t="s">
        <v>45</v>
      </c>
      <c r="H8" s="40" t="s">
        <v>46</v>
      </c>
      <c r="I8" s="47" t="s">
        <v>49</v>
      </c>
      <c r="J8" s="41" t="s">
        <v>18</v>
      </c>
      <c r="K8" s="41" t="s">
        <v>17</v>
      </c>
      <c r="L8" s="42" t="s">
        <v>19</v>
      </c>
    </row>
    <row r="9" spans="1:12" x14ac:dyDescent="0.25">
      <c r="A9" s="56">
        <v>45682</v>
      </c>
      <c r="B9" s="50">
        <v>2913</v>
      </c>
      <c r="C9" s="58">
        <v>751155.5</v>
      </c>
      <c r="D9" s="56">
        <v>46780</v>
      </c>
      <c r="E9" s="94">
        <v>2887</v>
      </c>
      <c r="F9" s="32">
        <v>751155.5</v>
      </c>
      <c r="G9" s="83">
        <v>16576</v>
      </c>
      <c r="H9" s="49">
        <v>4.6344068012524386E-2</v>
      </c>
      <c r="I9" s="63">
        <v>743202.5</v>
      </c>
      <c r="J9" s="55"/>
      <c r="K9" s="63">
        <v>743202.5</v>
      </c>
      <c r="L9" s="33">
        <f>L6+I9-K9</f>
        <v>257677</v>
      </c>
    </row>
    <row r="10" spans="1:12" x14ac:dyDescent="0.25">
      <c r="A10" s="56"/>
      <c r="B10" s="50"/>
      <c r="C10" s="58"/>
      <c r="D10" s="56"/>
      <c r="E10" s="94"/>
      <c r="F10" s="32"/>
      <c r="G10" s="83"/>
      <c r="H10" s="49"/>
      <c r="I10" s="63"/>
      <c r="J10" s="55"/>
      <c r="K10" s="63"/>
      <c r="L10" s="33">
        <f>L9+I10-K10</f>
        <v>257677</v>
      </c>
    </row>
    <row r="11" spans="1:12" ht="20.25" customHeight="1" x14ac:dyDescent="0.25">
      <c r="A11" s="54"/>
      <c r="B11" s="93"/>
      <c r="C11" s="80"/>
      <c r="D11" s="54"/>
      <c r="E11" s="95"/>
      <c r="F11" s="52"/>
      <c r="G11" s="59"/>
      <c r="H11" s="49"/>
      <c r="I11" s="31"/>
      <c r="J11" s="53"/>
      <c r="K11" s="139"/>
      <c r="L11" s="33">
        <f>L10+I11-K11</f>
        <v>257677</v>
      </c>
    </row>
    <row r="12" spans="1:12" x14ac:dyDescent="0.25">
      <c r="A12" s="24"/>
      <c r="B12" s="93"/>
      <c r="C12" s="80"/>
      <c r="D12" s="24"/>
      <c r="E12" s="95"/>
      <c r="F12" s="20"/>
      <c r="G12" s="59"/>
      <c r="H12" s="49"/>
      <c r="I12" s="33"/>
      <c r="J12" s="53"/>
      <c r="K12" s="139"/>
      <c r="L12" s="33">
        <f>L11+I12-K12</f>
        <v>257677</v>
      </c>
    </row>
    <row r="13" spans="1:12" x14ac:dyDescent="0.25">
      <c r="A13" s="24"/>
      <c r="B13" s="93"/>
      <c r="C13" s="80"/>
      <c r="D13" s="24"/>
      <c r="E13" s="95"/>
      <c r="F13" s="20"/>
      <c r="G13" s="52"/>
      <c r="H13" s="49"/>
      <c r="I13" s="33"/>
      <c r="J13" s="53"/>
      <c r="K13" s="139"/>
      <c r="L13" s="33">
        <f>L12+I13-K13</f>
        <v>257677</v>
      </c>
    </row>
    <row r="14" spans="1:12" ht="19.5" customHeight="1" x14ac:dyDescent="0.25">
      <c r="A14" s="24"/>
      <c r="B14" s="93"/>
      <c r="C14" s="80"/>
      <c r="D14" s="24"/>
      <c r="E14" s="93"/>
      <c r="F14" s="20"/>
      <c r="G14" s="52"/>
      <c r="H14" s="49"/>
      <c r="I14" s="63"/>
      <c r="J14" s="53"/>
      <c r="K14" s="139"/>
      <c r="L14" s="33">
        <f>L13+I14-K14</f>
        <v>257677</v>
      </c>
    </row>
    <row r="15" spans="1:12" x14ac:dyDescent="0.25">
      <c r="A15" s="44"/>
      <c r="B15" s="43"/>
      <c r="C15" s="80"/>
      <c r="D15" s="45"/>
      <c r="E15" s="95"/>
      <c r="F15" s="52"/>
      <c r="G15" s="52"/>
      <c r="H15" s="49"/>
      <c r="I15" s="33"/>
      <c r="J15" s="33"/>
      <c r="K15" s="139"/>
      <c r="L15" s="33">
        <f t="shared" ref="L15:L16" si="0">L14+I15-K15</f>
        <v>257677</v>
      </c>
    </row>
    <row r="16" spans="1:12" x14ac:dyDescent="0.25">
      <c r="A16" s="44"/>
      <c r="B16" s="90"/>
      <c r="C16" s="82"/>
      <c r="D16" s="91"/>
      <c r="E16" s="96"/>
      <c r="F16" s="20"/>
      <c r="G16" s="52"/>
      <c r="H16" s="49"/>
      <c r="I16" s="33"/>
      <c r="J16" s="92"/>
      <c r="K16" s="139"/>
      <c r="L16" s="33">
        <f t="shared" si="0"/>
        <v>257677</v>
      </c>
    </row>
    <row r="17" spans="1:12" x14ac:dyDescent="0.25">
      <c r="A17" s="44"/>
      <c r="B17" s="74"/>
      <c r="C17" s="136"/>
      <c r="D17" s="91"/>
      <c r="E17" s="69"/>
      <c r="F17" s="70"/>
      <c r="G17" s="70"/>
      <c r="H17" s="49"/>
      <c r="I17" s="75"/>
      <c r="J17" s="76"/>
      <c r="K17" s="139"/>
      <c r="L17" s="33">
        <f>L16+I17-K17</f>
        <v>257677</v>
      </c>
    </row>
    <row r="18" spans="1:12" x14ac:dyDescent="0.25">
      <c r="A18" s="130"/>
      <c r="B18" s="74"/>
      <c r="C18" s="136"/>
      <c r="D18" s="91"/>
      <c r="E18" s="74"/>
      <c r="F18" s="81"/>
      <c r="G18" s="70"/>
      <c r="H18" s="49"/>
      <c r="I18" s="75"/>
      <c r="J18" s="76"/>
      <c r="K18" s="140"/>
      <c r="L18" s="33">
        <f>L17+I18-K18</f>
        <v>257677</v>
      </c>
    </row>
    <row r="19" spans="1:12" x14ac:dyDescent="0.25">
      <c r="A19" s="130"/>
      <c r="B19" s="74"/>
      <c r="C19" s="81"/>
      <c r="D19" s="91"/>
      <c r="E19" s="69"/>
      <c r="F19" s="70"/>
      <c r="G19" s="70"/>
      <c r="H19" s="49"/>
      <c r="I19" s="75"/>
      <c r="J19" s="76"/>
      <c r="K19" s="146"/>
      <c r="L19" s="33">
        <f>L18+I19-K19</f>
        <v>257677</v>
      </c>
    </row>
    <row r="20" spans="1:12" s="28" customFormat="1" x14ac:dyDescent="0.25">
      <c r="A20" s="73"/>
      <c r="B20" s="74"/>
      <c r="C20" s="81"/>
      <c r="D20" s="68"/>
      <c r="E20" s="69"/>
      <c r="F20" s="70"/>
      <c r="G20" s="70"/>
      <c r="H20" s="71"/>
      <c r="I20" s="75"/>
      <c r="J20" s="76"/>
      <c r="K20" s="75"/>
      <c r="L20" s="33">
        <f>L19+I20-K20</f>
        <v>257677</v>
      </c>
    </row>
    <row r="21" spans="1:12" ht="15.75" thickBot="1" x14ac:dyDescent="0.3">
      <c r="A21" s="46" t="s">
        <v>50</v>
      </c>
      <c r="B21" s="34">
        <f>SUM(B9:B20)</f>
        <v>2913</v>
      </c>
      <c r="C21" s="34">
        <f>SUM(C9:C20)</f>
        <v>751155.5</v>
      </c>
      <c r="D21" s="34"/>
      <c r="E21" s="34">
        <f>SUM(E9:E20)</f>
        <v>2887</v>
      </c>
      <c r="F21" s="34">
        <f>SUM(F9:F20)</f>
        <v>751155.5</v>
      </c>
      <c r="G21" s="34">
        <f>SUM(G9:G20)</f>
        <v>16576</v>
      </c>
      <c r="H21" s="34"/>
      <c r="I21" s="34">
        <f>SUM(I9:I20)</f>
        <v>743202.5</v>
      </c>
      <c r="J21" s="34"/>
      <c r="K21" s="34">
        <f>SUM(K9:K20)</f>
        <v>743202.5</v>
      </c>
      <c r="L21" s="57"/>
    </row>
    <row r="22" spans="1:12" x14ac:dyDescent="0.25">
      <c r="A22" s="84"/>
      <c r="B22" s="85"/>
      <c r="C22" s="86"/>
      <c r="D22" s="87"/>
      <c r="E22" s="85"/>
      <c r="F22" s="87"/>
      <c r="G22" s="87"/>
      <c r="H22" s="87"/>
      <c r="I22" s="87"/>
      <c r="J22" s="87"/>
      <c r="K22" s="87"/>
      <c r="L22" s="87"/>
    </row>
    <row r="23" spans="1:12" x14ac:dyDescent="0.25">
      <c r="B23" s="166" t="s">
        <v>20</v>
      </c>
      <c r="C23" s="166"/>
      <c r="E23" s="166"/>
      <c r="F23" s="166"/>
      <c r="H23" s="166" t="s">
        <v>21</v>
      </c>
      <c r="I23" s="166"/>
    </row>
    <row r="24" spans="1:12" x14ac:dyDescent="0.25">
      <c r="B24" s="167"/>
      <c r="C24" s="167"/>
      <c r="E24" s="186"/>
      <c r="F24" s="186"/>
      <c r="H24" s="167"/>
      <c r="I24" s="167"/>
    </row>
    <row r="25" spans="1:12" x14ac:dyDescent="0.25">
      <c r="B25" s="168" t="s">
        <v>51</v>
      </c>
      <c r="C25" s="168"/>
      <c r="E25" s="168"/>
      <c r="F25" s="168"/>
      <c r="H25" s="168" t="s">
        <v>32</v>
      </c>
      <c r="I25" s="168"/>
    </row>
    <row r="26" spans="1:12" x14ac:dyDescent="0.25">
      <c r="B26" s="2"/>
      <c r="C26" s="2"/>
    </row>
    <row r="27" spans="1:12" x14ac:dyDescent="0.25">
      <c r="B27" s="161"/>
      <c r="C27" s="161" t="s">
        <v>0</v>
      </c>
      <c r="D27" s="161"/>
      <c r="E27" s="161"/>
      <c r="F27" s="161"/>
      <c r="H27" s="64"/>
    </row>
    <row r="28" spans="1:12" x14ac:dyDescent="0.25">
      <c r="D28" s="2" t="s">
        <v>52</v>
      </c>
      <c r="E28" s="2"/>
    </row>
    <row r="29" spans="1:12" x14ac:dyDescent="0.25">
      <c r="D29" s="161" t="s">
        <v>57</v>
      </c>
    </row>
  </sheetData>
  <mergeCells count="15">
    <mergeCell ref="B25:C25"/>
    <mergeCell ref="E25:F25"/>
    <mergeCell ref="H25:I25"/>
    <mergeCell ref="B23:C23"/>
    <mergeCell ref="E23:F23"/>
    <mergeCell ref="H23:I23"/>
    <mergeCell ref="B24:C24"/>
    <mergeCell ref="E24:F24"/>
    <mergeCell ref="H24:I24"/>
    <mergeCell ref="A2:L2"/>
    <mergeCell ref="A3:L3"/>
    <mergeCell ref="A5:L5"/>
    <mergeCell ref="A7:C7"/>
    <mergeCell ref="D7:I7"/>
    <mergeCell ref="J7:L7"/>
  </mergeCells>
  <pageMargins left="0.25" right="0.25" top="0.75" bottom="0.75" header="0.3" footer="0.3"/>
  <pageSetup paperSize="5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selection activeCell="I32" sqref="I32"/>
    </sheetView>
  </sheetViews>
  <sheetFormatPr baseColWidth="10" defaultRowHeight="15" x14ac:dyDescent="0.25"/>
  <cols>
    <col min="1" max="1" width="15" customWidth="1"/>
    <col min="3" max="3" width="14" customWidth="1"/>
    <col min="6" max="6" width="14.42578125" customWidth="1"/>
    <col min="7" max="7" width="13" customWidth="1"/>
    <col min="9" max="9" width="19.5703125" customWidth="1"/>
    <col min="10" max="10" width="17" customWidth="1"/>
    <col min="11" max="12" width="14.140625" customWidth="1"/>
  </cols>
  <sheetData>
    <row r="1" spans="1:12" x14ac:dyDescent="0.25">
      <c r="B1" s="35" t="s">
        <v>35</v>
      </c>
      <c r="C1" s="35"/>
      <c r="D1" s="35"/>
      <c r="E1" s="35"/>
      <c r="F1" s="35"/>
    </row>
    <row r="2" spans="1:12" ht="23.25" x14ac:dyDescent="0.35">
      <c r="A2" s="169" t="s">
        <v>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ht="18.75" x14ac:dyDescent="0.3">
      <c r="A3" s="165" t="s">
        <v>47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</row>
    <row r="4" spans="1:12" ht="19.5" thickBot="1" x14ac:dyDescent="0.35">
      <c r="A4" s="60"/>
      <c r="B4" s="60"/>
      <c r="C4" s="60"/>
      <c r="D4" s="60"/>
      <c r="E4" s="60"/>
      <c r="F4" s="60" t="s">
        <v>48</v>
      </c>
      <c r="G4" s="60"/>
      <c r="H4" s="60"/>
      <c r="I4" s="60"/>
      <c r="J4" s="60"/>
      <c r="K4" s="60"/>
      <c r="L4" s="60"/>
    </row>
    <row r="5" spans="1:12" ht="15.75" thickBot="1" x14ac:dyDescent="0.3">
      <c r="A5" s="187" t="s">
        <v>36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</row>
    <row r="6" spans="1:12" ht="15.75" thickBot="1" x14ac:dyDescent="0.3">
      <c r="A6" s="36" t="s">
        <v>87</v>
      </c>
      <c r="B6" s="37"/>
      <c r="C6" s="37"/>
      <c r="D6" s="37"/>
      <c r="E6" s="37"/>
      <c r="G6" s="37">
        <v>2025</v>
      </c>
      <c r="H6" s="38"/>
      <c r="I6" s="38"/>
      <c r="J6" s="37" t="s">
        <v>25</v>
      </c>
      <c r="K6" s="38"/>
      <c r="L6" s="62">
        <v>257677</v>
      </c>
    </row>
    <row r="7" spans="1:12" ht="15.75" thickBot="1" x14ac:dyDescent="0.3">
      <c r="A7" s="189" t="s">
        <v>37</v>
      </c>
      <c r="B7" s="190"/>
      <c r="C7" s="191"/>
      <c r="D7" s="192" t="s">
        <v>38</v>
      </c>
      <c r="E7" s="193"/>
      <c r="F7" s="193"/>
      <c r="G7" s="193"/>
      <c r="H7" s="193"/>
      <c r="I7" s="194"/>
      <c r="J7" s="195" t="s">
        <v>39</v>
      </c>
      <c r="K7" s="196"/>
      <c r="L7" s="196"/>
    </row>
    <row r="8" spans="1:12" ht="60" x14ac:dyDescent="0.25">
      <c r="A8" s="39" t="s">
        <v>40</v>
      </c>
      <c r="B8" s="39" t="s">
        <v>41</v>
      </c>
      <c r="C8" s="39" t="s">
        <v>42</v>
      </c>
      <c r="D8" s="40" t="s">
        <v>43</v>
      </c>
      <c r="E8" s="40" t="s">
        <v>44</v>
      </c>
      <c r="F8" s="48" t="s">
        <v>26</v>
      </c>
      <c r="G8" s="40" t="s">
        <v>45</v>
      </c>
      <c r="H8" s="40" t="s">
        <v>46</v>
      </c>
      <c r="I8" s="47" t="s">
        <v>49</v>
      </c>
      <c r="J8" s="41" t="s">
        <v>18</v>
      </c>
      <c r="K8" s="41" t="s">
        <v>17</v>
      </c>
      <c r="L8" s="42" t="s">
        <v>19</v>
      </c>
    </row>
    <row r="9" spans="1:12" x14ac:dyDescent="0.25">
      <c r="A9" s="56">
        <v>45682</v>
      </c>
      <c r="B9" s="50">
        <v>2913</v>
      </c>
      <c r="C9" s="58">
        <v>751155.5</v>
      </c>
      <c r="D9" s="56">
        <v>46780</v>
      </c>
      <c r="E9" s="94">
        <v>2887</v>
      </c>
      <c r="F9" s="32">
        <v>751155.5</v>
      </c>
      <c r="G9" s="83">
        <v>16576</v>
      </c>
      <c r="H9" s="49">
        <v>4.6344068012524386E-2</v>
      </c>
      <c r="I9" s="63">
        <v>743202.5</v>
      </c>
      <c r="J9" s="55"/>
      <c r="K9" s="63">
        <v>743202.5</v>
      </c>
      <c r="L9" s="33">
        <f>L6+I9-K9</f>
        <v>257677</v>
      </c>
    </row>
    <row r="10" spans="1:12" x14ac:dyDescent="0.25">
      <c r="A10" s="56"/>
      <c r="B10" s="50"/>
      <c r="C10" s="58"/>
      <c r="D10" s="56"/>
      <c r="E10" s="94"/>
      <c r="F10" s="32"/>
      <c r="G10" s="83"/>
      <c r="H10" s="49"/>
      <c r="I10" s="63"/>
      <c r="J10" s="55"/>
      <c r="K10" s="63"/>
      <c r="L10" s="33">
        <f>L9+I10-K10</f>
        <v>257677</v>
      </c>
    </row>
    <row r="11" spans="1:12" ht="20.25" customHeight="1" x14ac:dyDescent="0.25">
      <c r="A11" s="54"/>
      <c r="B11" s="93"/>
      <c r="C11" s="80"/>
      <c r="D11" s="54"/>
      <c r="E11" s="95"/>
      <c r="F11" s="52"/>
      <c r="G11" s="59"/>
      <c r="H11" s="49"/>
      <c r="I11" s="31"/>
      <c r="J11" s="53"/>
      <c r="K11" s="139"/>
      <c r="L11" s="33">
        <f>L10+I11-K11</f>
        <v>257677</v>
      </c>
    </row>
    <row r="12" spans="1:12" x14ac:dyDescent="0.25">
      <c r="A12" s="24"/>
      <c r="B12" s="93"/>
      <c r="C12" s="80"/>
      <c r="D12" s="24"/>
      <c r="E12" s="95"/>
      <c r="F12" s="20"/>
      <c r="G12" s="59"/>
      <c r="H12" s="49"/>
      <c r="I12" s="33"/>
      <c r="J12" s="53"/>
      <c r="K12" s="139"/>
      <c r="L12" s="33">
        <f>L11+I12-K12</f>
        <v>257677</v>
      </c>
    </row>
    <row r="13" spans="1:12" x14ac:dyDescent="0.25">
      <c r="A13" s="24"/>
      <c r="B13" s="93"/>
      <c r="C13" s="80"/>
      <c r="D13" s="24"/>
      <c r="E13" s="95"/>
      <c r="F13" s="20"/>
      <c r="G13" s="52"/>
      <c r="H13" s="49"/>
      <c r="I13" s="33"/>
      <c r="J13" s="53"/>
      <c r="K13" s="139"/>
      <c r="L13" s="33">
        <f>L12+I13-K13</f>
        <v>257677</v>
      </c>
    </row>
    <row r="14" spans="1:12" ht="19.5" customHeight="1" x14ac:dyDescent="0.25">
      <c r="A14" s="24"/>
      <c r="B14" s="93"/>
      <c r="C14" s="80"/>
      <c r="D14" s="24"/>
      <c r="E14" s="93"/>
      <c r="F14" s="20"/>
      <c r="G14" s="52"/>
      <c r="H14" s="49"/>
      <c r="I14" s="63"/>
      <c r="J14" s="53"/>
      <c r="K14" s="139"/>
      <c r="L14" s="33">
        <f>L13+I14-K14</f>
        <v>257677</v>
      </c>
    </row>
    <row r="15" spans="1:12" x14ac:dyDescent="0.25">
      <c r="A15" s="44"/>
      <c r="B15" s="43"/>
      <c r="C15" s="80"/>
      <c r="D15" s="45"/>
      <c r="E15" s="95"/>
      <c r="F15" s="52"/>
      <c r="G15" s="52"/>
      <c r="H15" s="49"/>
      <c r="I15" s="33"/>
      <c r="J15" s="33"/>
      <c r="K15" s="139"/>
      <c r="L15" s="33">
        <f t="shared" ref="L15:L16" si="0">L14+I15-K15</f>
        <v>257677</v>
      </c>
    </row>
    <row r="16" spans="1:12" x14ac:dyDescent="0.25">
      <c r="A16" s="44"/>
      <c r="B16" s="90"/>
      <c r="C16" s="82"/>
      <c r="D16" s="91"/>
      <c r="E16" s="96"/>
      <c r="F16" s="20"/>
      <c r="G16" s="52"/>
      <c r="H16" s="49"/>
      <c r="I16" s="33"/>
      <c r="J16" s="92"/>
      <c r="K16" s="139"/>
      <c r="L16" s="33">
        <f t="shared" si="0"/>
        <v>257677</v>
      </c>
    </row>
    <row r="17" spans="1:12" x14ac:dyDescent="0.25">
      <c r="A17" s="44"/>
      <c r="B17" s="74"/>
      <c r="C17" s="136"/>
      <c r="D17" s="91"/>
      <c r="E17" s="69"/>
      <c r="F17" s="70"/>
      <c r="G17" s="70"/>
      <c r="H17" s="49"/>
      <c r="I17" s="75"/>
      <c r="J17" s="76"/>
      <c r="K17" s="139"/>
      <c r="L17" s="33">
        <f>L16+I17-K17</f>
        <v>257677</v>
      </c>
    </row>
    <row r="18" spans="1:12" x14ac:dyDescent="0.25">
      <c r="A18" s="130"/>
      <c r="B18" s="74"/>
      <c r="C18" s="136"/>
      <c r="D18" s="91"/>
      <c r="E18" s="74"/>
      <c r="F18" s="81"/>
      <c r="G18" s="70"/>
      <c r="H18" s="49"/>
      <c r="I18" s="75"/>
      <c r="J18" s="76"/>
      <c r="K18" s="140"/>
      <c r="L18" s="33">
        <f>L17+I18-K18</f>
        <v>257677</v>
      </c>
    </row>
    <row r="19" spans="1:12" x14ac:dyDescent="0.25">
      <c r="A19" s="130"/>
      <c r="B19" s="74"/>
      <c r="C19" s="81"/>
      <c r="D19" s="91"/>
      <c r="E19" s="69"/>
      <c r="F19" s="70"/>
      <c r="G19" s="70"/>
      <c r="H19" s="49"/>
      <c r="I19" s="75"/>
      <c r="J19" s="76"/>
      <c r="K19" s="146"/>
      <c r="L19" s="33">
        <f>L18+I19-K19</f>
        <v>257677</v>
      </c>
    </row>
    <row r="20" spans="1:12" s="28" customFormat="1" x14ac:dyDescent="0.25">
      <c r="A20" s="73"/>
      <c r="B20" s="74"/>
      <c r="C20" s="81"/>
      <c r="D20" s="68"/>
      <c r="E20" s="69"/>
      <c r="F20" s="70"/>
      <c r="G20" s="70"/>
      <c r="H20" s="71"/>
      <c r="I20" s="75"/>
      <c r="J20" s="76"/>
      <c r="K20" s="75"/>
      <c r="L20" s="33">
        <f>L19+I20-K20</f>
        <v>257677</v>
      </c>
    </row>
    <row r="21" spans="1:12" ht="15.75" thickBot="1" x14ac:dyDescent="0.3">
      <c r="A21" s="46" t="s">
        <v>50</v>
      </c>
      <c r="B21" s="34">
        <f>SUM(B9:B20)</f>
        <v>2913</v>
      </c>
      <c r="C21" s="34">
        <f>SUM(C9:C20)</f>
        <v>751155.5</v>
      </c>
      <c r="D21" s="34"/>
      <c r="E21" s="34">
        <f>SUM(E9:E20)</f>
        <v>2887</v>
      </c>
      <c r="F21" s="34">
        <f>SUM(F9:F20)</f>
        <v>751155.5</v>
      </c>
      <c r="G21" s="34">
        <f>SUM(G9:G20)</f>
        <v>16576</v>
      </c>
      <c r="H21" s="34"/>
      <c r="I21" s="34">
        <f>SUM(I9:I20)</f>
        <v>743202.5</v>
      </c>
      <c r="J21" s="34"/>
      <c r="K21" s="34">
        <f>SUM(K9:K20)</f>
        <v>743202.5</v>
      </c>
      <c r="L21" s="57"/>
    </row>
    <row r="22" spans="1:12" x14ac:dyDescent="0.25">
      <c r="A22" s="84"/>
      <c r="B22" s="85"/>
      <c r="C22" s="86"/>
      <c r="D22" s="87"/>
      <c r="E22" s="85"/>
      <c r="F22" s="87"/>
      <c r="G22" s="87"/>
      <c r="H22" s="87"/>
      <c r="I22" s="87"/>
      <c r="J22" s="87"/>
      <c r="K22" s="87"/>
      <c r="L22" s="87"/>
    </row>
    <row r="23" spans="1:12" x14ac:dyDescent="0.25">
      <c r="B23" s="166" t="s">
        <v>20</v>
      </c>
      <c r="C23" s="166"/>
      <c r="E23" s="166"/>
      <c r="F23" s="166"/>
      <c r="H23" s="166" t="s">
        <v>21</v>
      </c>
      <c r="I23" s="166"/>
    </row>
    <row r="24" spans="1:12" x14ac:dyDescent="0.25">
      <c r="B24" s="167"/>
      <c r="C24" s="167"/>
      <c r="E24" s="186"/>
      <c r="F24" s="186"/>
      <c r="H24" s="167"/>
      <c r="I24" s="167"/>
    </row>
    <row r="25" spans="1:12" x14ac:dyDescent="0.25">
      <c r="B25" s="168" t="s">
        <v>51</v>
      </c>
      <c r="C25" s="168"/>
      <c r="E25" s="168"/>
      <c r="F25" s="168"/>
      <c r="H25" s="168" t="s">
        <v>32</v>
      </c>
      <c r="I25" s="168"/>
    </row>
    <row r="26" spans="1:12" x14ac:dyDescent="0.25">
      <c r="B26" s="2"/>
      <c r="C26" s="2"/>
    </row>
    <row r="27" spans="1:12" x14ac:dyDescent="0.25">
      <c r="B27" s="61"/>
      <c r="C27" s="61" t="s">
        <v>0</v>
      </c>
      <c r="D27" s="61"/>
      <c r="E27" s="61"/>
      <c r="F27" s="61"/>
      <c r="H27" s="64"/>
    </row>
    <row r="28" spans="1:12" x14ac:dyDescent="0.25">
      <c r="D28" s="2" t="s">
        <v>52</v>
      </c>
      <c r="E28" s="2"/>
    </row>
    <row r="29" spans="1:12" x14ac:dyDescent="0.25">
      <c r="D29" s="72" t="s">
        <v>57</v>
      </c>
    </row>
  </sheetData>
  <mergeCells count="15">
    <mergeCell ref="A2:L2"/>
    <mergeCell ref="A3:L3"/>
    <mergeCell ref="A5:L5"/>
    <mergeCell ref="A7:C7"/>
    <mergeCell ref="D7:I7"/>
    <mergeCell ref="J7:L7"/>
    <mergeCell ref="B25:C25"/>
    <mergeCell ref="E25:F25"/>
    <mergeCell ref="H25:I25"/>
    <mergeCell ref="B23:C23"/>
    <mergeCell ref="E23:F23"/>
    <mergeCell ref="H23:I23"/>
    <mergeCell ref="B24:C24"/>
    <mergeCell ref="E24:F24"/>
    <mergeCell ref="H24:I24"/>
  </mergeCells>
  <pageMargins left="0.25" right="0.25" top="0.75" bottom="0.75" header="0.3" footer="0.3"/>
  <pageSetup paperSize="5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zoomScaleNormal="100" zoomScaleSheetLayoutView="100" workbookViewId="0">
      <selection activeCell="H11" sqref="H11"/>
    </sheetView>
  </sheetViews>
  <sheetFormatPr baseColWidth="10" defaultRowHeight="15" x14ac:dyDescent="0.25"/>
  <cols>
    <col min="1" max="1" width="3.7109375" customWidth="1"/>
    <col min="2" max="2" width="24.140625" customWidth="1"/>
    <col min="3" max="3" width="27.28515625" customWidth="1"/>
    <col min="4" max="4" width="20.42578125" customWidth="1"/>
    <col min="5" max="5" width="17.5703125" customWidth="1"/>
    <col min="6" max="6" width="16.42578125" customWidth="1"/>
    <col min="7" max="7" width="10.7109375" customWidth="1"/>
    <col min="8" max="8" width="19" customWidth="1"/>
    <col min="9" max="9" width="23.28515625" customWidth="1"/>
  </cols>
  <sheetData>
    <row r="1" spans="1:9" x14ac:dyDescent="0.25">
      <c r="B1" s="79"/>
      <c r="C1" s="79"/>
      <c r="D1" s="79"/>
    </row>
    <row r="2" spans="1:9" ht="20.25" x14ac:dyDescent="0.3">
      <c r="B2" s="79"/>
      <c r="C2" s="79"/>
      <c r="D2" s="77" t="s">
        <v>28</v>
      </c>
    </row>
    <row r="3" spans="1:9" ht="15.75" x14ac:dyDescent="0.25">
      <c r="B3" s="79"/>
      <c r="C3" s="79"/>
      <c r="D3" s="78" t="s">
        <v>34</v>
      </c>
    </row>
    <row r="4" spans="1:9" x14ac:dyDescent="0.25">
      <c r="B4" s="79"/>
      <c r="C4" s="79"/>
      <c r="D4" s="79" t="s">
        <v>90</v>
      </c>
    </row>
    <row r="7" spans="1:9" x14ac:dyDescent="0.25">
      <c r="A7" t="s">
        <v>53</v>
      </c>
      <c r="C7" s="29" t="s">
        <v>33</v>
      </c>
    </row>
    <row r="8" spans="1:9" x14ac:dyDescent="0.25">
      <c r="C8" s="29"/>
    </row>
    <row r="9" spans="1:9" x14ac:dyDescent="0.25">
      <c r="B9" s="97"/>
    </row>
    <row r="10" spans="1:9" ht="45" x14ac:dyDescent="0.25">
      <c r="A10" s="98" t="s">
        <v>29</v>
      </c>
      <c r="B10" s="99" t="s">
        <v>60</v>
      </c>
      <c r="C10" s="99" t="s">
        <v>61</v>
      </c>
      <c r="D10" s="98" t="s">
        <v>62</v>
      </c>
      <c r="E10" s="99" t="s">
        <v>158</v>
      </c>
      <c r="F10" s="99" t="s">
        <v>157</v>
      </c>
      <c r="G10" s="99" t="s">
        <v>156</v>
      </c>
      <c r="H10" s="99" t="s">
        <v>155</v>
      </c>
      <c r="I10" s="99" t="s">
        <v>63</v>
      </c>
    </row>
    <row r="11" spans="1:9" s="101" customFormat="1" ht="15.75" x14ac:dyDescent="0.25">
      <c r="A11" s="100"/>
      <c r="B11" s="143" t="s">
        <v>84</v>
      </c>
      <c r="C11" s="144" t="s">
        <v>85</v>
      </c>
      <c r="D11" s="131" t="s">
        <v>86</v>
      </c>
      <c r="E11" s="131"/>
      <c r="F11" s="131"/>
      <c r="G11" s="131"/>
      <c r="H11" s="145">
        <v>742000</v>
      </c>
      <c r="I11" s="160">
        <f t="shared" ref="I11:I42" si="0">SUM(H11:H11)</f>
        <v>742000</v>
      </c>
    </row>
    <row r="12" spans="1:9" s="101" customFormat="1" ht="22.5" x14ac:dyDescent="0.25">
      <c r="A12" s="100"/>
      <c r="B12" s="152" t="s">
        <v>93</v>
      </c>
      <c r="C12" s="152" t="s">
        <v>124</v>
      </c>
      <c r="D12" s="131" t="s">
        <v>86</v>
      </c>
      <c r="E12" s="131"/>
      <c r="F12" s="131"/>
      <c r="G12" s="131"/>
      <c r="H12" s="151">
        <v>183878.59</v>
      </c>
      <c r="I12" s="160">
        <f t="shared" si="0"/>
        <v>183878.59</v>
      </c>
    </row>
    <row r="13" spans="1:9" s="101" customFormat="1" ht="15.75" x14ac:dyDescent="0.25">
      <c r="A13" s="100"/>
      <c r="B13" s="153" t="s">
        <v>94</v>
      </c>
      <c r="C13" s="153" t="s">
        <v>125</v>
      </c>
      <c r="D13" s="131" t="s">
        <v>86</v>
      </c>
      <c r="E13" s="131"/>
      <c r="F13" s="131"/>
      <c r="G13" s="131"/>
      <c r="H13" s="151">
        <v>275450</v>
      </c>
      <c r="I13" s="160">
        <f t="shared" si="0"/>
        <v>275450</v>
      </c>
    </row>
    <row r="14" spans="1:9" s="101" customFormat="1" ht="22.5" x14ac:dyDescent="0.25">
      <c r="A14" s="100"/>
      <c r="B14" s="154" t="s">
        <v>95</v>
      </c>
      <c r="C14" s="154" t="s">
        <v>126</v>
      </c>
      <c r="D14" s="131" t="s">
        <v>86</v>
      </c>
      <c r="E14" s="131"/>
      <c r="F14" s="131"/>
      <c r="G14" s="131"/>
      <c r="H14" s="151">
        <v>13000</v>
      </c>
      <c r="I14" s="160">
        <f t="shared" si="0"/>
        <v>13000</v>
      </c>
    </row>
    <row r="15" spans="1:9" s="101" customFormat="1" ht="22.5" x14ac:dyDescent="0.25">
      <c r="A15" s="100"/>
      <c r="B15" s="154" t="s">
        <v>96</v>
      </c>
      <c r="C15" s="154" t="s">
        <v>127</v>
      </c>
      <c r="D15" s="131" t="s">
        <v>86</v>
      </c>
      <c r="E15" s="131"/>
      <c r="F15" s="131"/>
      <c r="G15" s="131"/>
      <c r="H15" s="151">
        <v>0</v>
      </c>
      <c r="I15" s="160">
        <f t="shared" si="0"/>
        <v>0</v>
      </c>
    </row>
    <row r="16" spans="1:9" s="101" customFormat="1" ht="22.5" x14ac:dyDescent="0.25">
      <c r="A16" s="100"/>
      <c r="B16" s="154" t="s">
        <v>97</v>
      </c>
      <c r="C16" s="154" t="s">
        <v>128</v>
      </c>
      <c r="D16" s="131" t="s">
        <v>86</v>
      </c>
      <c r="E16" s="131"/>
      <c r="F16" s="131"/>
      <c r="G16" s="131"/>
      <c r="H16" s="151">
        <v>5500</v>
      </c>
      <c r="I16" s="160">
        <f t="shared" si="0"/>
        <v>5500</v>
      </c>
    </row>
    <row r="17" spans="1:9" s="101" customFormat="1" ht="22.5" x14ac:dyDescent="0.25">
      <c r="A17" s="100"/>
      <c r="B17" s="154" t="s">
        <v>98</v>
      </c>
      <c r="C17" s="154" t="s">
        <v>129</v>
      </c>
      <c r="D17" s="131" t="s">
        <v>86</v>
      </c>
      <c r="E17" s="131"/>
      <c r="F17" s="131"/>
      <c r="G17" s="131"/>
      <c r="H17" s="151">
        <v>2525</v>
      </c>
      <c r="I17" s="160">
        <f t="shared" si="0"/>
        <v>2525</v>
      </c>
    </row>
    <row r="18" spans="1:9" s="101" customFormat="1" ht="15.75" x14ac:dyDescent="0.25">
      <c r="A18" s="100"/>
      <c r="B18" s="154" t="s">
        <v>99</v>
      </c>
      <c r="C18" s="154" t="s">
        <v>1</v>
      </c>
      <c r="D18" s="131" t="s">
        <v>86</v>
      </c>
      <c r="E18" s="131"/>
      <c r="F18" s="131"/>
      <c r="G18" s="131"/>
      <c r="H18" s="151">
        <v>9935.01</v>
      </c>
      <c r="I18" s="160">
        <f t="shared" si="0"/>
        <v>9935.01</v>
      </c>
    </row>
    <row r="19" spans="1:9" s="101" customFormat="1" ht="22.5" x14ac:dyDescent="0.25">
      <c r="A19" s="100"/>
      <c r="B19" s="154" t="s">
        <v>100</v>
      </c>
      <c r="C19" s="154" t="s">
        <v>1</v>
      </c>
      <c r="D19" s="131" t="s">
        <v>86</v>
      </c>
      <c r="E19" s="131"/>
      <c r="F19" s="131"/>
      <c r="G19" s="131"/>
      <c r="H19" s="151">
        <v>66000</v>
      </c>
      <c r="I19" s="160">
        <f t="shared" si="0"/>
        <v>66000</v>
      </c>
    </row>
    <row r="20" spans="1:9" s="101" customFormat="1" ht="22.5" x14ac:dyDescent="0.25">
      <c r="A20" s="100"/>
      <c r="B20" s="154" t="s">
        <v>101</v>
      </c>
      <c r="C20" s="154" t="s">
        <v>1</v>
      </c>
      <c r="D20" s="131" t="s">
        <v>86</v>
      </c>
      <c r="E20" s="131"/>
      <c r="F20" s="131"/>
      <c r="G20" s="131"/>
      <c r="H20" s="151">
        <v>59153.21</v>
      </c>
      <c r="I20" s="160">
        <f t="shared" si="0"/>
        <v>59153.21</v>
      </c>
    </row>
    <row r="21" spans="1:9" s="101" customFormat="1" ht="15.75" x14ac:dyDescent="0.25">
      <c r="A21" s="100"/>
      <c r="B21" s="154" t="s">
        <v>102</v>
      </c>
      <c r="C21" s="154" t="s">
        <v>1</v>
      </c>
      <c r="D21" s="131" t="s">
        <v>86</v>
      </c>
      <c r="E21" s="131"/>
      <c r="F21" s="131"/>
      <c r="G21" s="131"/>
      <c r="H21" s="151">
        <v>83319.88</v>
      </c>
      <c r="I21" s="160">
        <f t="shared" si="0"/>
        <v>83319.88</v>
      </c>
    </row>
    <row r="22" spans="1:9" s="101" customFormat="1" ht="22.5" x14ac:dyDescent="0.25">
      <c r="A22" s="100"/>
      <c r="B22" s="155" t="s">
        <v>103</v>
      </c>
      <c r="C22" s="155" t="s">
        <v>130</v>
      </c>
      <c r="D22" s="131" t="s">
        <v>86</v>
      </c>
      <c r="E22" s="131"/>
      <c r="F22" s="131"/>
      <c r="G22" s="131"/>
      <c r="H22" s="151">
        <v>3450</v>
      </c>
      <c r="I22" s="160">
        <f t="shared" si="0"/>
        <v>3450</v>
      </c>
    </row>
    <row r="23" spans="1:9" s="101" customFormat="1" ht="15.75" x14ac:dyDescent="0.25">
      <c r="A23" s="100"/>
      <c r="B23" s="155" t="s">
        <v>104</v>
      </c>
      <c r="C23" s="155" t="s">
        <v>131</v>
      </c>
      <c r="D23" s="131" t="s">
        <v>86</v>
      </c>
      <c r="E23" s="131"/>
      <c r="F23" s="131"/>
      <c r="G23" s="131"/>
      <c r="H23" s="151">
        <v>6549</v>
      </c>
      <c r="I23" s="160">
        <f t="shared" si="0"/>
        <v>6549</v>
      </c>
    </row>
    <row r="24" spans="1:9" s="101" customFormat="1" ht="22.5" x14ac:dyDescent="0.25">
      <c r="A24" s="100"/>
      <c r="B24" s="155" t="s">
        <v>95</v>
      </c>
      <c r="C24" s="155" t="s">
        <v>132</v>
      </c>
      <c r="D24" s="131" t="s">
        <v>86</v>
      </c>
      <c r="E24" s="131"/>
      <c r="F24" s="131"/>
      <c r="G24" s="131"/>
      <c r="H24" s="151">
        <v>3620</v>
      </c>
      <c r="I24" s="160">
        <f t="shared" si="0"/>
        <v>3620</v>
      </c>
    </row>
    <row r="25" spans="1:9" s="101" customFormat="1" ht="22.5" x14ac:dyDescent="0.25">
      <c r="A25" s="100"/>
      <c r="B25" s="155" t="s">
        <v>105</v>
      </c>
      <c r="C25" s="155" t="s">
        <v>133</v>
      </c>
      <c r="D25" s="131" t="s">
        <v>86</v>
      </c>
      <c r="E25" s="131"/>
      <c r="F25" s="131"/>
      <c r="G25" s="131"/>
      <c r="H25" s="151">
        <v>8260</v>
      </c>
      <c r="I25" s="160">
        <f t="shared" si="0"/>
        <v>8260</v>
      </c>
    </row>
    <row r="26" spans="1:9" s="101" customFormat="1" ht="15.75" x14ac:dyDescent="0.25">
      <c r="A26" s="100"/>
      <c r="B26" s="154" t="s">
        <v>106</v>
      </c>
      <c r="C26" s="158" t="s">
        <v>134</v>
      </c>
      <c r="D26" s="131" t="s">
        <v>86</v>
      </c>
      <c r="E26" s="131"/>
      <c r="F26" s="131"/>
      <c r="G26" s="131"/>
      <c r="H26" s="151">
        <v>22216.57</v>
      </c>
      <c r="I26" s="160">
        <f t="shared" si="0"/>
        <v>22216.57</v>
      </c>
    </row>
    <row r="27" spans="1:9" s="101" customFormat="1" ht="22.5" x14ac:dyDescent="0.25">
      <c r="A27" s="100"/>
      <c r="B27" s="154" t="s">
        <v>107</v>
      </c>
      <c r="C27" s="158" t="s">
        <v>126</v>
      </c>
      <c r="D27" s="131" t="s">
        <v>86</v>
      </c>
      <c r="E27" s="131"/>
      <c r="F27" s="131"/>
      <c r="G27" s="131"/>
      <c r="H27" s="151">
        <v>107519</v>
      </c>
      <c r="I27" s="160">
        <f t="shared" si="0"/>
        <v>107519</v>
      </c>
    </row>
    <row r="28" spans="1:9" s="101" customFormat="1" ht="15.75" x14ac:dyDescent="0.25">
      <c r="A28" s="100"/>
      <c r="B28" s="156" t="s">
        <v>108</v>
      </c>
      <c r="C28" s="158" t="s">
        <v>126</v>
      </c>
      <c r="D28" s="131" t="s">
        <v>86</v>
      </c>
      <c r="E28" s="131"/>
      <c r="F28" s="131"/>
      <c r="G28" s="131"/>
      <c r="H28" s="151">
        <v>61275</v>
      </c>
      <c r="I28" s="160">
        <f t="shared" si="0"/>
        <v>61275</v>
      </c>
    </row>
    <row r="29" spans="1:9" s="101" customFormat="1" ht="15.75" x14ac:dyDescent="0.25">
      <c r="A29" s="100"/>
      <c r="B29" s="157" t="s">
        <v>109</v>
      </c>
      <c r="C29" s="159" t="s">
        <v>135</v>
      </c>
      <c r="D29" s="131" t="s">
        <v>86</v>
      </c>
      <c r="E29" s="131"/>
      <c r="F29" s="131"/>
      <c r="G29" s="131"/>
      <c r="H29" s="151">
        <v>1900</v>
      </c>
      <c r="I29" s="160">
        <f t="shared" si="0"/>
        <v>1900</v>
      </c>
    </row>
    <row r="30" spans="1:9" s="101" customFormat="1" ht="15.75" x14ac:dyDescent="0.25">
      <c r="A30" s="100"/>
      <c r="B30" s="157" t="s">
        <v>110</v>
      </c>
      <c r="C30" s="159" t="s">
        <v>136</v>
      </c>
      <c r="D30" s="131" t="s">
        <v>86</v>
      </c>
      <c r="E30" s="131"/>
      <c r="F30" s="131"/>
      <c r="G30" s="131"/>
      <c r="H30" s="151">
        <v>1425</v>
      </c>
      <c r="I30" s="160">
        <f t="shared" si="0"/>
        <v>1425</v>
      </c>
    </row>
    <row r="31" spans="1:9" s="101" customFormat="1" ht="15.75" x14ac:dyDescent="0.25">
      <c r="A31" s="100"/>
      <c r="B31" s="157" t="s">
        <v>111</v>
      </c>
      <c r="C31" s="159" t="s">
        <v>137</v>
      </c>
      <c r="D31" s="131" t="s">
        <v>86</v>
      </c>
      <c r="E31" s="131"/>
      <c r="F31" s="131"/>
      <c r="G31" s="131"/>
      <c r="H31" s="151">
        <v>1900</v>
      </c>
      <c r="I31" s="160">
        <f t="shared" si="0"/>
        <v>1900</v>
      </c>
    </row>
    <row r="32" spans="1:9" s="101" customFormat="1" ht="15.75" x14ac:dyDescent="0.25">
      <c r="A32" s="100"/>
      <c r="B32" s="157" t="s">
        <v>112</v>
      </c>
      <c r="C32" s="159" t="s">
        <v>138</v>
      </c>
      <c r="D32" s="131" t="s">
        <v>86</v>
      </c>
      <c r="E32" s="131"/>
      <c r="F32" s="131"/>
      <c r="G32" s="131"/>
      <c r="H32" s="151">
        <v>14527.25</v>
      </c>
      <c r="I32" s="160">
        <f t="shared" si="0"/>
        <v>14527.25</v>
      </c>
    </row>
    <row r="33" spans="1:9" s="101" customFormat="1" ht="15.75" x14ac:dyDescent="0.25">
      <c r="A33" s="100"/>
      <c r="B33" s="157" t="s">
        <v>113</v>
      </c>
      <c r="C33" s="159" t="s">
        <v>139</v>
      </c>
      <c r="D33" s="131" t="s">
        <v>86</v>
      </c>
      <c r="E33" s="131"/>
      <c r="F33" s="131"/>
      <c r="G33" s="131"/>
      <c r="H33" s="151">
        <v>2900</v>
      </c>
      <c r="I33" s="160">
        <f t="shared" si="0"/>
        <v>2900</v>
      </c>
    </row>
    <row r="34" spans="1:9" s="101" customFormat="1" ht="15.75" x14ac:dyDescent="0.25">
      <c r="A34" s="100"/>
      <c r="B34" s="157" t="s">
        <v>114</v>
      </c>
      <c r="C34" s="159" t="s">
        <v>140</v>
      </c>
      <c r="D34" s="131" t="s">
        <v>86</v>
      </c>
      <c r="E34" s="131"/>
      <c r="F34" s="131"/>
      <c r="G34" s="131"/>
      <c r="H34" s="151">
        <v>9971</v>
      </c>
      <c r="I34" s="160">
        <f t="shared" si="0"/>
        <v>9971</v>
      </c>
    </row>
    <row r="35" spans="1:9" s="101" customFormat="1" ht="15.75" x14ac:dyDescent="0.25">
      <c r="A35" s="100"/>
      <c r="B35" s="157" t="s">
        <v>114</v>
      </c>
      <c r="C35" s="159" t="s">
        <v>140</v>
      </c>
      <c r="D35" s="131" t="s">
        <v>86</v>
      </c>
      <c r="E35" s="131"/>
      <c r="F35" s="131"/>
      <c r="G35" s="131"/>
      <c r="H35" s="151">
        <v>25252</v>
      </c>
      <c r="I35" s="160">
        <f t="shared" si="0"/>
        <v>25252</v>
      </c>
    </row>
    <row r="36" spans="1:9" s="101" customFormat="1" ht="15.75" x14ac:dyDescent="0.25">
      <c r="A36" s="100"/>
      <c r="B36" s="157" t="s">
        <v>114</v>
      </c>
      <c r="C36" s="159" t="s">
        <v>140</v>
      </c>
      <c r="D36" s="131" t="s">
        <v>86</v>
      </c>
      <c r="E36" s="131"/>
      <c r="F36" s="131"/>
      <c r="G36" s="131"/>
      <c r="H36" s="151">
        <v>40208.5</v>
      </c>
      <c r="I36" s="160">
        <f t="shared" si="0"/>
        <v>40208.5</v>
      </c>
    </row>
    <row r="37" spans="1:9" s="101" customFormat="1" ht="15.75" x14ac:dyDescent="0.25">
      <c r="A37" s="100"/>
      <c r="B37" s="157" t="s">
        <v>95</v>
      </c>
      <c r="C37" s="159" t="s">
        <v>126</v>
      </c>
      <c r="D37" s="131" t="s">
        <v>86</v>
      </c>
      <c r="E37" s="131"/>
      <c r="F37" s="131"/>
      <c r="G37" s="131"/>
      <c r="H37" s="151">
        <v>11250</v>
      </c>
      <c r="I37" s="160">
        <f t="shared" si="0"/>
        <v>11250</v>
      </c>
    </row>
    <row r="38" spans="1:9" s="101" customFormat="1" ht="15.75" x14ac:dyDescent="0.25">
      <c r="A38" s="100"/>
      <c r="B38" s="157" t="s">
        <v>95</v>
      </c>
      <c r="C38" s="159" t="s">
        <v>126</v>
      </c>
      <c r="D38" s="131" t="s">
        <v>86</v>
      </c>
      <c r="E38" s="131"/>
      <c r="F38" s="131"/>
      <c r="G38" s="131"/>
      <c r="H38" s="151">
        <v>46394.5</v>
      </c>
      <c r="I38" s="160">
        <f t="shared" si="0"/>
        <v>46394.5</v>
      </c>
    </row>
    <row r="39" spans="1:9" s="101" customFormat="1" ht="15.75" x14ac:dyDescent="0.25">
      <c r="A39" s="100"/>
      <c r="B39" s="157" t="s">
        <v>95</v>
      </c>
      <c r="C39" s="159" t="s">
        <v>126</v>
      </c>
      <c r="D39" s="131" t="s">
        <v>86</v>
      </c>
      <c r="E39" s="131"/>
      <c r="F39" s="131"/>
      <c r="G39" s="131"/>
      <c r="H39" s="151">
        <v>67263</v>
      </c>
      <c r="I39" s="160">
        <f t="shared" si="0"/>
        <v>67263</v>
      </c>
    </row>
    <row r="40" spans="1:9" s="101" customFormat="1" ht="15.75" x14ac:dyDescent="0.25">
      <c r="A40" s="100"/>
      <c r="B40" s="157" t="s">
        <v>114</v>
      </c>
      <c r="C40" s="159" t="s">
        <v>131</v>
      </c>
      <c r="D40" s="131" t="s">
        <v>86</v>
      </c>
      <c r="E40" s="131"/>
      <c r="F40" s="131"/>
      <c r="G40" s="131"/>
      <c r="H40" s="151">
        <v>25252</v>
      </c>
      <c r="I40" s="160">
        <f t="shared" si="0"/>
        <v>25252</v>
      </c>
    </row>
    <row r="41" spans="1:9" s="101" customFormat="1" ht="15.75" x14ac:dyDescent="0.25">
      <c r="A41" s="100"/>
      <c r="B41" s="157" t="s">
        <v>115</v>
      </c>
      <c r="C41" s="159" t="s">
        <v>141</v>
      </c>
      <c r="D41" s="131" t="s">
        <v>86</v>
      </c>
      <c r="E41" s="131"/>
      <c r="F41" s="131"/>
      <c r="G41" s="131"/>
      <c r="H41" s="151">
        <v>5600</v>
      </c>
      <c r="I41" s="160">
        <f t="shared" si="0"/>
        <v>5600</v>
      </c>
    </row>
    <row r="42" spans="1:9" s="101" customFormat="1" ht="15.75" x14ac:dyDescent="0.25">
      <c r="A42" s="100"/>
      <c r="B42" s="157" t="s">
        <v>116</v>
      </c>
      <c r="C42" s="159" t="s">
        <v>142</v>
      </c>
      <c r="D42" s="131" t="s">
        <v>86</v>
      </c>
      <c r="E42" s="131"/>
      <c r="F42" s="131"/>
      <c r="G42" s="131"/>
      <c r="H42" s="151">
        <v>39250</v>
      </c>
      <c r="I42" s="160">
        <f t="shared" si="0"/>
        <v>39250</v>
      </c>
    </row>
    <row r="43" spans="1:9" s="101" customFormat="1" ht="15.75" x14ac:dyDescent="0.25">
      <c r="A43" s="100"/>
      <c r="B43" s="157" t="s">
        <v>117</v>
      </c>
      <c r="C43" s="159" t="s">
        <v>143</v>
      </c>
      <c r="D43" s="131" t="s">
        <v>86</v>
      </c>
      <c r="E43" s="131"/>
      <c r="F43" s="131"/>
      <c r="G43" s="131"/>
      <c r="H43" s="151">
        <v>22216.57</v>
      </c>
      <c r="I43" s="160">
        <f t="shared" ref="I43:I65" si="1">SUM(H43:H43)</f>
        <v>22216.57</v>
      </c>
    </row>
    <row r="44" spans="1:9" s="101" customFormat="1" ht="15.75" x14ac:dyDescent="0.25">
      <c r="A44" s="100"/>
      <c r="B44" s="157" t="s">
        <v>118</v>
      </c>
      <c r="C44" s="159" t="s">
        <v>144</v>
      </c>
      <c r="D44" s="131" t="s">
        <v>86</v>
      </c>
      <c r="E44" s="131"/>
      <c r="F44" s="131"/>
      <c r="G44" s="131"/>
      <c r="H44" s="151">
        <v>6800</v>
      </c>
      <c r="I44" s="160">
        <f t="shared" si="1"/>
        <v>6800</v>
      </c>
    </row>
    <row r="45" spans="1:9" s="101" customFormat="1" ht="15.75" x14ac:dyDescent="0.25">
      <c r="A45" s="100"/>
      <c r="B45" s="157" t="s">
        <v>118</v>
      </c>
      <c r="C45" s="159" t="s">
        <v>145</v>
      </c>
      <c r="D45" s="131" t="s">
        <v>86</v>
      </c>
      <c r="E45" s="131"/>
      <c r="F45" s="131"/>
      <c r="G45" s="131"/>
      <c r="H45" s="151">
        <v>28500</v>
      </c>
      <c r="I45" s="160">
        <f t="shared" si="1"/>
        <v>28500</v>
      </c>
    </row>
    <row r="46" spans="1:9" s="101" customFormat="1" ht="15.75" x14ac:dyDescent="0.25">
      <c r="A46" s="100"/>
      <c r="B46" s="157" t="s">
        <v>118</v>
      </c>
      <c r="C46" s="159" t="s">
        <v>146</v>
      </c>
      <c r="D46" s="131" t="s">
        <v>86</v>
      </c>
      <c r="E46" s="131"/>
      <c r="F46" s="131"/>
      <c r="G46" s="131"/>
      <c r="H46" s="151">
        <v>28800</v>
      </c>
      <c r="I46" s="160">
        <f t="shared" si="1"/>
        <v>28800</v>
      </c>
    </row>
    <row r="47" spans="1:9" s="101" customFormat="1" ht="15.75" x14ac:dyDescent="0.25">
      <c r="A47" s="100"/>
      <c r="B47" s="157" t="s">
        <v>105</v>
      </c>
      <c r="C47" s="159" t="s">
        <v>147</v>
      </c>
      <c r="D47" s="131" t="s">
        <v>86</v>
      </c>
      <c r="E47" s="131"/>
      <c r="F47" s="131"/>
      <c r="G47" s="131"/>
      <c r="H47" s="151">
        <v>213403</v>
      </c>
      <c r="I47" s="160">
        <f t="shared" si="1"/>
        <v>213403</v>
      </c>
    </row>
    <row r="48" spans="1:9" s="101" customFormat="1" ht="15.75" x14ac:dyDescent="0.25">
      <c r="A48" s="100"/>
      <c r="B48" s="157" t="s">
        <v>105</v>
      </c>
      <c r="C48" s="159" t="s">
        <v>148</v>
      </c>
      <c r="D48" s="131" t="s">
        <v>86</v>
      </c>
      <c r="E48" s="131"/>
      <c r="F48" s="131"/>
      <c r="G48" s="131"/>
      <c r="H48" s="151">
        <v>241900</v>
      </c>
      <c r="I48" s="160">
        <f t="shared" si="1"/>
        <v>241900</v>
      </c>
    </row>
    <row r="49" spans="1:9" s="101" customFormat="1" ht="15.75" x14ac:dyDescent="0.25">
      <c r="A49" s="100"/>
      <c r="B49" s="157" t="s">
        <v>95</v>
      </c>
      <c r="C49" s="159" t="s">
        <v>126</v>
      </c>
      <c r="D49" s="131" t="s">
        <v>86</v>
      </c>
      <c r="E49" s="131"/>
      <c r="F49" s="131"/>
      <c r="G49" s="131"/>
      <c r="H49" s="151">
        <v>23526</v>
      </c>
      <c r="I49" s="160">
        <f t="shared" si="1"/>
        <v>23526</v>
      </c>
    </row>
    <row r="50" spans="1:9" s="101" customFormat="1" ht="15.75" x14ac:dyDescent="0.25">
      <c r="A50" s="100"/>
      <c r="B50" s="157" t="s">
        <v>95</v>
      </c>
      <c r="C50" s="159" t="s">
        <v>126</v>
      </c>
      <c r="D50" s="131" t="s">
        <v>86</v>
      </c>
      <c r="E50" s="131"/>
      <c r="F50" s="131"/>
      <c r="G50" s="131"/>
      <c r="H50" s="151">
        <v>45890</v>
      </c>
      <c r="I50" s="160">
        <f t="shared" si="1"/>
        <v>45890</v>
      </c>
    </row>
    <row r="51" spans="1:9" s="101" customFormat="1" ht="15.75" x14ac:dyDescent="0.25">
      <c r="A51" s="100"/>
      <c r="B51" s="157" t="s">
        <v>95</v>
      </c>
      <c r="C51" s="159" t="s">
        <v>126</v>
      </c>
      <c r="D51" s="131" t="s">
        <v>86</v>
      </c>
      <c r="E51" s="131"/>
      <c r="F51" s="131"/>
      <c r="G51" s="131"/>
      <c r="H51" s="151">
        <v>10435</v>
      </c>
      <c r="I51" s="160">
        <f t="shared" si="1"/>
        <v>10435</v>
      </c>
    </row>
    <row r="52" spans="1:9" s="101" customFormat="1" ht="15.75" x14ac:dyDescent="0.25">
      <c r="A52" s="100"/>
      <c r="B52" s="157" t="s">
        <v>95</v>
      </c>
      <c r="C52" s="159" t="s">
        <v>126</v>
      </c>
      <c r="D52" s="131" t="s">
        <v>86</v>
      </c>
      <c r="E52" s="131"/>
      <c r="F52" s="131"/>
      <c r="G52" s="131"/>
      <c r="H52" s="151">
        <v>42455</v>
      </c>
      <c r="I52" s="160">
        <f t="shared" si="1"/>
        <v>42455</v>
      </c>
    </row>
    <row r="53" spans="1:9" s="101" customFormat="1" ht="15.75" x14ac:dyDescent="0.25">
      <c r="A53" s="100"/>
      <c r="B53" s="157" t="s">
        <v>95</v>
      </c>
      <c r="C53" s="159" t="s">
        <v>126</v>
      </c>
      <c r="D53" s="131" t="s">
        <v>86</v>
      </c>
      <c r="E53" s="131"/>
      <c r="F53" s="131"/>
      <c r="G53" s="131"/>
      <c r="H53" s="151">
        <v>11250</v>
      </c>
      <c r="I53" s="160">
        <f t="shared" si="1"/>
        <v>11250</v>
      </c>
    </row>
    <row r="54" spans="1:9" s="101" customFormat="1" ht="15.75" x14ac:dyDescent="0.25">
      <c r="A54" s="100"/>
      <c r="B54" s="157" t="s">
        <v>95</v>
      </c>
      <c r="C54" s="159" t="s">
        <v>126</v>
      </c>
      <c r="D54" s="131" t="s">
        <v>86</v>
      </c>
      <c r="E54" s="131"/>
      <c r="F54" s="131"/>
      <c r="G54" s="131"/>
      <c r="H54" s="151">
        <v>39341</v>
      </c>
      <c r="I54" s="160">
        <f t="shared" si="1"/>
        <v>39341</v>
      </c>
    </row>
    <row r="55" spans="1:9" s="101" customFormat="1" ht="15.75" x14ac:dyDescent="0.25">
      <c r="A55" s="100"/>
      <c r="B55" s="157" t="s">
        <v>95</v>
      </c>
      <c r="C55" s="159" t="s">
        <v>126</v>
      </c>
      <c r="D55" s="131" t="s">
        <v>86</v>
      </c>
      <c r="E55" s="131"/>
      <c r="F55" s="131"/>
      <c r="G55" s="131"/>
      <c r="H55" s="151">
        <v>7220</v>
      </c>
      <c r="I55" s="160">
        <f t="shared" si="1"/>
        <v>7220</v>
      </c>
    </row>
    <row r="56" spans="1:9" s="101" customFormat="1" ht="15.75" x14ac:dyDescent="0.25">
      <c r="A56" s="100"/>
      <c r="B56" s="157" t="s">
        <v>95</v>
      </c>
      <c r="C56" s="159" t="s">
        <v>126</v>
      </c>
      <c r="D56" s="131" t="s">
        <v>86</v>
      </c>
      <c r="E56" s="131"/>
      <c r="F56" s="131"/>
      <c r="G56" s="131"/>
      <c r="H56" s="151">
        <v>21044</v>
      </c>
      <c r="I56" s="160">
        <f t="shared" si="1"/>
        <v>21044</v>
      </c>
    </row>
    <row r="57" spans="1:9" s="101" customFormat="1" ht="15.75" x14ac:dyDescent="0.25">
      <c r="A57" s="100"/>
      <c r="B57" s="157" t="s">
        <v>95</v>
      </c>
      <c r="C57" s="159" t="s">
        <v>126</v>
      </c>
      <c r="D57" s="131" t="s">
        <v>86</v>
      </c>
      <c r="E57" s="131"/>
      <c r="F57" s="131"/>
      <c r="G57" s="131"/>
      <c r="H57" s="151">
        <v>27367</v>
      </c>
      <c r="I57" s="160">
        <f t="shared" si="1"/>
        <v>27367</v>
      </c>
    </row>
    <row r="58" spans="1:9" s="101" customFormat="1" ht="15.75" x14ac:dyDescent="0.25">
      <c r="A58" s="100"/>
      <c r="B58" s="157" t="s">
        <v>114</v>
      </c>
      <c r="C58" s="159" t="s">
        <v>149</v>
      </c>
      <c r="D58" s="131" t="s">
        <v>86</v>
      </c>
      <c r="E58" s="131"/>
      <c r="F58" s="131"/>
      <c r="G58" s="131"/>
      <c r="H58" s="151">
        <v>30798</v>
      </c>
      <c r="I58" s="160">
        <f t="shared" si="1"/>
        <v>30798</v>
      </c>
    </row>
    <row r="59" spans="1:9" s="101" customFormat="1" ht="15.75" x14ac:dyDescent="0.25">
      <c r="A59" s="100"/>
      <c r="B59" s="157" t="s">
        <v>114</v>
      </c>
      <c r="C59" s="159" t="s">
        <v>150</v>
      </c>
      <c r="D59" s="131" t="s">
        <v>86</v>
      </c>
      <c r="E59" s="131"/>
      <c r="F59" s="131"/>
      <c r="G59" s="131"/>
      <c r="H59" s="151">
        <v>21476</v>
      </c>
      <c r="I59" s="160">
        <f t="shared" si="1"/>
        <v>21476</v>
      </c>
    </row>
    <row r="60" spans="1:9" s="101" customFormat="1" ht="15.75" x14ac:dyDescent="0.25">
      <c r="A60" s="100"/>
      <c r="B60" s="157" t="s">
        <v>114</v>
      </c>
      <c r="C60" s="159" t="s">
        <v>150</v>
      </c>
      <c r="D60" s="131" t="s">
        <v>86</v>
      </c>
      <c r="E60" s="131"/>
      <c r="F60" s="131"/>
      <c r="G60" s="131"/>
      <c r="H60" s="151">
        <v>56336</v>
      </c>
      <c r="I60" s="160">
        <f t="shared" si="1"/>
        <v>56336</v>
      </c>
    </row>
    <row r="61" spans="1:9" s="101" customFormat="1" ht="15.75" x14ac:dyDescent="0.25">
      <c r="A61" s="100"/>
      <c r="B61" s="157" t="s">
        <v>119</v>
      </c>
      <c r="C61" s="159" t="s">
        <v>151</v>
      </c>
      <c r="D61" s="131" t="s">
        <v>86</v>
      </c>
      <c r="E61" s="131"/>
      <c r="F61" s="131"/>
      <c r="G61" s="131"/>
      <c r="H61" s="151">
        <v>2500</v>
      </c>
      <c r="I61" s="160">
        <f t="shared" si="1"/>
        <v>2500</v>
      </c>
    </row>
    <row r="62" spans="1:9" s="101" customFormat="1" ht="15.75" x14ac:dyDescent="0.25">
      <c r="A62" s="100"/>
      <c r="B62" s="157" t="s">
        <v>120</v>
      </c>
      <c r="C62" s="159" t="s">
        <v>152</v>
      </c>
      <c r="D62" s="131" t="s">
        <v>86</v>
      </c>
      <c r="E62" s="131"/>
      <c r="F62" s="131"/>
      <c r="G62" s="131"/>
      <c r="H62" s="151">
        <v>3000</v>
      </c>
      <c r="I62" s="160">
        <f t="shared" si="1"/>
        <v>3000</v>
      </c>
    </row>
    <row r="63" spans="1:9" s="101" customFormat="1" ht="15.75" x14ac:dyDescent="0.25">
      <c r="A63" s="100"/>
      <c r="B63" s="157" t="s">
        <v>121</v>
      </c>
      <c r="C63" s="159" t="s">
        <v>153</v>
      </c>
      <c r="D63" s="131" t="s">
        <v>86</v>
      </c>
      <c r="E63" s="131"/>
      <c r="F63" s="131"/>
      <c r="G63" s="131"/>
      <c r="H63" s="151">
        <v>4000</v>
      </c>
      <c r="I63" s="160">
        <f t="shared" si="1"/>
        <v>4000</v>
      </c>
    </row>
    <row r="64" spans="1:9" s="101" customFormat="1" ht="15.75" x14ac:dyDescent="0.25">
      <c r="A64" s="100"/>
      <c r="B64" s="157" t="s">
        <v>122</v>
      </c>
      <c r="C64" s="159" t="s">
        <v>154</v>
      </c>
      <c r="D64" s="131" t="s">
        <v>86</v>
      </c>
      <c r="E64" s="131"/>
      <c r="F64" s="131"/>
      <c r="G64" s="131"/>
      <c r="H64" s="151">
        <v>1275</v>
      </c>
      <c r="I64" s="160">
        <f t="shared" si="1"/>
        <v>1275</v>
      </c>
    </row>
    <row r="65" spans="1:9" s="101" customFormat="1" ht="15.75" x14ac:dyDescent="0.25">
      <c r="A65" s="100"/>
      <c r="B65" s="143" t="s">
        <v>159</v>
      </c>
      <c r="C65" s="144" t="s">
        <v>160</v>
      </c>
      <c r="D65" s="131" t="s">
        <v>86</v>
      </c>
      <c r="E65" s="131"/>
      <c r="F65" s="131"/>
      <c r="G65" s="131"/>
      <c r="H65" s="151">
        <v>8850</v>
      </c>
      <c r="I65" s="102">
        <f t="shared" si="1"/>
        <v>8850</v>
      </c>
    </row>
    <row r="66" spans="1:9" s="101" customFormat="1" ht="15.75" x14ac:dyDescent="0.25">
      <c r="A66" s="100"/>
      <c r="B66" s="143"/>
      <c r="C66" s="144"/>
      <c r="D66" s="131"/>
      <c r="E66" s="131"/>
      <c r="F66" s="131"/>
      <c r="G66" s="131"/>
      <c r="H66" s="151"/>
      <c r="I66" s="102"/>
    </row>
    <row r="67" spans="1:9" s="101" customFormat="1" ht="15.75" x14ac:dyDescent="0.25">
      <c r="B67" s="132"/>
      <c r="C67" s="132"/>
      <c r="D67" s="132"/>
      <c r="E67" s="132"/>
      <c r="F67" s="132"/>
      <c r="G67" s="132"/>
      <c r="H67" s="141"/>
      <c r="I67" s="102">
        <f t="shared" ref="I67" si="2">SUM(H67)</f>
        <v>0</v>
      </c>
    </row>
    <row r="68" spans="1:9" ht="15.75" x14ac:dyDescent="0.25">
      <c r="B68" s="133"/>
      <c r="C68" s="134"/>
      <c r="D68" s="135"/>
      <c r="E68" s="103"/>
      <c r="F68" s="103"/>
      <c r="G68" s="103"/>
      <c r="H68" s="142"/>
      <c r="I68" s="102"/>
    </row>
    <row r="69" spans="1:9" ht="15.75" x14ac:dyDescent="0.25">
      <c r="B69" s="133"/>
      <c r="C69" s="134"/>
      <c r="D69" s="135"/>
      <c r="E69" s="103"/>
      <c r="F69" s="103"/>
      <c r="G69" s="103"/>
      <c r="H69" s="142"/>
      <c r="I69" s="102"/>
    </row>
    <row r="70" spans="1:9" ht="18.75" x14ac:dyDescent="0.3">
      <c r="B70" s="147" t="s">
        <v>27</v>
      </c>
      <c r="C70" s="147"/>
      <c r="D70" s="104"/>
      <c r="E70" s="105">
        <f>SUM(E67:E67)</f>
        <v>0</v>
      </c>
      <c r="F70" s="105">
        <f>SUM(F11:F67)</f>
        <v>0</v>
      </c>
      <c r="G70" s="105">
        <f>SUM(G67:G67)</f>
        <v>0</v>
      </c>
      <c r="H70" s="105">
        <f>SUM(H11:H69)</f>
        <v>2845127.08</v>
      </c>
      <c r="I70" s="105">
        <f>SUM(I11:I67)</f>
        <v>2845127.08</v>
      </c>
    </row>
    <row r="71" spans="1:9" ht="18.75" x14ac:dyDescent="0.3">
      <c r="B71" s="106"/>
      <c r="C71" s="107" t="s">
        <v>64</v>
      </c>
      <c r="D71" s="108"/>
      <c r="E71" s="109"/>
      <c r="F71" s="109"/>
      <c r="G71" s="109"/>
      <c r="H71" s="109"/>
      <c r="I71" s="110"/>
    </row>
    <row r="72" spans="1:9" x14ac:dyDescent="0.25">
      <c r="B72" s="106"/>
      <c r="C72" s="111" t="s">
        <v>65</v>
      </c>
      <c r="D72" s="112" t="s">
        <v>66</v>
      </c>
      <c r="E72" s="113"/>
      <c r="F72" s="113"/>
      <c r="G72" s="113"/>
      <c r="H72" s="113"/>
      <c r="I72" s="113">
        <v>6170.09</v>
      </c>
    </row>
    <row r="73" spans="1:9" x14ac:dyDescent="0.25">
      <c r="B73" s="106"/>
      <c r="C73" s="111" t="s">
        <v>67</v>
      </c>
      <c r="D73" s="114" t="s">
        <v>68</v>
      </c>
      <c r="E73" s="113"/>
      <c r="F73" s="113"/>
      <c r="G73" s="113"/>
      <c r="H73" s="113"/>
      <c r="I73" s="113">
        <v>553606.38</v>
      </c>
    </row>
    <row r="74" spans="1:9" x14ac:dyDescent="0.25">
      <c r="B74" s="106"/>
      <c r="C74" s="111" t="s">
        <v>69</v>
      </c>
      <c r="D74" s="115" t="s">
        <v>70</v>
      </c>
      <c r="E74" s="113"/>
      <c r="F74" s="113"/>
      <c r="G74" s="113"/>
      <c r="H74" s="113"/>
      <c r="I74" s="113">
        <v>5590</v>
      </c>
    </row>
    <row r="75" spans="1:9" x14ac:dyDescent="0.25">
      <c r="B75" s="106"/>
      <c r="C75" s="111" t="s">
        <v>71</v>
      </c>
      <c r="D75" s="115" t="s">
        <v>72</v>
      </c>
      <c r="E75" s="113"/>
      <c r="F75" s="113"/>
      <c r="G75" s="113"/>
      <c r="H75" s="113"/>
      <c r="I75" s="148">
        <v>717678.72</v>
      </c>
    </row>
    <row r="76" spans="1:9" x14ac:dyDescent="0.25">
      <c r="B76" s="106"/>
      <c r="C76" s="116"/>
      <c r="D76" s="116"/>
      <c r="E76" s="117"/>
      <c r="F76" s="117"/>
      <c r="G76" s="117"/>
      <c r="H76" s="117"/>
      <c r="I76" s="118">
        <f>SUM(I72:I75)</f>
        <v>1283045.19</v>
      </c>
    </row>
    <row r="77" spans="1:9" x14ac:dyDescent="0.25">
      <c r="B77" s="149" t="s">
        <v>73</v>
      </c>
      <c r="C77" s="150"/>
      <c r="D77" s="104"/>
      <c r="E77" s="119"/>
      <c r="F77" s="119"/>
      <c r="G77" s="119"/>
      <c r="H77" s="119"/>
      <c r="I77" s="120">
        <f>I70+I76</f>
        <v>4128172.27</v>
      </c>
    </row>
    <row r="80" spans="1:9" x14ac:dyDescent="0.25">
      <c r="B80" s="121" t="s">
        <v>74</v>
      </c>
      <c r="C80" s="121" t="s">
        <v>75</v>
      </c>
      <c r="D80" s="122" t="s">
        <v>76</v>
      </c>
      <c r="F80" s="122"/>
    </row>
    <row r="81" spans="2:6" x14ac:dyDescent="0.25">
      <c r="C81" s="122"/>
    </row>
    <row r="82" spans="2:6" x14ac:dyDescent="0.25">
      <c r="C82" s="123"/>
    </row>
    <row r="83" spans="2:6" x14ac:dyDescent="0.25">
      <c r="C83" s="124"/>
    </row>
    <row r="84" spans="2:6" x14ac:dyDescent="0.25">
      <c r="B84" s="125" t="s">
        <v>77</v>
      </c>
      <c r="C84" s="125" t="s">
        <v>78</v>
      </c>
      <c r="D84" s="124" t="s">
        <v>79</v>
      </c>
      <c r="F84" s="124"/>
    </row>
    <row r="85" spans="2:6" x14ac:dyDescent="0.25">
      <c r="B85" s="126" t="s">
        <v>80</v>
      </c>
      <c r="C85" s="126" t="s">
        <v>81</v>
      </c>
      <c r="D85" s="22" t="s">
        <v>82</v>
      </c>
      <c r="F85" s="22"/>
    </row>
  </sheetData>
  <pageMargins left="0.25" right="0.25" top="0.75" bottom="0.75" header="0.3" footer="0.3"/>
  <pageSetup paperSize="5" scale="5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ORIGEN INGRESOS REGIONAL (2)</vt:lpstr>
      <vt:lpstr>ORIGEN INGRESOS REGIONAL</vt:lpstr>
      <vt:lpstr>Cuenta por cobrar (2)</vt:lpstr>
      <vt:lpstr>Cuenta por cobrar</vt:lpstr>
      <vt:lpstr>Deuda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Danilda Abreu Ureña</dc:creator>
  <cp:lastModifiedBy>OAI</cp:lastModifiedBy>
  <cp:lastPrinted>2025-02-03T18:04:48Z</cp:lastPrinted>
  <dcterms:created xsi:type="dcterms:W3CDTF">2021-03-11T12:14:44Z</dcterms:created>
  <dcterms:modified xsi:type="dcterms:W3CDTF">2025-02-24T18:47:49Z</dcterms:modified>
</cp:coreProperties>
</file>