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Balanza Febrero 2024" sheetId="1" r:id="rId1"/>
  </sheets>
  <externalReferences>
    <externalReference r:id="rId2"/>
    <externalReference r:id="rId3"/>
  </externalReferences>
  <definedNames>
    <definedName name="ARA_Threshold">[1]Lead!$O$2</definedName>
    <definedName name="_xlnm.Print_Area" localSheetId="0">'Balanza Febrero 2024'!$B$27:$F$48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  <definedName name="_xlnm.Print_Titles" localSheetId="0">'Balanza Febrero 2024'!$1:$7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D44" i="1"/>
  <c r="D47" i="1" s="1"/>
  <c r="F43" i="1"/>
  <c r="F42" i="1"/>
  <c r="G42" i="1" s="1"/>
  <c r="F41" i="1"/>
  <c r="F40" i="1"/>
  <c r="G40" i="1" s="1"/>
  <c r="F39" i="1"/>
  <c r="F38" i="1"/>
  <c r="F37" i="1"/>
  <c r="F36" i="1"/>
  <c r="G43" i="1" s="1"/>
  <c r="F35" i="1"/>
  <c r="F34" i="1"/>
  <c r="F33" i="1"/>
  <c r="F32" i="1"/>
  <c r="F31" i="1"/>
  <c r="F30" i="1"/>
  <c r="F29" i="1"/>
  <c r="F28" i="1"/>
  <c r="F27" i="1"/>
  <c r="F48" i="1" s="1"/>
  <c r="F26" i="1"/>
  <c r="F25" i="1"/>
  <c r="F24" i="1"/>
  <c r="F23" i="1"/>
  <c r="F22" i="1"/>
  <c r="F21" i="1"/>
  <c r="F20" i="1"/>
  <c r="F19" i="1"/>
  <c r="F18" i="1"/>
  <c r="F17" i="1"/>
  <c r="F16" i="1"/>
  <c r="F15" i="1"/>
  <c r="G18" i="1" s="1"/>
  <c r="F14" i="1"/>
  <c r="F13" i="1"/>
  <c r="F12" i="1"/>
  <c r="F11" i="1"/>
  <c r="F10" i="1"/>
  <c r="G12" i="1" s="1"/>
  <c r="F44" i="1" l="1"/>
</calcChain>
</file>

<file path=xl/sharedStrings.xml><?xml version="1.0" encoding="utf-8"?>
<sst xmlns="http://schemas.openxmlformats.org/spreadsheetml/2006/main" count="79" uniqueCount="79">
  <si>
    <t xml:space="preserve">BALANZA DE COMPROBACION </t>
  </si>
  <si>
    <t>Del ejercicio terminado de Febrero  2024</t>
  </si>
  <si>
    <t>(Valores en RD$)</t>
  </si>
  <si>
    <t xml:space="preserve">SALDO INICIAL </t>
  </si>
  <si>
    <t>CUENTA</t>
  </si>
  <si>
    <t>CONCEPTO</t>
  </si>
  <si>
    <t>DEBITO</t>
  </si>
  <si>
    <t>CREDITO</t>
  </si>
  <si>
    <t xml:space="preserve">BALANCE </t>
  </si>
  <si>
    <t>1101010002</t>
  </si>
  <si>
    <t>Caja Chica</t>
  </si>
  <si>
    <t>1101020704</t>
  </si>
  <si>
    <t>MANTENIMIENTO DE CLINICA #110207193-2</t>
  </si>
  <si>
    <t>1101020701</t>
  </si>
  <si>
    <t>VENTAS DE SERVICIOS (FONDOS SENASA) #110205793-0</t>
  </si>
  <si>
    <t>110601</t>
  </si>
  <si>
    <t>Existencia de Bienes de Cambios y Consumo</t>
  </si>
  <si>
    <t>110602</t>
  </si>
  <si>
    <t>Existencias de Productos Terminados y en Proceso</t>
  </si>
  <si>
    <t>1206010003</t>
  </si>
  <si>
    <t>Equipo de Transporte, Tracción y Elevación</t>
  </si>
  <si>
    <t>1206010004</t>
  </si>
  <si>
    <t>Equipos de Computación</t>
  </si>
  <si>
    <t>1206010005</t>
  </si>
  <si>
    <t>Equipos Médicos, Sanitarios y Veterinarios</t>
  </si>
  <si>
    <t>1206010007</t>
  </si>
  <si>
    <t>Equipos y Muebles para Oficinas</t>
  </si>
  <si>
    <t>2103060002</t>
  </si>
  <si>
    <t>Deducciones Personales a Pagar</t>
  </si>
  <si>
    <t>2103020002</t>
  </si>
  <si>
    <t>Proveedores Directos Externos a Pagar a Corto Plazo</t>
  </si>
  <si>
    <t>2298010003</t>
  </si>
  <si>
    <t>Provisión para Pagos de Bonificaciones</t>
  </si>
  <si>
    <t>2198020001</t>
  </si>
  <si>
    <t>Regalía Pascual por Pagar</t>
  </si>
  <si>
    <t>2103060001</t>
  </si>
  <si>
    <t>Retenciones Impositivas por Pagar</t>
  </si>
  <si>
    <t>3201</t>
  </si>
  <si>
    <t>Capital Institucional</t>
  </si>
  <si>
    <t>320301</t>
  </si>
  <si>
    <t>Resultados de Ejercicios Anteriores</t>
  </si>
  <si>
    <t>4102980998</t>
  </si>
  <si>
    <t>Otros Ingresos</t>
  </si>
  <si>
    <t>51010200020001</t>
  </si>
  <si>
    <t>Alimentos y Productos Agroforestales</t>
  </si>
  <si>
    <t>51010200010006</t>
  </si>
  <si>
    <t>Alquileres</t>
  </si>
  <si>
    <t>51010100070002</t>
  </si>
  <si>
    <t>Bonificaciones</t>
  </si>
  <si>
    <t>51010200020004</t>
  </si>
  <si>
    <t>Combustibles, Lubricantes, Productos quimicos y Conexos</t>
  </si>
  <si>
    <t>510102000109990001</t>
  </si>
  <si>
    <t>Comisiones y Gastos Bancarios</t>
  </si>
  <si>
    <t>51010200010008</t>
  </si>
  <si>
    <t>Conservación, Reparaciones menores y Contrucciones Temporales</t>
  </si>
  <si>
    <t>5101010080002</t>
  </si>
  <si>
    <t>Contribuciones al Seguro de Pensiones</t>
  </si>
  <si>
    <t>5101010080003</t>
  </si>
  <si>
    <t>Contribuciones al Seguro de Riesgo Laboral</t>
  </si>
  <si>
    <t>51010100080001</t>
  </si>
  <si>
    <t>Contribuciones al Seguro de Salud</t>
  </si>
  <si>
    <t>5101010004</t>
  </si>
  <si>
    <t>Jornales</t>
  </si>
  <si>
    <t>51010100070003</t>
  </si>
  <si>
    <t>Prestaciones Laborales</t>
  </si>
  <si>
    <t>51010200020007</t>
  </si>
  <si>
    <t>Productos y Utiles Varios</t>
  </si>
  <si>
    <t>51010100070001</t>
  </si>
  <si>
    <t>Regalía Pascual</t>
  </si>
  <si>
    <t>510102000109990000</t>
  </si>
  <si>
    <t>Servicios Funerarios y Gastos Conexos</t>
  </si>
  <si>
    <t>5101010002</t>
  </si>
  <si>
    <t>Sueldo Personal Temporero</t>
  </si>
  <si>
    <t>51010100010001</t>
  </si>
  <si>
    <t>Sueldos Fijos</t>
  </si>
  <si>
    <t>51010200010005</t>
  </si>
  <si>
    <t>Transporte y Almacenaje</t>
  </si>
  <si>
    <t/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</si>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</sst>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theme="1"/>
      <name val="Times New Roman"/>
      <family val="1"/>
    </font>
    <font>
      <b/>
      <sz val="9"/>
      <color rgb="FFFFFFFF"/>
      <name val="Segoe UI"/>
      <family val="2"/>
    </font>
    <font>
      <b/>
      <sz val="9"/>
      <color rgb="FFFFFFFF"/>
      <name val="Segoe UI"/>
    </font>
    <font>
      <sz val="9"/>
      <color rgb="FF000000"/>
      <name val="Segoe UI"/>
    </font>
    <font>
      <sz val="9"/>
      <name val="Segoe UI"/>
      <family val="2"/>
    </font>
    <font>
      <sz val="8"/>
      <color rgb="FF000000"/>
      <name val="Segoe UI"/>
      <family val="2"/>
    </font>
    <font>
      <sz val="9"/>
      <color rgb="FF000000"/>
      <name val="Segoe UI"/>
      <family val="2"/>
    </font>
    <font>
      <sz val="8"/>
      <color theme="1"/>
      <name val="Segoe UI"/>
      <family val="2"/>
    </font>
    <font>
      <b/>
      <sz val="10"/>
      <color rgb="FF000000"/>
      <name val="Segoe U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0E68C"/>
        <bgColor rgb="FFF0E68C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31">
    <xf numFmtId="0" fontId="0" fillId="0" borderId="0" xfId="0"/>
    <xf numFmtId="0" fontId="3" fillId="0" borderId="0" xfId="2" applyFont="1" applyFill="1" applyBorder="1"/>
    <xf numFmtId="43" fontId="3" fillId="0" borderId="0" xfId="1" applyFont="1" applyFill="1" applyBorder="1"/>
    <xf numFmtId="0" fontId="3" fillId="0" borderId="0" xfId="2" applyFont="1" applyFill="1" applyBorder="1" applyAlignment="1"/>
    <xf numFmtId="0" fontId="4" fillId="2" borderId="0" xfId="0" applyFont="1" applyFill="1" applyAlignment="1">
      <alignment horizontal="center" vertical="center"/>
    </xf>
    <xf numFmtId="43" fontId="3" fillId="0" borderId="0" xfId="1" applyFont="1" applyFill="1" applyBorder="1" applyAlignment="1"/>
    <xf numFmtId="43" fontId="5" fillId="3" borderId="1" xfId="1" applyFont="1" applyFill="1" applyBorder="1" applyAlignment="1">
      <alignment vertical="top" readingOrder="1"/>
    </xf>
    <xf numFmtId="0" fontId="6" fillId="3" borderId="1" xfId="2" applyNumberFormat="1" applyFont="1" applyFill="1" applyBorder="1" applyAlignment="1">
      <alignment vertical="top" wrapText="1" readingOrder="1"/>
    </xf>
    <xf numFmtId="43" fontId="6" fillId="3" borderId="1" xfId="1" applyFont="1" applyFill="1" applyBorder="1" applyAlignment="1">
      <alignment vertical="top" wrapText="1" readingOrder="1"/>
    </xf>
    <xf numFmtId="43" fontId="6" fillId="3" borderId="1" xfId="1" applyFont="1" applyFill="1" applyBorder="1" applyAlignment="1">
      <alignment horizontal="center" vertical="top" wrapText="1" readingOrder="1"/>
    </xf>
    <xf numFmtId="0" fontId="5" fillId="3" borderId="1" xfId="3" applyNumberFormat="1" applyFont="1" applyFill="1" applyBorder="1" applyAlignment="1">
      <alignment horizontal="center" vertical="top" wrapText="1" readingOrder="1"/>
    </xf>
    <xf numFmtId="0" fontId="7" fillId="0" borderId="1" xfId="2" applyNumberFormat="1" applyFont="1" applyFill="1" applyBorder="1" applyAlignment="1">
      <alignment vertical="top" wrapText="1" readingOrder="1"/>
    </xf>
    <xf numFmtId="43" fontId="7" fillId="0" borderId="1" xfId="1" applyFont="1" applyFill="1" applyBorder="1" applyAlignment="1">
      <alignment vertical="top" wrapText="1" readingOrder="1"/>
    </xf>
    <xf numFmtId="43" fontId="7" fillId="0" borderId="1" xfId="1" applyFont="1" applyFill="1" applyBorder="1" applyAlignment="1">
      <alignment horizontal="right" vertical="top" wrapText="1" readingOrder="1"/>
    </xf>
    <xf numFmtId="43" fontId="8" fillId="0" borderId="0" xfId="1" applyFont="1" applyFill="1" applyBorder="1"/>
    <xf numFmtId="43" fontId="3" fillId="0" borderId="0" xfId="2" applyNumberFormat="1" applyFont="1" applyFill="1" applyBorder="1"/>
    <xf numFmtId="0" fontId="9" fillId="0" borderId="2" xfId="2" applyNumberFormat="1" applyFont="1" applyFill="1" applyBorder="1" applyAlignment="1">
      <alignment vertical="top" wrapText="1" readingOrder="1"/>
    </xf>
    <xf numFmtId="0" fontId="10" fillId="0" borderId="1" xfId="3" applyNumberFormat="1" applyFont="1" applyFill="1" applyBorder="1" applyAlignment="1">
      <alignment vertical="top" wrapText="1" readingOrder="1"/>
    </xf>
    <xf numFmtId="0" fontId="10" fillId="0" borderId="1" xfId="2" applyNumberFormat="1" applyFont="1" applyFill="1" applyBorder="1" applyAlignment="1">
      <alignment vertical="top" wrapText="1" readingOrder="1"/>
    </xf>
    <xf numFmtId="43" fontId="8" fillId="4" borderId="0" xfId="1" applyFont="1" applyFill="1" applyBorder="1"/>
    <xf numFmtId="43" fontId="7" fillId="0" borderId="0" xfId="1" applyFont="1" applyFill="1" applyBorder="1" applyAlignment="1">
      <alignment vertical="top" wrapText="1" readingOrder="1"/>
    </xf>
    <xf numFmtId="43" fontId="7" fillId="0" borderId="0" xfId="1" applyFont="1" applyFill="1" applyBorder="1" applyAlignment="1">
      <alignment horizontal="right" vertical="top" wrapText="1" readingOrder="1"/>
    </xf>
    <xf numFmtId="0" fontId="9" fillId="0" borderId="1" xfId="2" applyNumberFormat="1" applyFont="1" applyFill="1" applyBorder="1" applyAlignment="1">
      <alignment vertical="top" wrapText="1" readingOrder="1"/>
    </xf>
    <xf numFmtId="0" fontId="11" fillId="0" borderId="1" xfId="2" applyNumberFormat="1" applyFont="1" applyFill="1" applyBorder="1" applyAlignment="1">
      <alignment vertical="top" wrapText="1" readingOrder="1"/>
    </xf>
    <xf numFmtId="43" fontId="3" fillId="4" borderId="0" xfId="2" applyNumberFormat="1" applyFont="1" applyFill="1" applyBorder="1"/>
    <xf numFmtId="43" fontId="3" fillId="5" borderId="0" xfId="2" applyNumberFormat="1" applyFont="1" applyFill="1" applyBorder="1"/>
    <xf numFmtId="43" fontId="3" fillId="6" borderId="0" xfId="2" applyNumberFormat="1" applyFont="1" applyFill="1" applyBorder="1"/>
    <xf numFmtId="43" fontId="3" fillId="7" borderId="0" xfId="2" applyNumberFormat="1" applyFont="1" applyFill="1" applyBorder="1"/>
    <xf numFmtId="164" fontId="3" fillId="0" borderId="0" xfId="2" applyNumberFormat="1" applyFont="1" applyFill="1" applyBorder="1"/>
    <xf numFmtId="0" fontId="12" fillId="8" borderId="1" xfId="2" applyNumberFormat="1" applyFont="1" applyFill="1" applyBorder="1" applyAlignment="1">
      <alignment vertical="top" wrapText="1" readingOrder="1"/>
    </xf>
    <xf numFmtId="43" fontId="12" fillId="8" borderId="1" xfId="1" applyFont="1" applyFill="1" applyBorder="1" applyAlignment="1">
      <alignment vertical="top" wrapText="1" readingOrder="1"/>
    </xf>
  </cellXfs>
  <cellStyles count="4">
    <cellStyle name="Millares" xfId="1" builtinId="3"/>
    <cellStyle name="Normal" xfId="0" builtinId="0"/>
    <cellStyle name="Normal 2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85725</xdr:rowOff>
    </xdr:from>
    <xdr:to>
      <xdr:col>2</xdr:col>
      <xdr:colOff>285750</xdr:colOff>
      <xdr:row>4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5" y="85725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Febrero 2024"/>
      <sheetName val="Balanza Enero 2024"/>
      <sheetName val="Balanza MAYO 2023"/>
      <sheetName val="Balanza ENERO 2023"/>
      <sheetName val="ESF SNS"/>
      <sheetName val="ERF SRS"/>
      <sheetName val="Activos fijos "/>
      <sheetName val="ECAMP"/>
      <sheetName val="EST. Flujo Efc"/>
      <sheetName val="Efectivo"/>
      <sheetName val="Cuenta por Cobrar"/>
      <sheetName val="Inventario"/>
      <sheetName val="CXP Corto plazo"/>
      <sheetName val="Retenciones y Acum."/>
      <sheetName val="Benef. Empl x p Corto Plazo"/>
      <sheetName val="CXP Largo Plazo"/>
      <sheetName val="Benef. Empl x pagar Larg. Plaz"/>
      <sheetName val="Ingresos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tabSelected="1" workbookViewId="0">
      <pane xSplit="2" ySplit="9" topLeftCell="C19" activePane="bottomRight" state="frozen"/>
      <selection pane="topRight" activeCell="D1" sqref="D1"/>
      <selection pane="bottomLeft" activeCell="A10" sqref="A10"/>
      <selection pane="bottomRight" activeCell="F32" sqref="F32"/>
    </sheetView>
  </sheetViews>
  <sheetFormatPr baseColWidth="10" defaultRowHeight="15"/>
  <cols>
    <col min="1" max="1" width="14.85546875" style="1" customWidth="1"/>
    <col min="2" max="2" width="16.85546875" style="1" customWidth="1"/>
    <col min="3" max="3" width="36.85546875" style="1" customWidth="1"/>
    <col min="4" max="4" width="16" style="2" customWidth="1"/>
    <col min="5" max="5" width="14.5703125" style="2" customWidth="1"/>
    <col min="6" max="6" width="14.85546875" style="1" customWidth="1"/>
    <col min="7" max="7" width="14.28515625" style="1" customWidth="1"/>
    <col min="8" max="16384" width="11.42578125" style="1"/>
  </cols>
  <sheetData>
    <row r="1" spans="1:7" ht="10.35" customHeight="1"/>
    <row r="2" spans="1:7" ht="22.9" customHeight="1">
      <c r="C2" s="3"/>
    </row>
    <row r="3" spans="1:7" ht="12.75" customHeight="1">
      <c r="A3" s="4" t="s">
        <v>0</v>
      </c>
      <c r="B3" s="4"/>
      <c r="C3" s="4"/>
      <c r="D3" s="4"/>
      <c r="E3" s="4"/>
      <c r="F3" s="4"/>
    </row>
    <row r="4" spans="1:7" ht="18" customHeight="1">
      <c r="A4" s="4" t="s">
        <v>1</v>
      </c>
      <c r="B4" s="4"/>
      <c r="C4" s="4"/>
      <c r="D4" s="4"/>
      <c r="E4" s="4"/>
      <c r="F4" s="4"/>
    </row>
    <row r="5" spans="1:7" ht="15.75">
      <c r="A5" s="4" t="s">
        <v>2</v>
      </c>
      <c r="B5" s="4"/>
      <c r="C5" s="4"/>
      <c r="D5" s="4"/>
      <c r="E5" s="4"/>
      <c r="F5" s="4"/>
    </row>
    <row r="6" spans="1:7">
      <c r="E6" s="5"/>
    </row>
    <row r="7" spans="1:7" ht="14.25" customHeight="1"/>
    <row r="8" spans="1:7" ht="19.5" customHeight="1"/>
    <row r="9" spans="1:7">
      <c r="A9" s="6" t="s">
        <v>3</v>
      </c>
      <c r="B9" s="7" t="s">
        <v>4</v>
      </c>
      <c r="C9" s="7" t="s">
        <v>5</v>
      </c>
      <c r="D9" s="8" t="s">
        <v>6</v>
      </c>
      <c r="E9" s="9" t="s">
        <v>7</v>
      </c>
      <c r="F9" s="10" t="s">
        <v>8</v>
      </c>
    </row>
    <row r="10" spans="1:7" ht="15" customHeight="1">
      <c r="B10" s="11" t="s">
        <v>9</v>
      </c>
      <c r="C10" s="11" t="s">
        <v>10</v>
      </c>
      <c r="D10" s="12">
        <v>38000</v>
      </c>
      <c r="E10" s="13">
        <v>0</v>
      </c>
      <c r="F10" s="14">
        <f t="shared" ref="F10:F18" si="0">A10+D10-E10</f>
        <v>38000</v>
      </c>
    </row>
    <row r="11" spans="1:7" ht="15" customHeight="1">
      <c r="A11" s="1">
        <v>3138.680000001099</v>
      </c>
      <c r="B11" s="11" t="s">
        <v>11</v>
      </c>
      <c r="C11" s="11" t="s">
        <v>12</v>
      </c>
      <c r="D11" s="12">
        <v>0</v>
      </c>
      <c r="E11" s="13">
        <v>325</v>
      </c>
      <c r="F11" s="14">
        <f t="shared" si="0"/>
        <v>2813.680000001099</v>
      </c>
    </row>
    <row r="12" spans="1:7" ht="15" customHeight="1">
      <c r="A12" s="1">
        <v>15749033.330000006</v>
      </c>
      <c r="B12" s="11" t="s">
        <v>13</v>
      </c>
      <c r="C12" s="11" t="s">
        <v>14</v>
      </c>
      <c r="D12" s="12">
        <v>8022514.7999999998</v>
      </c>
      <c r="E12" s="13">
        <v>6242296.5700000003</v>
      </c>
      <c r="F12" s="14">
        <f t="shared" si="0"/>
        <v>17529251.560000006</v>
      </c>
      <c r="G12" s="15">
        <f>SUM(F10:F12)</f>
        <v>17570065.240000006</v>
      </c>
    </row>
    <row r="13" spans="1:7" ht="15" customHeight="1">
      <c r="B13" s="16" t="s">
        <v>15</v>
      </c>
      <c r="C13" s="16" t="s">
        <v>16</v>
      </c>
      <c r="D13" s="2">
        <v>8910203.1400000006</v>
      </c>
      <c r="F13" s="14">
        <f t="shared" si="0"/>
        <v>8910203.1400000006</v>
      </c>
    </row>
    <row r="14" spans="1:7" ht="15" customHeight="1">
      <c r="B14" s="17" t="s">
        <v>17</v>
      </c>
      <c r="C14" s="17" t="s">
        <v>18</v>
      </c>
      <c r="F14" s="14">
        <f t="shared" si="0"/>
        <v>0</v>
      </c>
    </row>
    <row r="15" spans="1:7" ht="15" customHeight="1">
      <c r="B15" s="18" t="s">
        <v>19</v>
      </c>
      <c r="C15" s="18" t="s">
        <v>20</v>
      </c>
      <c r="D15" s="2">
        <v>1600711.7000000002</v>
      </c>
      <c r="F15" s="14">
        <f t="shared" si="0"/>
        <v>1600711.7000000002</v>
      </c>
    </row>
    <row r="16" spans="1:7" ht="15" customHeight="1">
      <c r="B16" s="18" t="s">
        <v>21</v>
      </c>
      <c r="C16" s="18" t="s">
        <v>22</v>
      </c>
      <c r="D16" s="2">
        <v>6070784.4100000001</v>
      </c>
      <c r="F16" s="14">
        <f t="shared" si="0"/>
        <v>6070784.4100000001</v>
      </c>
    </row>
    <row r="17" spans="1:7" ht="15" customHeight="1">
      <c r="B17" s="18" t="s">
        <v>23</v>
      </c>
      <c r="C17" s="18" t="s">
        <v>24</v>
      </c>
      <c r="D17" s="2">
        <v>10917143.080000002</v>
      </c>
      <c r="F17" s="14">
        <f t="shared" si="0"/>
        <v>10917143.080000002</v>
      </c>
    </row>
    <row r="18" spans="1:7" ht="15" customHeight="1">
      <c r="B18" s="17" t="s">
        <v>25</v>
      </c>
      <c r="C18" s="17" t="s">
        <v>26</v>
      </c>
      <c r="D18" s="2">
        <v>1078300.69</v>
      </c>
      <c r="F18" s="14">
        <f t="shared" si="0"/>
        <v>1078300.69</v>
      </c>
      <c r="G18" s="15">
        <f>SUM(F15:F18)</f>
        <v>19666939.880000003</v>
      </c>
    </row>
    <row r="19" spans="1:7" ht="15" customHeight="1">
      <c r="B19" s="11" t="s">
        <v>27</v>
      </c>
      <c r="C19" s="11" t="s">
        <v>28</v>
      </c>
      <c r="D19" s="12">
        <v>153731.93</v>
      </c>
      <c r="E19" s="13">
        <v>153731.93</v>
      </c>
      <c r="F19" s="14">
        <f t="shared" ref="F19:F26" si="1">-(E19+A19-D19)</f>
        <v>0</v>
      </c>
    </row>
    <row r="20" spans="1:7" ht="15" customHeight="1">
      <c r="A20" s="2">
        <v>3264323.14</v>
      </c>
      <c r="B20" s="11" t="s">
        <v>29</v>
      </c>
      <c r="C20" s="11" t="s">
        <v>30</v>
      </c>
      <c r="D20" s="12">
        <v>2519165.38</v>
      </c>
      <c r="E20" s="13">
        <v>5529860.4699999997</v>
      </c>
      <c r="F20" s="19">
        <f t="shared" si="1"/>
        <v>-6275018.2299999995</v>
      </c>
    </row>
    <row r="21" spans="1:7" ht="15" customHeight="1">
      <c r="A21" s="2">
        <v>6330088.25</v>
      </c>
      <c r="B21" s="11" t="s">
        <v>31</v>
      </c>
      <c r="C21" s="11" t="s">
        <v>32</v>
      </c>
      <c r="D21" s="12">
        <v>0</v>
      </c>
      <c r="E21" s="13">
        <v>763282.88</v>
      </c>
      <c r="F21" s="19">
        <f t="shared" si="1"/>
        <v>-7093371.1299999999</v>
      </c>
    </row>
    <row r="22" spans="1:7" ht="15" customHeight="1">
      <c r="A22" s="2">
        <v>132886.54</v>
      </c>
      <c r="B22" s="11" t="s">
        <v>33</v>
      </c>
      <c r="C22" s="11" t="s">
        <v>34</v>
      </c>
      <c r="D22" s="12">
        <v>0</v>
      </c>
      <c r="E22" s="13">
        <v>132443.84</v>
      </c>
      <c r="F22" s="14">
        <f t="shared" si="1"/>
        <v>-265330.38</v>
      </c>
    </row>
    <row r="23" spans="1:7" ht="15" customHeight="1">
      <c r="A23" s="2">
        <v>343282.23</v>
      </c>
      <c r="B23" s="11" t="s">
        <v>35</v>
      </c>
      <c r="C23" s="11" t="s">
        <v>36</v>
      </c>
      <c r="D23" s="12">
        <v>135048.98000000001</v>
      </c>
      <c r="E23" s="13">
        <v>160742.70000000001</v>
      </c>
      <c r="F23" s="19">
        <f t="shared" si="1"/>
        <v>-368975.94999999995</v>
      </c>
    </row>
    <row r="24" spans="1:7" ht="15" customHeight="1">
      <c r="A24" s="2">
        <v>5681591.8499999996</v>
      </c>
      <c r="B24" s="18" t="s">
        <v>37</v>
      </c>
      <c r="C24" s="18" t="s">
        <v>38</v>
      </c>
      <c r="D24" s="20"/>
      <c r="E24" s="21">
        <v>28577143.020000011</v>
      </c>
      <c r="F24" s="14">
        <f t="shared" si="1"/>
        <v>-34258734.870000012</v>
      </c>
    </row>
    <row r="25" spans="1:7" ht="15" customHeight="1">
      <c r="B25" s="22" t="s">
        <v>39</v>
      </c>
      <c r="C25" s="23" t="s">
        <v>40</v>
      </c>
      <c r="D25" s="20"/>
      <c r="E25" s="21"/>
      <c r="F25" s="14">
        <f t="shared" si="1"/>
        <v>0</v>
      </c>
    </row>
    <row r="26" spans="1:7" ht="15" customHeight="1">
      <c r="B26" s="11" t="s">
        <v>41</v>
      </c>
      <c r="C26" s="11" t="s">
        <v>42</v>
      </c>
      <c r="D26" s="12">
        <v>0</v>
      </c>
      <c r="E26" s="13">
        <v>8022514.7999999998</v>
      </c>
      <c r="F26" s="14">
        <f t="shared" si="1"/>
        <v>-8022514.7999999998</v>
      </c>
    </row>
    <row r="27" spans="1:7">
      <c r="B27" s="11" t="s">
        <v>43</v>
      </c>
      <c r="C27" s="11" t="s">
        <v>44</v>
      </c>
      <c r="D27" s="12">
        <v>242690.63</v>
      </c>
      <c r="E27" s="13">
        <v>0</v>
      </c>
      <c r="F27" s="24">
        <f>D27</f>
        <v>242690.63</v>
      </c>
    </row>
    <row r="28" spans="1:7">
      <c r="B28" s="11" t="s">
        <v>45</v>
      </c>
      <c r="C28" s="11" t="s">
        <v>46</v>
      </c>
      <c r="D28" s="12">
        <v>398838.22</v>
      </c>
      <c r="E28" s="13">
        <v>0</v>
      </c>
      <c r="F28" s="24">
        <f t="shared" ref="F28:F43" si="2">D28</f>
        <v>398838.22</v>
      </c>
    </row>
    <row r="29" spans="1:7">
      <c r="B29" s="11" t="s">
        <v>47</v>
      </c>
      <c r="C29" s="11" t="s">
        <v>48</v>
      </c>
      <c r="D29" s="12">
        <v>763282.88</v>
      </c>
      <c r="E29" s="13">
        <v>0</v>
      </c>
      <c r="F29" s="25">
        <f t="shared" si="2"/>
        <v>763282.88</v>
      </c>
    </row>
    <row r="30" spans="1:7" ht="15" customHeight="1">
      <c r="B30" s="11" t="s">
        <v>49</v>
      </c>
      <c r="C30" s="11" t="s">
        <v>50</v>
      </c>
      <c r="D30" s="12">
        <v>1406288.77</v>
      </c>
      <c r="E30" s="13">
        <v>0</v>
      </c>
      <c r="F30" s="26">
        <f t="shared" si="2"/>
        <v>1406288.77</v>
      </c>
    </row>
    <row r="31" spans="1:7" ht="15" customHeight="1">
      <c r="B31" s="11" t="s">
        <v>51</v>
      </c>
      <c r="C31" s="11" t="s">
        <v>52</v>
      </c>
      <c r="D31" s="12">
        <v>11254.82</v>
      </c>
      <c r="E31" s="13">
        <v>0</v>
      </c>
      <c r="F31" s="15">
        <f t="shared" si="2"/>
        <v>11254.82</v>
      </c>
    </row>
    <row r="32" spans="1:7" ht="15" customHeight="1">
      <c r="B32" s="11" t="s">
        <v>53</v>
      </c>
      <c r="C32" s="11" t="s">
        <v>54</v>
      </c>
      <c r="D32" s="12">
        <v>726919.61</v>
      </c>
      <c r="E32" s="13">
        <v>0</v>
      </c>
      <c r="F32" s="27">
        <f t="shared" si="2"/>
        <v>726919.61</v>
      </c>
    </row>
    <row r="33" spans="2:7" ht="15" customHeight="1">
      <c r="B33" s="11" t="s">
        <v>55</v>
      </c>
      <c r="C33" s="11" t="s">
        <v>56</v>
      </c>
      <c r="D33" s="12">
        <v>174382.07999999999</v>
      </c>
      <c r="E33" s="13">
        <v>0</v>
      </c>
      <c r="F33" s="25">
        <f t="shared" si="2"/>
        <v>174382.07999999999</v>
      </c>
    </row>
    <row r="34" spans="2:7" ht="15" customHeight="1">
      <c r="B34" s="11" t="s">
        <v>57</v>
      </c>
      <c r="C34" s="11" t="s">
        <v>58</v>
      </c>
      <c r="D34" s="12">
        <v>29473.01</v>
      </c>
      <c r="E34" s="13">
        <v>0</v>
      </c>
      <c r="F34" s="25">
        <f t="shared" si="2"/>
        <v>29473.01</v>
      </c>
    </row>
    <row r="35" spans="2:7" ht="15" customHeight="1">
      <c r="B35" s="11" t="s">
        <v>59</v>
      </c>
      <c r="C35" s="11" t="s">
        <v>60</v>
      </c>
      <c r="D35" s="12">
        <v>174136.46</v>
      </c>
      <c r="E35" s="13">
        <v>0</v>
      </c>
      <c r="F35" s="25">
        <f t="shared" si="2"/>
        <v>174136.46</v>
      </c>
    </row>
    <row r="36" spans="2:7">
      <c r="B36" s="11" t="s">
        <v>61</v>
      </c>
      <c r="C36" s="11" t="s">
        <v>62</v>
      </c>
      <c r="D36" s="12">
        <v>14000</v>
      </c>
      <c r="E36" s="13">
        <v>0</v>
      </c>
      <c r="F36" s="24">
        <f t="shared" si="2"/>
        <v>14000</v>
      </c>
    </row>
    <row r="37" spans="2:7">
      <c r="B37" s="11" t="s">
        <v>63</v>
      </c>
      <c r="C37" s="11" t="s">
        <v>64</v>
      </c>
      <c r="D37" s="12">
        <v>120190.82</v>
      </c>
      <c r="E37" s="13">
        <v>0</v>
      </c>
      <c r="F37" s="25">
        <f t="shared" si="2"/>
        <v>120190.82</v>
      </c>
    </row>
    <row r="38" spans="2:7">
      <c r="B38" s="11" t="s">
        <v>65</v>
      </c>
      <c r="C38" s="11" t="s">
        <v>66</v>
      </c>
      <c r="D38" s="12">
        <v>3935487.15</v>
      </c>
      <c r="E38" s="13">
        <v>0</v>
      </c>
      <c r="F38" s="26">
        <f t="shared" si="2"/>
        <v>3935487.15</v>
      </c>
    </row>
    <row r="39" spans="2:7">
      <c r="B39" s="11" t="s">
        <v>67</v>
      </c>
      <c r="C39" s="11" t="s">
        <v>68</v>
      </c>
      <c r="D39" s="12">
        <v>132443.84</v>
      </c>
      <c r="E39" s="13">
        <v>0</v>
      </c>
      <c r="F39" s="25">
        <f t="shared" si="2"/>
        <v>132443.84</v>
      </c>
    </row>
    <row r="40" spans="2:7" ht="15" customHeight="1">
      <c r="B40" s="11" t="s">
        <v>69</v>
      </c>
      <c r="C40" s="11" t="s">
        <v>70</v>
      </c>
      <c r="D40" s="12">
        <v>3540</v>
      </c>
      <c r="E40" s="13">
        <v>0</v>
      </c>
      <c r="F40" s="26">
        <f t="shared" si="2"/>
        <v>3540</v>
      </c>
      <c r="G40" s="15">
        <f>SUM(F40,F38,F30)</f>
        <v>5345315.92</v>
      </c>
    </row>
    <row r="41" spans="2:7">
      <c r="B41" s="11" t="s">
        <v>71</v>
      </c>
      <c r="C41" s="11" t="s">
        <v>72</v>
      </c>
      <c r="D41" s="12">
        <v>350400</v>
      </c>
      <c r="E41" s="13">
        <v>0</v>
      </c>
      <c r="F41" s="25">
        <f t="shared" si="2"/>
        <v>350400</v>
      </c>
    </row>
    <row r="42" spans="2:7">
      <c r="B42" s="11" t="s">
        <v>73</v>
      </c>
      <c r="C42" s="11" t="s">
        <v>74</v>
      </c>
      <c r="D42" s="12">
        <v>1638408.81</v>
      </c>
      <c r="E42" s="13">
        <v>0</v>
      </c>
      <c r="F42" s="25">
        <f t="shared" si="2"/>
        <v>1638408.81</v>
      </c>
      <c r="G42" s="28">
        <f>SUM(F42+F39+F37+F35+F34+F33+F29+F41)</f>
        <v>3382717.9</v>
      </c>
    </row>
    <row r="43" spans="2:7">
      <c r="B43" s="11" t="s">
        <v>75</v>
      </c>
      <c r="C43" s="11" t="s">
        <v>76</v>
      </c>
      <c r="D43" s="12">
        <v>15000</v>
      </c>
      <c r="E43" s="13">
        <v>0</v>
      </c>
      <c r="F43" s="24">
        <f t="shared" si="2"/>
        <v>15000</v>
      </c>
      <c r="G43" s="15">
        <f>SUM(F43,F36,F28,F27)</f>
        <v>670528.85</v>
      </c>
    </row>
    <row r="44" spans="2:7">
      <c r="B44" s="29" t="s">
        <v>77</v>
      </c>
      <c r="C44" s="29" t="s">
        <v>78</v>
      </c>
      <c r="D44" s="30">
        <f>SUM(D10:D43)</f>
        <v>49582341.210000008</v>
      </c>
      <c r="E44" s="30">
        <f>SUM(E10:E43)</f>
        <v>49582341.210000008</v>
      </c>
      <c r="F44" s="15">
        <f>SUM(F10:F43)</f>
        <v>1.1641532182693481E-9</v>
      </c>
    </row>
    <row r="45" spans="2:7" ht="14.25" customHeight="1"/>
    <row r="47" spans="2:7">
      <c r="D47" s="2">
        <f>D44-E44</f>
        <v>0</v>
      </c>
    </row>
    <row r="48" spans="2:7">
      <c r="F48" s="15">
        <f>SUM(F27:F43)</f>
        <v>10136737.1</v>
      </c>
    </row>
  </sheetData>
  <mergeCells count="3">
    <mergeCell ref="A3:F3"/>
    <mergeCell ref="A4:F4"/>
    <mergeCell ref="A5:F5"/>
  </mergeCells>
  <pageMargins left="0.78740157480314965" right="0.78740157480314965" top="0.78740157480314965" bottom="1.5354330708661419" header="0.78740157480314965" footer="0.78740157480314965"/>
  <pageSetup scale="70" orientation="portrait" horizontalDpi="300" verticalDpi="300" r:id="rId1"/>
  <headerFooter alignWithMargins="0">
    <oddFooter>&amp;L&amp;"Segoe UI,Regular"&amp;10 Fecha y Hora de Impresion3/13/2024 2:10:23 PM &amp;R&amp;"Segoe UI,Regular"&amp;10 Pagina :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Balanza Febrero 2024</vt:lpstr>
      <vt:lpstr>'Balanza Febrero 2024'!Área_de_impresión</vt:lpstr>
      <vt:lpstr>'Balanza Febrero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2025-02-24T13:15:47Z</dcterms:created>
  <dcterms:modified xsi:type="dcterms:W3CDTF">2025-02-24T13:16:30Z</dcterms:modified>
</cp:coreProperties>
</file>