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OA FINANCIERA 2024\SEGUNDO TRIMESTRE 2024\"/>
    </mc:Choice>
  </mc:AlternateContent>
  <bookViews>
    <workbookView xWindow="0" yWindow="0" windowWidth="28800" windowHeight="12015" activeTab="1"/>
  </bookViews>
  <sheets>
    <sheet name="CONS. FUENTES FINAN" sheetId="1" r:id="rId1"/>
    <sheet name="Hoja2" sheetId="2" r:id="rId2"/>
  </sheets>
  <externalReferences>
    <externalReference r:id="rId3"/>
  </externalReferences>
  <definedNames>
    <definedName name="_xlnm._FilterDatabase" localSheetId="0" hidden="1">'CONS. FUENTES FINAN'!$A$27:$K$501</definedName>
    <definedName name="_xlnm.Print_Area" localSheetId="0">'CONS. FUENTES FINAN'!$A$1:$K$501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1" i="1" l="1"/>
  <c r="J501" i="1" s="1"/>
  <c r="I500" i="1"/>
  <c r="H500" i="1"/>
  <c r="G500" i="1"/>
  <c r="H499" i="1"/>
  <c r="H498" i="1" s="1"/>
  <c r="I498" i="1"/>
  <c r="I497" i="1" s="1"/>
  <c r="G498" i="1"/>
  <c r="H496" i="1"/>
  <c r="J496" i="1" s="1"/>
  <c r="I495" i="1"/>
  <c r="G495" i="1"/>
  <c r="J494" i="1"/>
  <c r="H494" i="1"/>
  <c r="I493" i="1"/>
  <c r="I492" i="1" s="1"/>
  <c r="H493" i="1"/>
  <c r="G493" i="1"/>
  <c r="G492" i="1"/>
  <c r="H491" i="1"/>
  <c r="J491" i="1" s="1"/>
  <c r="I490" i="1"/>
  <c r="H490" i="1"/>
  <c r="G490" i="1"/>
  <c r="J490" i="1" s="1"/>
  <c r="H489" i="1"/>
  <c r="H488" i="1" s="1"/>
  <c r="I488" i="1"/>
  <c r="G488" i="1"/>
  <c r="J487" i="1"/>
  <c r="H487" i="1"/>
  <c r="J486" i="1"/>
  <c r="I486" i="1"/>
  <c r="H486" i="1"/>
  <c r="G486" i="1"/>
  <c r="H485" i="1"/>
  <c r="J485" i="1" s="1"/>
  <c r="I484" i="1"/>
  <c r="H484" i="1"/>
  <c r="G484" i="1"/>
  <c r="J483" i="1"/>
  <c r="H483" i="1"/>
  <c r="I482" i="1"/>
  <c r="H482" i="1"/>
  <c r="J482" i="1" s="1"/>
  <c r="G482" i="1"/>
  <c r="H481" i="1"/>
  <c r="I480" i="1"/>
  <c r="G480" i="1"/>
  <c r="J479" i="1"/>
  <c r="H479" i="1"/>
  <c r="I478" i="1"/>
  <c r="H478" i="1"/>
  <c r="J478" i="1" s="1"/>
  <c r="G478" i="1"/>
  <c r="J477" i="1"/>
  <c r="H477" i="1"/>
  <c r="I476" i="1"/>
  <c r="H476" i="1"/>
  <c r="G476" i="1"/>
  <c r="J475" i="1"/>
  <c r="H475" i="1"/>
  <c r="I474" i="1"/>
  <c r="H474" i="1"/>
  <c r="J474" i="1" s="1"/>
  <c r="G474" i="1"/>
  <c r="J472" i="1"/>
  <c r="H472" i="1"/>
  <c r="H471" i="1" s="1"/>
  <c r="I471" i="1"/>
  <c r="G471" i="1"/>
  <c r="J471" i="1" s="1"/>
  <c r="J470" i="1"/>
  <c r="H470" i="1"/>
  <c r="I469" i="1"/>
  <c r="H469" i="1"/>
  <c r="G469" i="1"/>
  <c r="J469" i="1" s="1"/>
  <c r="H468" i="1"/>
  <c r="I467" i="1"/>
  <c r="G467" i="1"/>
  <c r="H466" i="1"/>
  <c r="H465" i="1" s="1"/>
  <c r="I465" i="1"/>
  <c r="G465" i="1"/>
  <c r="J465" i="1" s="1"/>
  <c r="J462" i="1"/>
  <c r="H462" i="1"/>
  <c r="I461" i="1"/>
  <c r="H461" i="1"/>
  <c r="G461" i="1"/>
  <c r="H460" i="1"/>
  <c r="J460" i="1" s="1"/>
  <c r="J459" i="1"/>
  <c r="H459" i="1"/>
  <c r="J458" i="1"/>
  <c r="H458" i="1"/>
  <c r="I457" i="1"/>
  <c r="G457" i="1"/>
  <c r="H456" i="1"/>
  <c r="J456" i="1" s="1"/>
  <c r="I455" i="1"/>
  <c r="H455" i="1"/>
  <c r="G455" i="1"/>
  <c r="H454" i="1"/>
  <c r="I453" i="1"/>
  <c r="G453" i="1"/>
  <c r="H452" i="1"/>
  <c r="J452" i="1" s="1"/>
  <c r="H451" i="1"/>
  <c r="J451" i="1" s="1"/>
  <c r="I450" i="1"/>
  <c r="H450" i="1"/>
  <c r="G450" i="1"/>
  <c r="J450" i="1" s="1"/>
  <c r="J449" i="1"/>
  <c r="H449" i="1"/>
  <c r="H448" i="1"/>
  <c r="I447" i="1"/>
  <c r="G447" i="1"/>
  <c r="H445" i="1"/>
  <c r="I444" i="1"/>
  <c r="G444" i="1"/>
  <c r="J443" i="1"/>
  <c r="H443" i="1"/>
  <c r="H442" i="1"/>
  <c r="J442" i="1" s="1"/>
  <c r="H441" i="1"/>
  <c r="H440" i="1" s="1"/>
  <c r="I440" i="1"/>
  <c r="G440" i="1"/>
  <c r="J440" i="1" s="1"/>
  <c r="J439" i="1"/>
  <c r="H439" i="1"/>
  <c r="I438" i="1"/>
  <c r="J438" i="1" s="1"/>
  <c r="H438" i="1"/>
  <c r="G438" i="1"/>
  <c r="J437" i="1"/>
  <c r="H437" i="1"/>
  <c r="I436" i="1"/>
  <c r="H436" i="1"/>
  <c r="G436" i="1"/>
  <c r="J436" i="1" s="1"/>
  <c r="J435" i="1"/>
  <c r="H435" i="1"/>
  <c r="I434" i="1"/>
  <c r="J434" i="1" s="1"/>
  <c r="H434" i="1"/>
  <c r="G434" i="1"/>
  <c r="H433" i="1"/>
  <c r="I432" i="1"/>
  <c r="G432" i="1"/>
  <c r="J431" i="1"/>
  <c r="H431" i="1"/>
  <c r="H430" i="1"/>
  <c r="I429" i="1"/>
  <c r="G429" i="1"/>
  <c r="H428" i="1"/>
  <c r="J428" i="1" s="1"/>
  <c r="I427" i="1"/>
  <c r="H427" i="1"/>
  <c r="G427" i="1"/>
  <c r="J427" i="1" s="1"/>
  <c r="H426" i="1"/>
  <c r="I425" i="1"/>
  <c r="G425" i="1"/>
  <c r="J423" i="1"/>
  <c r="H423" i="1"/>
  <c r="J422" i="1"/>
  <c r="I422" i="1"/>
  <c r="H422" i="1"/>
  <c r="G422" i="1"/>
  <c r="J421" i="1"/>
  <c r="H421" i="1"/>
  <c r="I420" i="1"/>
  <c r="H420" i="1"/>
  <c r="G420" i="1"/>
  <c r="J420" i="1" s="1"/>
  <c r="H419" i="1"/>
  <c r="J419" i="1" s="1"/>
  <c r="I418" i="1"/>
  <c r="H418" i="1"/>
  <c r="G418" i="1"/>
  <c r="J417" i="1"/>
  <c r="H417" i="1"/>
  <c r="H416" i="1" s="1"/>
  <c r="I416" i="1"/>
  <c r="G416" i="1"/>
  <c r="J416" i="1" s="1"/>
  <c r="J415" i="1"/>
  <c r="H415" i="1"/>
  <c r="I414" i="1"/>
  <c r="H414" i="1"/>
  <c r="J414" i="1" s="1"/>
  <c r="G414" i="1"/>
  <c r="H413" i="1"/>
  <c r="J413" i="1" s="1"/>
  <c r="I412" i="1"/>
  <c r="H412" i="1"/>
  <c r="G412" i="1"/>
  <c r="J412" i="1" s="1"/>
  <c r="H411" i="1"/>
  <c r="I410" i="1"/>
  <c r="G410" i="1"/>
  <c r="H409" i="1"/>
  <c r="I408" i="1"/>
  <c r="G408" i="1"/>
  <c r="H407" i="1"/>
  <c r="J407" i="1" s="1"/>
  <c r="I406" i="1"/>
  <c r="I405" i="1" s="1"/>
  <c r="G406" i="1"/>
  <c r="H404" i="1"/>
  <c r="J404" i="1" s="1"/>
  <c r="I403" i="1"/>
  <c r="H403" i="1"/>
  <c r="G403" i="1"/>
  <c r="J402" i="1"/>
  <c r="H402" i="1"/>
  <c r="I401" i="1"/>
  <c r="H401" i="1"/>
  <c r="H400" i="1" s="1"/>
  <c r="G401" i="1"/>
  <c r="I400" i="1"/>
  <c r="H399" i="1"/>
  <c r="J399" i="1" s="1"/>
  <c r="I398" i="1"/>
  <c r="H398" i="1"/>
  <c r="G398" i="1"/>
  <c r="J398" i="1" s="1"/>
  <c r="H397" i="1"/>
  <c r="H396" i="1" s="1"/>
  <c r="I396" i="1"/>
  <c r="G396" i="1"/>
  <c r="J396" i="1" s="1"/>
  <c r="J395" i="1"/>
  <c r="H395" i="1"/>
  <c r="I394" i="1"/>
  <c r="H394" i="1"/>
  <c r="J394" i="1" s="1"/>
  <c r="G394" i="1"/>
  <c r="H393" i="1"/>
  <c r="J393" i="1" s="1"/>
  <c r="I392" i="1"/>
  <c r="H392" i="1"/>
  <c r="G392" i="1"/>
  <c r="H391" i="1"/>
  <c r="I390" i="1"/>
  <c r="G390" i="1"/>
  <c r="H389" i="1"/>
  <c r="I388" i="1"/>
  <c r="G388" i="1"/>
  <c r="J387" i="1"/>
  <c r="H387" i="1"/>
  <c r="I386" i="1"/>
  <c r="H386" i="1"/>
  <c r="J386" i="1" s="1"/>
  <c r="G386" i="1"/>
  <c r="J385" i="1"/>
  <c r="H385" i="1"/>
  <c r="I384" i="1"/>
  <c r="H384" i="1"/>
  <c r="G384" i="1"/>
  <c r="I383" i="1"/>
  <c r="H382" i="1"/>
  <c r="I381" i="1"/>
  <c r="G381" i="1"/>
  <c r="J380" i="1"/>
  <c r="H380" i="1"/>
  <c r="H379" i="1" s="1"/>
  <c r="I379" i="1"/>
  <c r="I366" i="1" s="1"/>
  <c r="G379" i="1"/>
  <c r="J379" i="1" s="1"/>
  <c r="J378" i="1"/>
  <c r="H378" i="1"/>
  <c r="I377" i="1"/>
  <c r="H377" i="1"/>
  <c r="G377" i="1"/>
  <c r="J377" i="1" s="1"/>
  <c r="H376" i="1"/>
  <c r="J376" i="1" s="1"/>
  <c r="I375" i="1"/>
  <c r="G375" i="1"/>
  <c r="H374" i="1"/>
  <c r="H373" i="1" s="1"/>
  <c r="I373" i="1"/>
  <c r="G373" i="1"/>
  <c r="H372" i="1"/>
  <c r="I371" i="1"/>
  <c r="G371" i="1"/>
  <c r="H370" i="1"/>
  <c r="I369" i="1"/>
  <c r="G369" i="1"/>
  <c r="J368" i="1"/>
  <c r="H368" i="1"/>
  <c r="I367" i="1"/>
  <c r="H367" i="1"/>
  <c r="G367" i="1"/>
  <c r="H365" i="1"/>
  <c r="I364" i="1"/>
  <c r="G364" i="1"/>
  <c r="H363" i="1"/>
  <c r="H362" i="1" s="1"/>
  <c r="J362" i="1"/>
  <c r="I362" i="1"/>
  <c r="G362" i="1"/>
  <c r="J361" i="1"/>
  <c r="H361" i="1"/>
  <c r="I360" i="1"/>
  <c r="H360" i="1"/>
  <c r="G360" i="1"/>
  <c r="H359" i="1"/>
  <c r="H358" i="1" s="1"/>
  <c r="I358" i="1"/>
  <c r="I357" i="1" s="1"/>
  <c r="G358" i="1"/>
  <c r="H356" i="1"/>
  <c r="J356" i="1" s="1"/>
  <c r="I355" i="1"/>
  <c r="H355" i="1"/>
  <c r="G355" i="1"/>
  <c r="H354" i="1"/>
  <c r="J354" i="1" s="1"/>
  <c r="I353" i="1"/>
  <c r="H353" i="1"/>
  <c r="H348" i="1" s="1"/>
  <c r="G353" i="1"/>
  <c r="J352" i="1"/>
  <c r="H352" i="1"/>
  <c r="I351" i="1"/>
  <c r="J351" i="1" s="1"/>
  <c r="H351" i="1"/>
  <c r="G351" i="1"/>
  <c r="H350" i="1"/>
  <c r="J350" i="1" s="1"/>
  <c r="I349" i="1"/>
  <c r="I348" i="1" s="1"/>
  <c r="H349" i="1"/>
  <c r="G349" i="1"/>
  <c r="G348" i="1" s="1"/>
  <c r="H347" i="1"/>
  <c r="H346" i="1" s="1"/>
  <c r="J346" i="1"/>
  <c r="I346" i="1"/>
  <c r="G346" i="1"/>
  <c r="H345" i="1"/>
  <c r="I344" i="1"/>
  <c r="G344" i="1"/>
  <c r="H343" i="1"/>
  <c r="H342" i="1" s="1"/>
  <c r="J342" i="1"/>
  <c r="I342" i="1"/>
  <c r="G342" i="1"/>
  <c r="J341" i="1"/>
  <c r="H341" i="1"/>
  <c r="I340" i="1"/>
  <c r="I337" i="1" s="1"/>
  <c r="H340" i="1"/>
  <c r="G340" i="1"/>
  <c r="H339" i="1"/>
  <c r="H338" i="1" s="1"/>
  <c r="I338" i="1"/>
  <c r="G338" i="1"/>
  <c r="J335" i="1"/>
  <c r="H335" i="1"/>
  <c r="H334" i="1"/>
  <c r="J334" i="1" s="1"/>
  <c r="H333" i="1"/>
  <c r="J333" i="1" s="1"/>
  <c r="H332" i="1"/>
  <c r="J332" i="1" s="1"/>
  <c r="H331" i="1"/>
  <c r="J331" i="1" s="1"/>
  <c r="I330" i="1"/>
  <c r="H330" i="1"/>
  <c r="O18" i="1" s="1"/>
  <c r="G330" i="1"/>
  <c r="H329" i="1"/>
  <c r="G329" i="1"/>
  <c r="H328" i="1"/>
  <c r="J328" i="1" s="1"/>
  <c r="G328" i="1"/>
  <c r="I327" i="1"/>
  <c r="H327" i="1"/>
  <c r="H326" i="1"/>
  <c r="G326" i="1"/>
  <c r="J326" i="1" s="1"/>
  <c r="J325" i="1"/>
  <c r="H325" i="1"/>
  <c r="H324" i="1" s="1"/>
  <c r="G325" i="1"/>
  <c r="I324" i="1"/>
  <c r="G324" i="1"/>
  <c r="H323" i="1"/>
  <c r="H322" i="1" s="1"/>
  <c r="I322" i="1"/>
  <c r="G322" i="1"/>
  <c r="J322" i="1" s="1"/>
  <c r="H321" i="1"/>
  <c r="H320" i="1" s="1"/>
  <c r="J320" i="1" s="1"/>
  <c r="G321" i="1"/>
  <c r="I320" i="1"/>
  <c r="G320" i="1"/>
  <c r="H319" i="1"/>
  <c r="H318" i="1" s="1"/>
  <c r="G319" i="1"/>
  <c r="I318" i="1"/>
  <c r="G318" i="1"/>
  <c r="H317" i="1"/>
  <c r="I316" i="1"/>
  <c r="G316" i="1"/>
  <c r="H315" i="1"/>
  <c r="G315" i="1"/>
  <c r="J315" i="1" s="1"/>
  <c r="I314" i="1"/>
  <c r="H314" i="1"/>
  <c r="G314" i="1"/>
  <c r="J314" i="1" s="1"/>
  <c r="H313" i="1"/>
  <c r="G313" i="1"/>
  <c r="I312" i="1"/>
  <c r="H312" i="1"/>
  <c r="H311" i="1"/>
  <c r="J311" i="1" s="1"/>
  <c r="H310" i="1"/>
  <c r="G310" i="1"/>
  <c r="G309" i="1" s="1"/>
  <c r="I309" i="1"/>
  <c r="I308" i="1"/>
  <c r="J307" i="1"/>
  <c r="H307" i="1"/>
  <c r="H306" i="1" s="1"/>
  <c r="H303" i="1" s="1"/>
  <c r="I306" i="1"/>
  <c r="G306" i="1"/>
  <c r="J306" i="1" s="1"/>
  <c r="H305" i="1"/>
  <c r="H304" i="1" s="1"/>
  <c r="I304" i="1"/>
  <c r="I303" i="1" s="1"/>
  <c r="G304" i="1"/>
  <c r="G303" i="1"/>
  <c r="J303" i="1" s="1"/>
  <c r="H302" i="1"/>
  <c r="G302" i="1"/>
  <c r="J302" i="1" s="1"/>
  <c r="H301" i="1"/>
  <c r="G301" i="1"/>
  <c r="H300" i="1"/>
  <c r="G300" i="1"/>
  <c r="J300" i="1" s="1"/>
  <c r="H299" i="1"/>
  <c r="J299" i="1" s="1"/>
  <c r="H298" i="1"/>
  <c r="G298" i="1"/>
  <c r="J298" i="1" s="1"/>
  <c r="J297" i="1"/>
  <c r="H297" i="1"/>
  <c r="G297" i="1"/>
  <c r="J296" i="1"/>
  <c r="H296" i="1"/>
  <c r="I295" i="1"/>
  <c r="H294" i="1"/>
  <c r="J294" i="1" s="1"/>
  <c r="H293" i="1"/>
  <c r="J293" i="1" s="1"/>
  <c r="G293" i="1"/>
  <c r="H292" i="1"/>
  <c r="G292" i="1"/>
  <c r="J292" i="1" s="1"/>
  <c r="J291" i="1"/>
  <c r="H291" i="1"/>
  <c r="G291" i="1"/>
  <c r="H290" i="1"/>
  <c r="J290" i="1" s="1"/>
  <c r="H289" i="1"/>
  <c r="H287" i="1" s="1"/>
  <c r="G289" i="1"/>
  <c r="H288" i="1"/>
  <c r="G288" i="1"/>
  <c r="J288" i="1" s="1"/>
  <c r="I287" i="1"/>
  <c r="G287" i="1"/>
  <c r="J287" i="1" s="1"/>
  <c r="J285" i="1"/>
  <c r="H285" i="1"/>
  <c r="H284" i="1" s="1"/>
  <c r="G285" i="1"/>
  <c r="I284" i="1"/>
  <c r="G284" i="1"/>
  <c r="H283" i="1"/>
  <c r="G283" i="1"/>
  <c r="J283" i="1" s="1"/>
  <c r="J282" i="1"/>
  <c r="H282" i="1"/>
  <c r="J281" i="1"/>
  <c r="H281" i="1"/>
  <c r="J280" i="1"/>
  <c r="H280" i="1"/>
  <c r="J279" i="1"/>
  <c r="H279" i="1"/>
  <c r="G279" i="1"/>
  <c r="G276" i="1" s="1"/>
  <c r="J276" i="1" s="1"/>
  <c r="H278" i="1"/>
  <c r="J278" i="1" s="1"/>
  <c r="H277" i="1"/>
  <c r="H276" i="1" s="1"/>
  <c r="G277" i="1"/>
  <c r="I276" i="1"/>
  <c r="H275" i="1"/>
  <c r="H272" i="1" s="1"/>
  <c r="G275" i="1"/>
  <c r="H274" i="1"/>
  <c r="G274" i="1"/>
  <c r="J274" i="1" s="1"/>
  <c r="H273" i="1"/>
  <c r="G273" i="1"/>
  <c r="I272" i="1"/>
  <c r="G272" i="1"/>
  <c r="H271" i="1"/>
  <c r="G271" i="1"/>
  <c r="J271" i="1" s="1"/>
  <c r="H270" i="1"/>
  <c r="H268" i="1" s="1"/>
  <c r="G270" i="1"/>
  <c r="J269" i="1"/>
  <c r="H269" i="1"/>
  <c r="G269" i="1"/>
  <c r="I268" i="1"/>
  <c r="H267" i="1"/>
  <c r="G267" i="1"/>
  <c r="J267" i="1" s="1"/>
  <c r="H266" i="1"/>
  <c r="J266" i="1" s="1"/>
  <c r="G266" i="1"/>
  <c r="H265" i="1"/>
  <c r="G265" i="1"/>
  <c r="J265" i="1" s="1"/>
  <c r="H264" i="1"/>
  <c r="G264" i="1"/>
  <c r="J264" i="1" s="1"/>
  <c r="H263" i="1"/>
  <c r="H262" i="1" s="1"/>
  <c r="H261" i="1" s="1"/>
  <c r="G263" i="1"/>
  <c r="I262" i="1"/>
  <c r="I261" i="1" s="1"/>
  <c r="H260" i="1"/>
  <c r="G260" i="1"/>
  <c r="J260" i="1" s="1"/>
  <c r="I259" i="1"/>
  <c r="H259" i="1"/>
  <c r="G259" i="1"/>
  <c r="J259" i="1" s="1"/>
  <c r="H258" i="1"/>
  <c r="H257" i="1" s="1"/>
  <c r="G258" i="1"/>
  <c r="I257" i="1"/>
  <c r="G257" i="1"/>
  <c r="J257" i="1" s="1"/>
  <c r="H256" i="1"/>
  <c r="G256" i="1"/>
  <c r="J256" i="1" s="1"/>
  <c r="I255" i="1"/>
  <c r="H255" i="1"/>
  <c r="G255" i="1"/>
  <c r="J255" i="1" s="1"/>
  <c r="H254" i="1"/>
  <c r="G254" i="1"/>
  <c r="J254" i="1" s="1"/>
  <c r="I253" i="1"/>
  <c r="H253" i="1"/>
  <c r="G253" i="1"/>
  <c r="J253" i="1" s="1"/>
  <c r="H252" i="1"/>
  <c r="G252" i="1"/>
  <c r="I251" i="1"/>
  <c r="I250" i="1" s="1"/>
  <c r="H251" i="1"/>
  <c r="H249" i="1"/>
  <c r="J249" i="1" s="1"/>
  <c r="I248" i="1"/>
  <c r="I245" i="1" s="1"/>
  <c r="G248" i="1"/>
  <c r="J247" i="1"/>
  <c r="H247" i="1"/>
  <c r="H246" i="1" s="1"/>
  <c r="G247" i="1"/>
  <c r="I246" i="1"/>
  <c r="G246" i="1"/>
  <c r="J244" i="1"/>
  <c r="H244" i="1"/>
  <c r="J243" i="1"/>
  <c r="I243" i="1"/>
  <c r="H243" i="1"/>
  <c r="G243" i="1"/>
  <c r="J242" i="1"/>
  <c r="H242" i="1"/>
  <c r="G242" i="1"/>
  <c r="G241" i="1" s="1"/>
  <c r="I241" i="1"/>
  <c r="H241" i="1"/>
  <c r="J241" i="1" s="1"/>
  <c r="J240" i="1"/>
  <c r="H240" i="1"/>
  <c r="G240" i="1"/>
  <c r="I239" i="1"/>
  <c r="H239" i="1"/>
  <c r="G239" i="1"/>
  <c r="J239" i="1" s="1"/>
  <c r="H238" i="1"/>
  <c r="G238" i="1"/>
  <c r="I237" i="1"/>
  <c r="G237" i="1"/>
  <c r="H236" i="1"/>
  <c r="H235" i="1" s="1"/>
  <c r="G236" i="1"/>
  <c r="I235" i="1"/>
  <c r="J234" i="1"/>
  <c r="H234" i="1"/>
  <c r="G234" i="1"/>
  <c r="I233" i="1"/>
  <c r="H233" i="1"/>
  <c r="G233" i="1"/>
  <c r="J231" i="1"/>
  <c r="H231" i="1"/>
  <c r="G231" i="1"/>
  <c r="J230" i="1"/>
  <c r="I230" i="1"/>
  <c r="H230" i="1"/>
  <c r="G230" i="1"/>
  <c r="J229" i="1"/>
  <c r="H229" i="1"/>
  <c r="H228" i="1" s="1"/>
  <c r="G229" i="1"/>
  <c r="I228" i="1"/>
  <c r="J228" i="1" s="1"/>
  <c r="G228" i="1"/>
  <c r="J227" i="1"/>
  <c r="H227" i="1"/>
  <c r="G227" i="1"/>
  <c r="G226" i="1" s="1"/>
  <c r="I226" i="1"/>
  <c r="I225" i="1" s="1"/>
  <c r="H226" i="1"/>
  <c r="J224" i="1"/>
  <c r="H224" i="1"/>
  <c r="H223" i="1" s="1"/>
  <c r="G224" i="1"/>
  <c r="G223" i="1" s="1"/>
  <c r="J223" i="1"/>
  <c r="I223" i="1"/>
  <c r="J222" i="1"/>
  <c r="H222" i="1"/>
  <c r="H221" i="1"/>
  <c r="J221" i="1" s="1"/>
  <c r="J220" i="1"/>
  <c r="H220" i="1"/>
  <c r="I219" i="1"/>
  <c r="I213" i="1" s="1"/>
  <c r="G219" i="1"/>
  <c r="J218" i="1"/>
  <c r="H218" i="1"/>
  <c r="I217" i="1"/>
  <c r="H217" i="1"/>
  <c r="G217" i="1"/>
  <c r="J217" i="1" s="1"/>
  <c r="J216" i="1"/>
  <c r="H216" i="1"/>
  <c r="J215" i="1"/>
  <c r="H215" i="1"/>
  <c r="G215" i="1"/>
  <c r="I214" i="1"/>
  <c r="H214" i="1"/>
  <c r="G214" i="1"/>
  <c r="J214" i="1" s="1"/>
  <c r="H211" i="1"/>
  <c r="G211" i="1"/>
  <c r="G209" i="1" s="1"/>
  <c r="G208" i="1" s="1"/>
  <c r="J208" i="1" s="1"/>
  <c r="J210" i="1"/>
  <c r="H210" i="1"/>
  <c r="H209" i="1" s="1"/>
  <c r="G210" i="1"/>
  <c r="J209" i="1"/>
  <c r="I209" i="1"/>
  <c r="I208" i="1"/>
  <c r="H208" i="1"/>
  <c r="H207" i="1"/>
  <c r="J207" i="1" s="1"/>
  <c r="G207" i="1"/>
  <c r="J206" i="1"/>
  <c r="H206" i="1"/>
  <c r="G206" i="1"/>
  <c r="J205" i="1"/>
  <c r="H205" i="1"/>
  <c r="H204" i="1" s="1"/>
  <c r="G205" i="1"/>
  <c r="G204" i="1" s="1"/>
  <c r="I204" i="1"/>
  <c r="J203" i="1"/>
  <c r="H203" i="1"/>
  <c r="G203" i="1"/>
  <c r="H202" i="1"/>
  <c r="G202" i="1"/>
  <c r="J202" i="1" s="1"/>
  <c r="H201" i="1"/>
  <c r="J201" i="1" s="1"/>
  <c r="G201" i="1"/>
  <c r="J200" i="1"/>
  <c r="H200" i="1"/>
  <c r="G200" i="1"/>
  <c r="J199" i="1"/>
  <c r="H199" i="1"/>
  <c r="G199" i="1"/>
  <c r="H198" i="1"/>
  <c r="J198" i="1" s="1"/>
  <c r="I197" i="1"/>
  <c r="H197" i="1"/>
  <c r="H196" i="1"/>
  <c r="J196" i="1" s="1"/>
  <c r="H195" i="1"/>
  <c r="H192" i="1" s="1"/>
  <c r="J194" i="1"/>
  <c r="H194" i="1"/>
  <c r="G194" i="1"/>
  <c r="H193" i="1"/>
  <c r="G193" i="1"/>
  <c r="J193" i="1" s="1"/>
  <c r="I192" i="1"/>
  <c r="G192" i="1"/>
  <c r="J191" i="1"/>
  <c r="H191" i="1"/>
  <c r="G191" i="1"/>
  <c r="H190" i="1"/>
  <c r="G190" i="1"/>
  <c r="J190" i="1" s="1"/>
  <c r="H189" i="1"/>
  <c r="H188" i="1" s="1"/>
  <c r="G189" i="1"/>
  <c r="J189" i="1" s="1"/>
  <c r="I188" i="1"/>
  <c r="G188" i="1"/>
  <c r="J188" i="1" s="1"/>
  <c r="H187" i="1"/>
  <c r="G187" i="1"/>
  <c r="J187" i="1" s="1"/>
  <c r="I186" i="1"/>
  <c r="H186" i="1"/>
  <c r="G186" i="1"/>
  <c r="H185" i="1"/>
  <c r="G185" i="1"/>
  <c r="I184" i="1"/>
  <c r="H184" i="1"/>
  <c r="H183" i="1"/>
  <c r="G183" i="1"/>
  <c r="I182" i="1"/>
  <c r="I179" i="1" s="1"/>
  <c r="G182" i="1"/>
  <c r="H181" i="1"/>
  <c r="G181" i="1"/>
  <c r="J181" i="1" s="1"/>
  <c r="I180" i="1"/>
  <c r="H180" i="1"/>
  <c r="H178" i="1"/>
  <c r="G178" i="1"/>
  <c r="I177" i="1"/>
  <c r="I157" i="1" s="1"/>
  <c r="H177" i="1"/>
  <c r="J176" i="1"/>
  <c r="H176" i="1"/>
  <c r="G176" i="1"/>
  <c r="H175" i="1"/>
  <c r="G175" i="1"/>
  <c r="J175" i="1" s="1"/>
  <c r="H174" i="1"/>
  <c r="J174" i="1" s="1"/>
  <c r="G174" i="1"/>
  <c r="H173" i="1"/>
  <c r="G173" i="1"/>
  <c r="J173" i="1" s="1"/>
  <c r="H172" i="1"/>
  <c r="G172" i="1"/>
  <c r="J172" i="1" s="1"/>
  <c r="H171" i="1"/>
  <c r="G171" i="1"/>
  <c r="J171" i="1" s="1"/>
  <c r="J170" i="1"/>
  <c r="H170" i="1"/>
  <c r="J169" i="1"/>
  <c r="H169" i="1"/>
  <c r="G169" i="1"/>
  <c r="J168" i="1"/>
  <c r="H168" i="1"/>
  <c r="G168" i="1"/>
  <c r="I167" i="1"/>
  <c r="J166" i="1"/>
  <c r="H166" i="1"/>
  <c r="G166" i="1"/>
  <c r="H165" i="1"/>
  <c r="G165" i="1"/>
  <c r="J165" i="1" s="1"/>
  <c r="J164" i="1"/>
  <c r="H164" i="1"/>
  <c r="G164" i="1"/>
  <c r="J163" i="1"/>
  <c r="H163" i="1"/>
  <c r="H162" i="1"/>
  <c r="J162" i="1" s="1"/>
  <c r="H161" i="1"/>
  <c r="G161" i="1"/>
  <c r="J161" i="1" s="1"/>
  <c r="H160" i="1"/>
  <c r="J160" i="1" s="1"/>
  <c r="H159" i="1"/>
  <c r="G159" i="1"/>
  <c r="I158" i="1"/>
  <c r="J156" i="1"/>
  <c r="H156" i="1"/>
  <c r="I155" i="1"/>
  <c r="H155" i="1"/>
  <c r="G155" i="1"/>
  <c r="J155" i="1" s="1"/>
  <c r="H154" i="1"/>
  <c r="I153" i="1"/>
  <c r="G153" i="1"/>
  <c r="H152" i="1"/>
  <c r="G152" i="1"/>
  <c r="J152" i="1" s="1"/>
  <c r="I151" i="1"/>
  <c r="J151" i="1" s="1"/>
  <c r="H151" i="1"/>
  <c r="G151" i="1"/>
  <c r="J150" i="1"/>
  <c r="H150" i="1"/>
  <c r="H149" i="1" s="1"/>
  <c r="G150" i="1"/>
  <c r="I149" i="1"/>
  <c r="I148" i="1" s="1"/>
  <c r="G149" i="1"/>
  <c r="G148" i="1"/>
  <c r="H147" i="1"/>
  <c r="J147" i="1" s="1"/>
  <c r="G147" i="1"/>
  <c r="I146" i="1"/>
  <c r="H146" i="1"/>
  <c r="G146" i="1"/>
  <c r="H145" i="1"/>
  <c r="G145" i="1"/>
  <c r="G144" i="1" s="1"/>
  <c r="I144" i="1"/>
  <c r="H144" i="1"/>
  <c r="H143" i="1"/>
  <c r="J143" i="1" s="1"/>
  <c r="I142" i="1"/>
  <c r="J142" i="1" s="1"/>
  <c r="H142" i="1"/>
  <c r="G142" i="1"/>
  <c r="H141" i="1"/>
  <c r="I140" i="1"/>
  <c r="G140" i="1"/>
  <c r="H139" i="1"/>
  <c r="J139" i="1" s="1"/>
  <c r="I138" i="1"/>
  <c r="H138" i="1"/>
  <c r="J138" i="1" s="1"/>
  <c r="G138" i="1"/>
  <c r="J137" i="1"/>
  <c r="H137" i="1"/>
  <c r="G137" i="1"/>
  <c r="I136" i="1"/>
  <c r="J136" i="1" s="1"/>
  <c r="H136" i="1"/>
  <c r="G136" i="1"/>
  <c r="H135" i="1"/>
  <c r="J135" i="1" s="1"/>
  <c r="G135" i="1"/>
  <c r="J134" i="1"/>
  <c r="H134" i="1"/>
  <c r="G134" i="1"/>
  <c r="J133" i="1"/>
  <c r="H133" i="1"/>
  <c r="G133" i="1"/>
  <c r="J132" i="1"/>
  <c r="H132" i="1"/>
  <c r="G132" i="1"/>
  <c r="J131" i="1"/>
  <c r="H131" i="1"/>
  <c r="G131" i="1"/>
  <c r="I130" i="1"/>
  <c r="G130" i="1"/>
  <c r="H129" i="1"/>
  <c r="J129" i="1" s="1"/>
  <c r="I128" i="1"/>
  <c r="H128" i="1"/>
  <c r="G128" i="1"/>
  <c r="H127" i="1"/>
  <c r="G127" i="1"/>
  <c r="J127" i="1" s="1"/>
  <c r="I126" i="1"/>
  <c r="H126" i="1"/>
  <c r="G126" i="1"/>
  <c r="H124" i="1"/>
  <c r="H123" i="1" s="1"/>
  <c r="G124" i="1"/>
  <c r="I123" i="1"/>
  <c r="G123" i="1"/>
  <c r="H122" i="1"/>
  <c r="J122" i="1" s="1"/>
  <c r="G122" i="1"/>
  <c r="I121" i="1"/>
  <c r="H121" i="1"/>
  <c r="G121" i="1"/>
  <c r="H120" i="1"/>
  <c r="G120" i="1"/>
  <c r="G119" i="1" s="1"/>
  <c r="I119" i="1"/>
  <c r="H119" i="1"/>
  <c r="H118" i="1"/>
  <c r="G118" i="1"/>
  <c r="J118" i="1" s="1"/>
  <c r="I117" i="1"/>
  <c r="H117" i="1"/>
  <c r="G117" i="1"/>
  <c r="G116" i="1" s="1"/>
  <c r="H115" i="1"/>
  <c r="G115" i="1"/>
  <c r="J115" i="1" s="1"/>
  <c r="I114" i="1"/>
  <c r="I111" i="1" s="1"/>
  <c r="H114" i="1"/>
  <c r="G114" i="1"/>
  <c r="H113" i="1"/>
  <c r="H112" i="1" s="1"/>
  <c r="G113" i="1"/>
  <c r="I112" i="1"/>
  <c r="G112" i="1"/>
  <c r="H110" i="1"/>
  <c r="J110" i="1" s="1"/>
  <c r="G110" i="1"/>
  <c r="I109" i="1"/>
  <c r="I106" i="1" s="1"/>
  <c r="H109" i="1"/>
  <c r="G109" i="1"/>
  <c r="H108" i="1"/>
  <c r="G108" i="1"/>
  <c r="J108" i="1" s="1"/>
  <c r="I107" i="1"/>
  <c r="H107" i="1"/>
  <c r="H105" i="1"/>
  <c r="G105" i="1"/>
  <c r="J105" i="1" s="1"/>
  <c r="I104" i="1"/>
  <c r="H104" i="1"/>
  <c r="G104" i="1"/>
  <c r="H103" i="1"/>
  <c r="G103" i="1"/>
  <c r="I102" i="1"/>
  <c r="H102" i="1"/>
  <c r="H101" i="1"/>
  <c r="J101" i="1" s="1"/>
  <c r="H100" i="1"/>
  <c r="H99" i="1" s="1"/>
  <c r="G100" i="1"/>
  <c r="I99" i="1"/>
  <c r="G99" i="1"/>
  <c r="J99" i="1" s="1"/>
  <c r="H98" i="1"/>
  <c r="G98" i="1"/>
  <c r="I97" i="1"/>
  <c r="H97" i="1"/>
  <c r="G97" i="1"/>
  <c r="H96" i="1"/>
  <c r="H95" i="1" s="1"/>
  <c r="G96" i="1"/>
  <c r="I95" i="1"/>
  <c r="H94" i="1"/>
  <c r="G94" i="1"/>
  <c r="J94" i="1" s="1"/>
  <c r="I93" i="1"/>
  <c r="H93" i="1"/>
  <c r="G93" i="1"/>
  <c r="J93" i="1" s="1"/>
  <c r="H92" i="1"/>
  <c r="H91" i="1" s="1"/>
  <c r="G92" i="1"/>
  <c r="J92" i="1" s="1"/>
  <c r="I91" i="1"/>
  <c r="H90" i="1"/>
  <c r="G90" i="1"/>
  <c r="J90" i="1" s="1"/>
  <c r="I89" i="1"/>
  <c r="H89" i="1"/>
  <c r="G89" i="1"/>
  <c r="I86" i="1"/>
  <c r="I85" i="1" s="1"/>
  <c r="H86" i="1"/>
  <c r="H85" i="1"/>
  <c r="G85" i="1"/>
  <c r="J85" i="1" s="1"/>
  <c r="J84" i="1"/>
  <c r="I84" i="1"/>
  <c r="H84" i="1"/>
  <c r="I83" i="1"/>
  <c r="H83" i="1"/>
  <c r="J83" i="1" s="1"/>
  <c r="G83" i="1"/>
  <c r="I82" i="1"/>
  <c r="H82" i="1"/>
  <c r="I81" i="1"/>
  <c r="G81" i="1"/>
  <c r="J80" i="1"/>
  <c r="I80" i="1"/>
  <c r="I79" i="1" s="1"/>
  <c r="H80" i="1"/>
  <c r="H79" i="1"/>
  <c r="G79" i="1"/>
  <c r="I78" i="1"/>
  <c r="G78" i="1"/>
  <c r="I77" i="1"/>
  <c r="J77" i="1" s="1"/>
  <c r="H77" i="1"/>
  <c r="I76" i="1"/>
  <c r="H76" i="1"/>
  <c r="J76" i="1" s="1"/>
  <c r="I75" i="1"/>
  <c r="H75" i="1"/>
  <c r="J75" i="1" s="1"/>
  <c r="I74" i="1"/>
  <c r="I71" i="1" s="1"/>
  <c r="H74" i="1"/>
  <c r="J74" i="1" s="1"/>
  <c r="G74" i="1"/>
  <c r="I73" i="1"/>
  <c r="H73" i="1"/>
  <c r="J73" i="1" s="1"/>
  <c r="I72" i="1"/>
  <c r="G72" i="1"/>
  <c r="G71" i="1" s="1"/>
  <c r="I70" i="1"/>
  <c r="I68" i="1" s="1"/>
  <c r="H70" i="1"/>
  <c r="J70" i="1" s="1"/>
  <c r="J69" i="1"/>
  <c r="I69" i="1"/>
  <c r="H69" i="1"/>
  <c r="G68" i="1"/>
  <c r="I67" i="1"/>
  <c r="H67" i="1"/>
  <c r="J67" i="1" s="1"/>
  <c r="I66" i="1"/>
  <c r="I65" i="1" s="1"/>
  <c r="H66" i="1"/>
  <c r="G65" i="1"/>
  <c r="G64" i="1"/>
  <c r="I63" i="1"/>
  <c r="H63" i="1"/>
  <c r="J63" i="1" s="1"/>
  <c r="I62" i="1"/>
  <c r="J62" i="1" s="1"/>
  <c r="H62" i="1"/>
  <c r="I61" i="1"/>
  <c r="H61" i="1"/>
  <c r="I60" i="1"/>
  <c r="H60" i="1"/>
  <c r="J60" i="1" s="1"/>
  <c r="I59" i="1"/>
  <c r="J59" i="1" s="1"/>
  <c r="H59" i="1"/>
  <c r="I58" i="1"/>
  <c r="H58" i="1"/>
  <c r="J57" i="1"/>
  <c r="I57" i="1"/>
  <c r="H57" i="1"/>
  <c r="I56" i="1"/>
  <c r="J56" i="1" s="1"/>
  <c r="H56" i="1"/>
  <c r="I55" i="1"/>
  <c r="H55" i="1"/>
  <c r="J55" i="1" s="1"/>
  <c r="G54" i="1"/>
  <c r="I53" i="1"/>
  <c r="H53" i="1"/>
  <c r="H52" i="1"/>
  <c r="G52" i="1"/>
  <c r="J50" i="1"/>
  <c r="I50" i="1"/>
  <c r="H50" i="1"/>
  <c r="I49" i="1"/>
  <c r="H49" i="1"/>
  <c r="J49" i="1" s="1"/>
  <c r="I48" i="1"/>
  <c r="H48" i="1"/>
  <c r="I47" i="1"/>
  <c r="H47" i="1"/>
  <c r="G46" i="1"/>
  <c r="I45" i="1"/>
  <c r="I44" i="1" s="1"/>
  <c r="H45" i="1"/>
  <c r="H44" i="1" s="1"/>
  <c r="J44" i="1"/>
  <c r="G44" i="1"/>
  <c r="J43" i="1"/>
  <c r="I43" i="1"/>
  <c r="H43" i="1"/>
  <c r="I42" i="1"/>
  <c r="H42" i="1"/>
  <c r="G42" i="1"/>
  <c r="J42" i="1" s="1"/>
  <c r="I41" i="1"/>
  <c r="J41" i="1" s="1"/>
  <c r="H41" i="1"/>
  <c r="I40" i="1"/>
  <c r="H40" i="1"/>
  <c r="J40" i="1" s="1"/>
  <c r="I39" i="1"/>
  <c r="H39" i="1"/>
  <c r="I38" i="1"/>
  <c r="I35" i="1" s="1"/>
  <c r="H38" i="1"/>
  <c r="J37" i="1"/>
  <c r="I37" i="1"/>
  <c r="H37" i="1"/>
  <c r="I36" i="1"/>
  <c r="H36" i="1"/>
  <c r="J36" i="1" s="1"/>
  <c r="G35" i="1"/>
  <c r="J34" i="1"/>
  <c r="I34" i="1"/>
  <c r="H34" i="1"/>
  <c r="J33" i="1"/>
  <c r="I33" i="1"/>
  <c r="H33" i="1"/>
  <c r="J32" i="1"/>
  <c r="I32" i="1"/>
  <c r="H32" i="1"/>
  <c r="I31" i="1"/>
  <c r="H31" i="1"/>
  <c r="H28" i="1" s="1"/>
  <c r="I30" i="1"/>
  <c r="I28" i="1" s="1"/>
  <c r="H30" i="1"/>
  <c r="I29" i="1"/>
  <c r="J29" i="1" s="1"/>
  <c r="H29" i="1"/>
  <c r="G28" i="1"/>
  <c r="N18" i="1"/>
  <c r="J17" i="1"/>
  <c r="J195" i="1" l="1"/>
  <c r="H357" i="1"/>
  <c r="J364" i="1"/>
  <c r="G357" i="1"/>
  <c r="J360" i="1"/>
  <c r="H225" i="1"/>
  <c r="J226" i="1"/>
  <c r="I27" i="1"/>
  <c r="H54" i="1"/>
  <c r="H51" i="1" s="1"/>
  <c r="J192" i="1"/>
  <c r="J246" i="1"/>
  <c r="G245" i="1"/>
  <c r="G497" i="1"/>
  <c r="J498" i="1"/>
  <c r="J30" i="1"/>
  <c r="H153" i="1"/>
  <c r="H148" i="1" s="1"/>
  <c r="J148" i="1" s="1"/>
  <c r="J154" i="1"/>
  <c r="J455" i="1"/>
  <c r="G446" i="1"/>
  <c r="H125" i="1"/>
  <c r="J82" i="1"/>
  <c r="H81" i="1"/>
  <c r="H65" i="1"/>
  <c r="G405" i="1"/>
  <c r="J408" i="1"/>
  <c r="G262" i="1"/>
  <c r="J263" i="1"/>
  <c r="I52" i="1"/>
  <c r="I51" i="1" s="1"/>
  <c r="J53" i="1"/>
  <c r="J159" i="1"/>
  <c r="G158" i="1"/>
  <c r="J468" i="1"/>
  <c r="H467" i="1"/>
  <c r="J467" i="1" s="1"/>
  <c r="J130" i="1"/>
  <c r="H182" i="1"/>
  <c r="J182" i="1" s="1"/>
  <c r="J183" i="1"/>
  <c r="H429" i="1"/>
  <c r="J430" i="1"/>
  <c r="J31" i="1"/>
  <c r="I64" i="1"/>
  <c r="J124" i="1"/>
  <c r="J178" i="1"/>
  <c r="G177" i="1"/>
  <c r="J177" i="1" s="1"/>
  <c r="H237" i="1"/>
  <c r="J237" i="1" s="1"/>
  <c r="J238" i="1"/>
  <c r="J388" i="1"/>
  <c r="G383" i="1"/>
  <c r="H473" i="1"/>
  <c r="J38" i="1"/>
  <c r="G27" i="1"/>
  <c r="J66" i="1"/>
  <c r="J45" i="1"/>
  <c r="G91" i="1"/>
  <c r="G95" i="1"/>
  <c r="J95" i="1" s="1"/>
  <c r="J96" i="1"/>
  <c r="J114" i="1"/>
  <c r="G111" i="1"/>
  <c r="G125" i="1"/>
  <c r="J126" i="1"/>
  <c r="H316" i="1"/>
  <c r="J316" i="1" s="1"/>
  <c r="J317" i="1"/>
  <c r="G424" i="1"/>
  <c r="J425" i="1"/>
  <c r="G312" i="1"/>
  <c r="J312" i="1" s="1"/>
  <c r="J313" i="1"/>
  <c r="J329" i="1"/>
  <c r="G327" i="1"/>
  <c r="J327" i="1" s="1"/>
  <c r="J348" i="1"/>
  <c r="J410" i="1"/>
  <c r="J28" i="1"/>
  <c r="H35" i="1"/>
  <c r="J35" i="1" s="1"/>
  <c r="I54" i="1"/>
  <c r="H116" i="1"/>
  <c r="J116" i="1" s="1"/>
  <c r="J140" i="1"/>
  <c r="H158" i="1"/>
  <c r="H157" i="1" s="1"/>
  <c r="H248" i="1"/>
  <c r="H245" i="1" s="1"/>
  <c r="H390" i="1"/>
  <c r="J390" i="1" s="1"/>
  <c r="J391" i="1"/>
  <c r="G400" i="1"/>
  <c r="J400" i="1" s="1"/>
  <c r="J403" i="1"/>
  <c r="J426" i="1"/>
  <c r="H425" i="1"/>
  <c r="J39" i="1"/>
  <c r="I46" i="1"/>
  <c r="J47" i="1"/>
  <c r="H72" i="1"/>
  <c r="J97" i="1"/>
  <c r="G107" i="1"/>
  <c r="H130" i="1"/>
  <c r="J146" i="1"/>
  <c r="G180" i="1"/>
  <c r="J272" i="1"/>
  <c r="J355" i="1"/>
  <c r="J374" i="1"/>
  <c r="J411" i="1"/>
  <c r="H410" i="1"/>
  <c r="G464" i="1"/>
  <c r="H88" i="1"/>
  <c r="J117" i="1"/>
  <c r="J123" i="1"/>
  <c r="H286" i="1"/>
  <c r="J349" i="1"/>
  <c r="J375" i="1"/>
  <c r="H106" i="1"/>
  <c r="H250" i="1"/>
  <c r="G51" i="1"/>
  <c r="H68" i="1"/>
  <c r="J68" i="1" s="1"/>
  <c r="J89" i="1"/>
  <c r="H111" i="1"/>
  <c r="I125" i="1"/>
  <c r="G167" i="1"/>
  <c r="J167" i="1" s="1"/>
  <c r="H295" i="1"/>
  <c r="J301" i="1"/>
  <c r="H46" i="1"/>
  <c r="H27" i="1" s="1"/>
  <c r="I88" i="1"/>
  <c r="G184" i="1"/>
  <c r="J184" i="1" s="1"/>
  <c r="J185" i="1"/>
  <c r="G213" i="1"/>
  <c r="H444" i="1"/>
  <c r="J444" i="1" s="1"/>
  <c r="J445" i="1"/>
  <c r="G102" i="1"/>
  <c r="J102" i="1" s="1"/>
  <c r="J103" i="1"/>
  <c r="J48" i="1"/>
  <c r="J61" i="1"/>
  <c r="J113" i="1"/>
  <c r="H167" i="1"/>
  <c r="J186" i="1"/>
  <c r="J345" i="1"/>
  <c r="H344" i="1"/>
  <c r="H337" i="1" s="1"/>
  <c r="H369" i="1"/>
  <c r="J369" i="1" s="1"/>
  <c r="J370" i="1"/>
  <c r="H381" i="1"/>
  <c r="J382" i="1"/>
  <c r="J488" i="1"/>
  <c r="J340" i="1"/>
  <c r="J344" i="1"/>
  <c r="J373" i="1"/>
  <c r="H447" i="1"/>
  <c r="J448" i="1"/>
  <c r="J58" i="1"/>
  <c r="I116" i="1"/>
  <c r="H219" i="1"/>
  <c r="J233" i="1"/>
  <c r="J289" i="1"/>
  <c r="J359" i="1"/>
  <c r="J363" i="1"/>
  <c r="J454" i="1"/>
  <c r="H453" i="1"/>
  <c r="J453" i="1" s="1"/>
  <c r="J204" i="1"/>
  <c r="G286" i="1"/>
  <c r="J286" i="1" s="1"/>
  <c r="J318" i="1"/>
  <c r="J365" i="1"/>
  <c r="H364" i="1"/>
  <c r="H375" i="1"/>
  <c r="J418" i="1"/>
  <c r="J461" i="1"/>
  <c r="H497" i="1"/>
  <c r="I424" i="1"/>
  <c r="I336" i="1" s="1"/>
  <c r="H464" i="1"/>
  <c r="J499" i="1"/>
  <c r="J323" i="1"/>
  <c r="J338" i="1"/>
  <c r="G337" i="1"/>
  <c r="J433" i="1"/>
  <c r="H432" i="1"/>
  <c r="J432" i="1" s="1"/>
  <c r="J441" i="1"/>
  <c r="J466" i="1"/>
  <c r="J480" i="1"/>
  <c r="J500" i="1"/>
  <c r="I286" i="1"/>
  <c r="J304" i="1"/>
  <c r="J347" i="1"/>
  <c r="J367" i="1"/>
  <c r="G366" i="1"/>
  <c r="J429" i="1"/>
  <c r="G197" i="1"/>
  <c r="J197" i="1" s="1"/>
  <c r="H309" i="1"/>
  <c r="J310" i="1"/>
  <c r="J324" i="1"/>
  <c r="H495" i="1"/>
  <c r="I232" i="1"/>
  <c r="I212" i="1" s="1"/>
  <c r="J252" i="1"/>
  <c r="G251" i="1"/>
  <c r="J79" i="1"/>
  <c r="J86" i="1"/>
  <c r="J121" i="1"/>
  <c r="G235" i="1"/>
  <c r="J235" i="1" s="1"/>
  <c r="J236" i="1"/>
  <c r="J270" i="1"/>
  <c r="G268" i="1"/>
  <c r="J268" i="1" s="1"/>
  <c r="J275" i="1"/>
  <c r="J284" i="1"/>
  <c r="G295" i="1"/>
  <c r="J295" i="1" s="1"/>
  <c r="J305" i="1"/>
  <c r="J339" i="1"/>
  <c r="J343" i="1"/>
  <c r="J353" i="1"/>
  <c r="H406" i="1"/>
  <c r="H457" i="1"/>
  <c r="I473" i="1"/>
  <c r="J100" i="1"/>
  <c r="J104" i="1"/>
  <c r="J321" i="1"/>
  <c r="J372" i="1"/>
  <c r="H371" i="1"/>
  <c r="J371" i="1" s="1"/>
  <c r="J384" i="1"/>
  <c r="J392" i="1"/>
  <c r="I446" i="1"/>
  <c r="J476" i="1"/>
  <c r="J484" i="1"/>
  <c r="J112" i="1"/>
  <c r="J119" i="1"/>
  <c r="J144" i="1"/>
  <c r="J381" i="1"/>
  <c r="J457" i="1"/>
  <c r="G473" i="1"/>
  <c r="J473" i="1" s="1"/>
  <c r="G225" i="1"/>
  <c r="J358" i="1"/>
  <c r="J389" i="1"/>
  <c r="H388" i="1"/>
  <c r="I464" i="1"/>
  <c r="J481" i="1"/>
  <c r="H480" i="1"/>
  <c r="J493" i="1"/>
  <c r="J98" i="1"/>
  <c r="J109" i="1"/>
  <c r="J120" i="1"/>
  <c r="J128" i="1"/>
  <c r="J141" i="1"/>
  <c r="H140" i="1"/>
  <c r="J145" i="1"/>
  <c r="J149" i="1"/>
  <c r="J211" i="1"/>
  <c r="J258" i="1"/>
  <c r="J273" i="1"/>
  <c r="J277" i="1"/>
  <c r="J319" i="1"/>
  <c r="J330" i="1"/>
  <c r="J397" i="1"/>
  <c r="J401" i="1"/>
  <c r="J409" i="1"/>
  <c r="H408" i="1"/>
  <c r="J489" i="1"/>
  <c r="I463" i="1" l="1"/>
  <c r="J153" i="1"/>
  <c r="G212" i="1"/>
  <c r="J497" i="1"/>
  <c r="J54" i="1"/>
  <c r="H78" i="1"/>
  <c r="J78" i="1" s="1"/>
  <c r="J81" i="1"/>
  <c r="J72" i="1"/>
  <c r="H71" i="1"/>
  <c r="J71" i="1" s="1"/>
  <c r="J251" i="1"/>
  <c r="G250" i="1"/>
  <c r="J250" i="1" s="1"/>
  <c r="G261" i="1"/>
  <c r="J261" i="1" s="1"/>
  <c r="J262" i="1"/>
  <c r="H64" i="1"/>
  <c r="J64" i="1" s="1"/>
  <c r="J65" i="1"/>
  <c r="H308" i="1"/>
  <c r="J309" i="1"/>
  <c r="J464" i="1"/>
  <c r="G463" i="1"/>
  <c r="J245" i="1"/>
  <c r="H463" i="1"/>
  <c r="O20" i="1" s="1"/>
  <c r="H366" i="1"/>
  <c r="J366" i="1" s="1"/>
  <c r="I26" i="1"/>
  <c r="I25" i="1" s="1"/>
  <c r="H383" i="1"/>
  <c r="J180" i="1"/>
  <c r="G179" i="1"/>
  <c r="G26" i="1"/>
  <c r="J27" i="1"/>
  <c r="J337" i="1"/>
  <c r="G336" i="1"/>
  <c r="J248" i="1"/>
  <c r="J46" i="1"/>
  <c r="H405" i="1"/>
  <c r="J405" i="1" s="1"/>
  <c r="J406" i="1"/>
  <c r="G308" i="1"/>
  <c r="J308" i="1" s="1"/>
  <c r="G232" i="1"/>
  <c r="J232" i="1" s="1"/>
  <c r="J125" i="1"/>
  <c r="G157" i="1"/>
  <c r="J157" i="1" s="1"/>
  <c r="J158" i="1"/>
  <c r="J357" i="1"/>
  <c r="H492" i="1"/>
  <c r="J492" i="1" s="1"/>
  <c r="J495" i="1"/>
  <c r="J383" i="1"/>
  <c r="J91" i="1"/>
  <c r="G88" i="1"/>
  <c r="H179" i="1"/>
  <c r="H87" i="1" s="1"/>
  <c r="O16" i="1" s="1"/>
  <c r="H446" i="1"/>
  <c r="J447" i="1"/>
  <c r="H424" i="1"/>
  <c r="J424" i="1" s="1"/>
  <c r="J446" i="1"/>
  <c r="I87" i="1"/>
  <c r="J51" i="1"/>
  <c r="J225" i="1"/>
  <c r="H213" i="1"/>
  <c r="H212" i="1" s="1"/>
  <c r="O17" i="1" s="1"/>
  <c r="J219" i="1"/>
  <c r="J52" i="1"/>
  <c r="J107" i="1"/>
  <c r="G106" i="1"/>
  <c r="J106" i="1" s="1"/>
  <c r="J111" i="1"/>
  <c r="H232" i="1"/>
  <c r="J463" i="1" l="1"/>
  <c r="N20" i="1"/>
  <c r="J212" i="1"/>
  <c r="N17" i="1"/>
  <c r="J88" i="1"/>
  <c r="G87" i="1"/>
  <c r="J336" i="1"/>
  <c r="N19" i="1"/>
  <c r="J26" i="1"/>
  <c r="N15" i="1"/>
  <c r="G25" i="1"/>
  <c r="J179" i="1"/>
  <c r="H336" i="1"/>
  <c r="O19" i="1" s="1"/>
  <c r="H26" i="1"/>
  <c r="J213" i="1"/>
  <c r="J87" i="1" l="1"/>
  <c r="N16" i="1"/>
  <c r="H25" i="1"/>
  <c r="J25" i="1" s="1"/>
  <c r="O15" i="1"/>
  <c r="K361" i="1" l="1"/>
  <c r="K218" i="1"/>
  <c r="K487" i="1"/>
  <c r="K395" i="1"/>
  <c r="K300" i="1"/>
  <c r="K296" i="1"/>
  <c r="K156" i="1"/>
  <c r="K470" i="1"/>
  <c r="K443" i="1"/>
  <c r="K368" i="1"/>
  <c r="K288" i="1"/>
  <c r="K421" i="1"/>
  <c r="K175" i="1"/>
  <c r="K203" i="1"/>
  <c r="K260" i="1"/>
  <c r="K227" i="1"/>
  <c r="K80" i="1"/>
  <c r="K415" i="1"/>
  <c r="K169" i="1"/>
  <c r="K139" i="1"/>
  <c r="K131" i="1"/>
  <c r="K407" i="1"/>
  <c r="K137" i="1"/>
  <c r="K413" i="1"/>
  <c r="K134" i="1"/>
  <c r="K90" i="1"/>
  <c r="K315" i="1"/>
  <c r="K229" i="1"/>
  <c r="K378" i="1"/>
  <c r="K187" i="1"/>
  <c r="K160" i="1"/>
  <c r="K439" i="1"/>
  <c r="K200" i="1"/>
  <c r="K69" i="1"/>
  <c r="K281" i="1"/>
  <c r="K234" i="1"/>
  <c r="K459" i="1"/>
  <c r="K36" i="1"/>
  <c r="K216" i="1"/>
  <c r="K269" i="1"/>
  <c r="K282" i="1"/>
  <c r="K380" i="1"/>
  <c r="K279" i="1"/>
  <c r="K60" i="1"/>
  <c r="K283" i="1"/>
  <c r="K293" i="1"/>
  <c r="K73" i="1"/>
  <c r="K460" i="1"/>
  <c r="K334" i="1"/>
  <c r="K57" i="1"/>
  <c r="K150" i="1"/>
  <c r="K165" i="1"/>
  <c r="K242" i="1"/>
  <c r="K291" i="1"/>
  <c r="K325" i="1"/>
  <c r="K292" i="1"/>
  <c r="K135" i="1"/>
  <c r="K298" i="1"/>
  <c r="K115" i="1"/>
  <c r="K387" i="1"/>
  <c r="K267" i="1"/>
  <c r="K393" i="1"/>
  <c r="K352" i="1"/>
  <c r="K494" i="1"/>
  <c r="K110" i="1"/>
  <c r="K105" i="1"/>
  <c r="K417" i="1"/>
  <c r="K231" i="1"/>
  <c r="K215" i="1"/>
  <c r="K385" i="1"/>
  <c r="K328" i="1"/>
  <c r="K29" i="1"/>
  <c r="K170" i="1"/>
  <c r="K75" i="1"/>
  <c r="K101" i="1"/>
  <c r="K33" i="1"/>
  <c r="K32" i="1"/>
  <c r="K435" i="1"/>
  <c r="K34" i="1"/>
  <c r="K199" i="1"/>
  <c r="K122" i="1"/>
  <c r="K451" i="1"/>
  <c r="K458" i="1"/>
  <c r="K143" i="1"/>
  <c r="K67" i="1"/>
  <c r="K442" i="1"/>
  <c r="K224" i="1"/>
  <c r="K129" i="1"/>
  <c r="K173" i="1"/>
  <c r="K168" i="1"/>
  <c r="K70" i="1"/>
  <c r="K311" i="1"/>
  <c r="K76" i="1"/>
  <c r="K133" i="1"/>
  <c r="K108" i="1"/>
  <c r="K280" i="1"/>
  <c r="K265" i="1"/>
  <c r="K77" i="1"/>
  <c r="K50" i="1"/>
  <c r="K249" i="1"/>
  <c r="K194" i="1"/>
  <c r="K206" i="1"/>
  <c r="K132" i="1"/>
  <c r="K299" i="1"/>
  <c r="K290" i="1"/>
  <c r="K475" i="1"/>
  <c r="K181" i="1"/>
  <c r="K55" i="1"/>
  <c r="K256" i="1"/>
  <c r="K210" i="1"/>
  <c r="K333" i="1"/>
  <c r="K456" i="1"/>
  <c r="K43" i="1"/>
  <c r="K198" i="1"/>
  <c r="K41" i="1"/>
  <c r="K341" i="1"/>
  <c r="K161" i="1"/>
  <c r="K297" i="1"/>
  <c r="K437" i="1"/>
  <c r="K162" i="1"/>
  <c r="K331" i="1"/>
  <c r="K147" i="1"/>
  <c r="K404" i="1"/>
  <c r="K501" i="1"/>
  <c r="K294" i="1"/>
  <c r="K63" i="1"/>
  <c r="K247" i="1"/>
  <c r="K205" i="1"/>
  <c r="K59" i="1"/>
  <c r="K274" i="1"/>
  <c r="K56" i="1"/>
  <c r="K278" i="1"/>
  <c r="K163" i="1"/>
  <c r="K264" i="1"/>
  <c r="K483" i="1"/>
  <c r="K332" i="1"/>
  <c r="K350" i="1"/>
  <c r="K335" i="1"/>
  <c r="K491" i="1"/>
  <c r="K92" i="1"/>
  <c r="K37" i="1"/>
  <c r="K176" i="1"/>
  <c r="K423" i="1"/>
  <c r="K127" i="1"/>
  <c r="K221" i="1"/>
  <c r="K189" i="1"/>
  <c r="K356" i="1"/>
  <c r="K399" i="1"/>
  <c r="K477" i="1"/>
  <c r="K428" i="1"/>
  <c r="K164" i="1"/>
  <c r="K244" i="1"/>
  <c r="K174" i="1"/>
  <c r="K220" i="1"/>
  <c r="K172" i="1"/>
  <c r="K431" i="1"/>
  <c r="K266" i="1"/>
  <c r="K240" i="1"/>
  <c r="K376" i="1"/>
  <c r="K222" i="1"/>
  <c r="K472" i="1"/>
  <c r="K496" i="1"/>
  <c r="K62" i="1"/>
  <c r="K49" i="1"/>
  <c r="K402" i="1"/>
  <c r="K152" i="1"/>
  <c r="K84" i="1"/>
  <c r="K171" i="1"/>
  <c r="K118" i="1"/>
  <c r="K302" i="1"/>
  <c r="K191" i="1"/>
  <c r="K462" i="1"/>
  <c r="K307" i="1"/>
  <c r="K452" i="1"/>
  <c r="K326" i="1"/>
  <c r="K166" i="1"/>
  <c r="K285" i="1"/>
  <c r="K202" i="1"/>
  <c r="K40" i="1"/>
  <c r="K271" i="1"/>
  <c r="K419" i="1"/>
  <c r="K201" i="1"/>
  <c r="K196" i="1"/>
  <c r="K449" i="1"/>
  <c r="K254" i="1"/>
  <c r="K190" i="1"/>
  <c r="K485" i="1"/>
  <c r="K193" i="1"/>
  <c r="K354" i="1"/>
  <c r="K479" i="1"/>
  <c r="K94" i="1"/>
  <c r="K207" i="1"/>
  <c r="K343" i="1"/>
  <c r="K277" i="1"/>
  <c r="K39" i="1"/>
  <c r="K319" i="1"/>
  <c r="K426" i="1"/>
  <c r="K363" i="1"/>
  <c r="K370" i="1"/>
  <c r="K499" i="1"/>
  <c r="K345" i="1"/>
  <c r="K305" i="1"/>
  <c r="K317" i="1"/>
  <c r="K66" i="1"/>
  <c r="K430" i="1"/>
  <c r="K238" i="1"/>
  <c r="K454" i="1"/>
  <c r="K45" i="1"/>
  <c r="K468" i="1"/>
  <c r="K448" i="1"/>
  <c r="K185" i="1"/>
  <c r="K141" i="1"/>
  <c r="K391" i="1"/>
  <c r="K195" i="1"/>
  <c r="K329" i="1"/>
  <c r="K53" i="1"/>
  <c r="K120" i="1"/>
  <c r="K273" i="1"/>
  <c r="K211" i="1"/>
  <c r="K263" i="1"/>
  <c r="K389" i="1"/>
  <c r="K372" i="1"/>
  <c r="K61" i="1"/>
  <c r="K48" i="1"/>
  <c r="K321" i="1"/>
  <c r="K270" i="1"/>
  <c r="K103" i="1"/>
  <c r="K441" i="1"/>
  <c r="K236" i="1"/>
  <c r="K86" i="1"/>
  <c r="K58" i="1"/>
  <c r="K275" i="1"/>
  <c r="K330" i="1"/>
  <c r="K31" i="1"/>
  <c r="K466" i="1"/>
  <c r="K145" i="1"/>
  <c r="K113" i="1"/>
  <c r="K323" i="1"/>
  <c r="K258" i="1"/>
  <c r="K339" i="1"/>
  <c r="K409" i="1"/>
  <c r="K400" i="1"/>
  <c r="K98" i="1"/>
  <c r="K310" i="1"/>
  <c r="K124" i="1"/>
  <c r="K183" i="1"/>
  <c r="K252" i="1"/>
  <c r="K382" i="1"/>
  <c r="K47" i="1"/>
  <c r="K30" i="1"/>
  <c r="K433" i="1"/>
  <c r="K411" i="1"/>
  <c r="K347" i="1"/>
  <c r="K100" i="1"/>
  <c r="K154" i="1"/>
  <c r="K313" i="1"/>
  <c r="K178" i="1"/>
  <c r="K445" i="1"/>
  <c r="K374" i="1"/>
  <c r="K365" i="1"/>
  <c r="K481" i="1"/>
  <c r="K96" i="1"/>
  <c r="K301" i="1"/>
  <c r="K38" i="1"/>
  <c r="K289" i="1"/>
  <c r="K489" i="1"/>
  <c r="K397" i="1"/>
  <c r="K82" i="1"/>
  <c r="K359" i="1"/>
  <c r="K159" i="1"/>
  <c r="K26" i="1"/>
  <c r="K336" i="1"/>
  <c r="K212" i="1"/>
  <c r="K463" i="1"/>
  <c r="K87" i="1"/>
  <c r="K25" i="1" l="1"/>
</calcChain>
</file>

<file path=xl/sharedStrings.xml><?xml version="1.0" encoding="utf-8"?>
<sst xmlns="http://schemas.openxmlformats.org/spreadsheetml/2006/main" count="1530" uniqueCount="396">
  <si>
    <t>Form. No.6 SRS</t>
  </si>
  <si>
    <t>Servicio Nacional de Salud</t>
  </si>
  <si>
    <t>Dirección de Fizcalización</t>
  </si>
  <si>
    <t>Consolidado de Ingresos y Gastos por Fuente de Financiamiento</t>
  </si>
  <si>
    <t>REGIONAL DE SALUD ESTE</t>
  </si>
  <si>
    <t>JUNIO 2024</t>
  </si>
  <si>
    <t>Ingresos Generales:</t>
  </si>
  <si>
    <t>1.- Balance Inicial / Fuente:</t>
  </si>
  <si>
    <t>Anticipo Financiero</t>
  </si>
  <si>
    <t>Otros Aportes</t>
  </si>
  <si>
    <t>Contraseña: 0001</t>
  </si>
  <si>
    <t>Transferencias Corrientes</t>
  </si>
  <si>
    <t>Venta de Servicios</t>
  </si>
  <si>
    <t>2.- Ingresos por Fuente / Cuenta</t>
  </si>
  <si>
    <t>OBJETAL</t>
  </si>
  <si>
    <t>FR</t>
  </si>
  <si>
    <t>VS</t>
  </si>
  <si>
    <t>Aportes Nomina SNS</t>
  </si>
  <si>
    <t>TOTAL INGRESOS RDS</t>
  </si>
  <si>
    <t>Código Presupuestario</t>
  </si>
  <si>
    <t>Descripción Gasto por Cuenta</t>
  </si>
  <si>
    <t xml:space="preserve">Distribución del Gasto por Fuente de Financiamiento </t>
  </si>
  <si>
    <t>TOTAL</t>
  </si>
  <si>
    <t>%</t>
  </si>
  <si>
    <t>Tipo</t>
  </si>
  <si>
    <t>Objeto</t>
  </si>
  <si>
    <t>Cuenta</t>
  </si>
  <si>
    <t>Sub-Cuenta</t>
  </si>
  <si>
    <t>Auxiliar</t>
  </si>
  <si>
    <t>Anticipo Financiero/  Transferencia</t>
  </si>
  <si>
    <t>Venta de Servicios/    Otros Aportes</t>
  </si>
  <si>
    <t>Gastos</t>
  </si>
  <si>
    <t>Servicios Personales</t>
  </si>
  <si>
    <t>Remuneraciones</t>
  </si>
  <si>
    <t>Remuneraciones al personal fijo</t>
  </si>
  <si>
    <t>01</t>
  </si>
  <si>
    <t xml:space="preserve"> Sueldos a empleados fijos</t>
  </si>
  <si>
    <t>02</t>
  </si>
  <si>
    <t>Sueldos a médicos</t>
  </si>
  <si>
    <t>03</t>
  </si>
  <si>
    <t>Ascensos a militares</t>
  </si>
  <si>
    <t>04</t>
  </si>
  <si>
    <t>Nuevas plazas maestros</t>
  </si>
  <si>
    <t>05</t>
  </si>
  <si>
    <t>Incentivos y escalafón</t>
  </si>
  <si>
    <t>06</t>
  </si>
  <si>
    <t>Nuevas plazas a médicos</t>
  </si>
  <si>
    <t>Remuneraciones al personal con carácter transitorio</t>
  </si>
  <si>
    <t>Suplencias</t>
  </si>
  <si>
    <t xml:space="preserve"> </t>
  </si>
  <si>
    <t>Sueldo al personal nominal en período probatorio</t>
  </si>
  <si>
    <t xml:space="preserve"> Jornales</t>
  </si>
  <si>
    <t>08</t>
  </si>
  <si>
    <t>Empleados temporales</t>
  </si>
  <si>
    <t>09</t>
  </si>
  <si>
    <t>Personal de carácter eventual</t>
  </si>
  <si>
    <t>11</t>
  </si>
  <si>
    <t>Interinato</t>
  </si>
  <si>
    <t>Sueldos al personal fijo en trámite de pensiones</t>
  </si>
  <si>
    <t>Sueldo anual no. 13</t>
  </si>
  <si>
    <t>Prestaciones económinas</t>
  </si>
  <si>
    <t>Pago de porcentaje por desvinculación de cargo</t>
  </si>
  <si>
    <t>Prestación laboral por desvinculación</t>
  </si>
  <si>
    <t>Proporción de vacaciones no disfrutadas</t>
  </si>
  <si>
    <t>Sobresueldos</t>
  </si>
  <si>
    <t>Primas por antigüedad</t>
  </si>
  <si>
    <t>Compensación</t>
  </si>
  <si>
    <t>Compensación por gastos de alimentación</t>
  </si>
  <si>
    <t>Pago de horas extraordinarias</t>
  </si>
  <si>
    <t>Prima de transporte</t>
  </si>
  <si>
    <t>Compensación servicios de Seguridad</t>
  </si>
  <si>
    <t>Incentivo por Rendimieto Individual</t>
  </si>
  <si>
    <t>07</t>
  </si>
  <si>
    <t>Compensación por distancia</t>
  </si>
  <si>
    <t>Compensaciones especiales</t>
  </si>
  <si>
    <t>Bono por desempeño a servidores de carrera</t>
  </si>
  <si>
    <t>Compensacion por cumplimiento de indicadores</t>
  </si>
  <si>
    <t>Dietas y Gastos de Representación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</si>
  <si>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</si>
  <si>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</si>
  <si>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</si>
  <si>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</si>
  <si>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</si>
  <si>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</si>
  <si>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Gratificaciones y Bonificaciones</t>
  </si>
  <si>
    <t>Bonificaciones</t>
  </si>
  <si>
    <t>Otras Gratificaciones y Bonificaciones</t>
  </si>
  <si>
    <t>Bono escolar</t>
  </si>
  <si>
    <t>Gratificaciones por pasantías</t>
  </si>
  <si>
    <t>Gratificaciones por aniversario de institución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</si>
  <si>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</si>
  <si>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</si>
  <si>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</si>
  <si>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</si>
  <si>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</si>
  <si>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Servicios No Personales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</si>
  <si>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</si>
  <si>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</si>
  <si>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</si>
  <si>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</si>
  <si>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</si>
  <si>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</si>
  <si>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</si>
  <si>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</si>
  <si>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</si>
  <si>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</si>
  <si>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</si>
  <si>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</si>
  <si>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</si>
  <si>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</si>
  <si>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</si>
  <si>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</si>
  <si>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</si>
  <si>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</si>
  <si>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</si>
  <si>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Fletes</t>
  </si>
  <si>
    <t>Almacenaje</t>
  </si>
  <si>
    <t>Peaje</t>
  </si>
  <si>
    <t>Alquileres y Rentas</t>
  </si>
  <si>
    <t>Alquileres y rentas de edificios y locales</t>
  </si>
  <si>
    <t>Alquileres de equipos de producción</t>
  </si>
  <si>
    <t>Alquileres de equipos electricos (plantas)</t>
  </si>
  <si>
    <t>Alquileres de maquinarias y equipos</t>
  </si>
  <si>
    <t>Alquiler de equipo educacional</t>
  </si>
  <si>
    <t>Alquiler de equipo de tecnologia y almacenamiento de datos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</si>
  <si>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</si>
  <si>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</si>
  <si>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</si>
  <si>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</si>
  <si>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tierras</t>
  </si>
  <si>
    <t>Alquileres de terrenos</t>
  </si>
  <si>
    <t>Alquileres de equipos de construcción y movimiento de tierras</t>
  </si>
  <si>
    <t>Otros alquileres</t>
  </si>
  <si>
    <t>Derechos de uso</t>
  </si>
  <si>
    <t>Licencias informaticas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</si>
  <si>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</si>
  <si>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</si>
  <si>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</si>
  <si>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</si>
  <si>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</si>
  <si>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</si>
  <si>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</si>
  <si>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</si>
  <si>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</si>
  <si>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</si>
  <si>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</si>
  <si>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</si>
  <si>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</si>
  <si>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Mantenimiento, reparacion, servicios de pintura y sus derivados</t>
  </si>
  <si>
    <t>99</t>
  </si>
  <si>
    <t>Otros mantenimientos, reparaciones y sus derivados, no identificados precedentemente</t>
  </si>
  <si>
    <t>Reparaciones de maquinarias y equipos</t>
  </si>
  <si>
    <t>Mantenimiento y reparación de equipo de oficina y muebles</t>
  </si>
  <si>
    <t>Mantenimiento y rep. de equipo de tecnologia e informatica</t>
  </si>
  <si>
    <t>Mantenimiento y reparación de equipo educacional</t>
  </si>
  <si>
    <t>Mantenimiento y reparación de equipos sanitarios y de laboratorio</t>
  </si>
  <si>
    <t>Mantenimiento y reparación de equipo de comunicación</t>
  </si>
  <si>
    <t>Mantenimiento y reparación de equipos de transporte, tracción y elevación</t>
  </si>
  <si>
    <t xml:space="preserve">Mant. Y reparacion de equipos industriales y produccion </t>
  </si>
  <si>
    <t>Servicios de Mant. Reparacion, desmonte e instalacion</t>
  </si>
  <si>
    <t>Otros servicios de mantenimiento y reparacion de maquinaria y equipos, no identificados anteriormente</t>
  </si>
  <si>
    <t>Instalaciones temporales</t>
  </si>
  <si>
    <t>Otros Servicios No Personales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</si>
  <si>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</si>
  <si>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</si>
  <si>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</si>
  <si>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</si>
  <si>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</si>
  <si>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</si>
  <si>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</si>
  <si>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</si>
  <si>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</si>
  <si>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</si>
  <si>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</si>
  <si>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</si>
  <si>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</si>
  <si>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</si>
  <si>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</si>
  <si>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</si>
  <si>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auditoria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</si>
  <si>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</si>
  <si>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</si>
  <si>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</si>
  <si>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</si>
  <si>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</si>
  <si>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</si>
  <si>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</si>
  <si>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Otras Contrataciones de Servicios</t>
  </si>
  <si>
    <t>Servicios de alimentación</t>
  </si>
  <si>
    <t xml:space="preserve">Servicios de alimentación </t>
  </si>
  <si>
    <t>Servicios de catering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</si>
  <si>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</si>
  <si>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</si>
  <si>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</si>
  <si>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</si>
  <si>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</si>
  <si>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</si>
  <si>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</si>
  <si>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</si>
  <si>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</si>
  <si>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</si>
  <si>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</si>
  <si>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</si>
  <si>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</si>
  <si>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</si>
  <si>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Productos de Papel, Cartón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</si>
  <si>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</si>
  <si>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</si>
  <si>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</si>
  <si>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</si>
  <si>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</si>
  <si>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</si>
  <si>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</si>
  <si>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</si>
  <si>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</si>
  <si>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Plásticos</t>
  </si>
  <si>
    <t>Cueros y pieles</t>
  </si>
  <si>
    <t>Artículos de cuero</t>
  </si>
  <si>
    <t>Llantas y neumáticos</t>
  </si>
  <si>
    <t>Artículos de caucho</t>
  </si>
  <si>
    <t>Artículos de plástico</t>
  </si>
  <si>
    <t>Productos de Minerales, Metálicos y No Metálicos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</si>
  <si>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</si>
  <si>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</si>
  <si>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</si>
  <si>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</si>
  <si>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</si>
  <si>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</si>
  <si>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</si>
  <si>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</si>
  <si>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</si>
  <si>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</si>
  <si>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</si>
  <si>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</si>
  <si>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</si>
  <si>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</si>
  <si>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</si>
  <si>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</si>
  <si>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</si>
  <si>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Carbón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</si>
  <si>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</si>
  <si>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</si>
  <si>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</si>
  <si>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</si>
  <si>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</si>
  <si>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Otros productos no metálicos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</si>
  <si>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</si>
  <si>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</si>
  <si>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</si>
  <si>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</si>
  <si>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</si>
  <si>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</si>
  <si>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</si>
  <si>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</si>
  <si>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</si>
  <si>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</si>
  <si>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</si>
  <si>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</si>
  <si>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 y Laboratorio</t>
  </si>
  <si>
    <t>Abonos y Fertilizantes</t>
  </si>
  <si>
    <t>Insecticidas, Fumigantes y Otros</t>
  </si>
  <si>
    <t>Pinturas, Lacas, Barnices, Diluyentes y Absorbentes para Pintura</t>
  </si>
  <si>
    <t>Otros Productos Quimicos y Conexos</t>
  </si>
  <si>
    <t>Gastos a ser Asignados Durante el Ejercicio (ART. 32 Y 33 Ley 423-06)</t>
  </si>
  <si>
    <t>5% a ser asignados durante el ejercicio para gastos corrientes</t>
  </si>
  <si>
    <t>1% a ser asignados durante el ej. para gastos corrientes por calamidad pública</t>
  </si>
  <si>
    <t>Productos y Útiles Varios</t>
  </si>
  <si>
    <t>Material para limpieza</t>
  </si>
  <si>
    <t>Útiles y materiales de limpieza e higiene</t>
  </si>
  <si>
    <t>Útiles y materiales de limpieza e higiene personal</t>
  </si>
  <si>
    <t>Útiles de escritorio, oficina, informática, escolares y de enseñanza</t>
  </si>
  <si>
    <t>Útiles y materiales de escritorio, oficina e informática</t>
  </si>
  <si>
    <t>Útiles menores médico quirúrgicos</t>
  </si>
  <si>
    <t>Útiles destinados a actividades deportivas y recreativas</t>
  </si>
  <si>
    <t>Útiles de cocina y comedor</t>
  </si>
  <si>
    <t>Productos eléctricos y afines</t>
  </si>
  <si>
    <t>Productos y útiles veterinarios</t>
  </si>
  <si>
    <t>Repuestos y accesorios menores</t>
  </si>
  <si>
    <t xml:space="preserve">Repuestos   </t>
  </si>
  <si>
    <t xml:space="preserve">Accesorios     </t>
  </si>
  <si>
    <t>Productos y útiles varios n.i.p.</t>
  </si>
  <si>
    <t>Productos y útiles e defensa y seguridad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</si>
  <si>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</si>
  <si>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</si>
  <si>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</si>
  <si>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</si>
  <si>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</si>
  <si>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</si>
  <si>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Bienes Muebles, Inmuebles e Intangibles</t>
  </si>
  <si>
    <t>Mobiliario Y Equipo</t>
  </si>
  <si>
    <t>Muebles, equipos de oficina y estantería</t>
  </si>
  <si>
    <t>Muebles de alojamiento, excepto de oficina y estantería</t>
  </si>
  <si>
    <t>Equipo de tecnologia de la informacion y comunicación</t>
  </si>
  <si>
    <t>Electrodomésticos</t>
  </si>
  <si>
    <t>Otros mobiliarios y equipos no identificados precedentemente</t>
  </si>
  <si>
    <t>Mobiliario y Eq. de Audio, Audiovisual, Recreativo y Educacional</t>
  </si>
  <si>
    <t>Equipos y aparatos audiovisuales</t>
  </si>
  <si>
    <t>Aparatos deportivos</t>
  </si>
  <si>
    <t>Cámaras fotográficas y de video</t>
  </si>
  <si>
    <t>Mobiliario y equipo educacional y recreativo</t>
  </si>
  <si>
    <t>Equipo e Instrumental, Científico Y Laboratorio</t>
  </si>
  <si>
    <t>Equipo médico y de laboratorio</t>
  </si>
  <si>
    <t>Instrumental médico y de laboratorio</t>
  </si>
  <si>
    <t>Equipo veterinario</t>
  </si>
  <si>
    <t>Equipo e instrumentos de medición científica</t>
  </si>
  <si>
    <t>Vehículos y Equipo de Transporte, Tracción y Elevación</t>
  </si>
  <si>
    <t>Automóviles y camiones</t>
  </si>
  <si>
    <t>Carrocerías y remolques</t>
  </si>
  <si>
    <t>Equipo aeronáutico</t>
  </si>
  <si>
    <t>Equipo ferroviario</t>
  </si>
  <si>
    <t>Embarcaciones</t>
  </si>
  <si>
    <t>Equipo de tracción</t>
  </si>
  <si>
    <t>Equipo de elevación</t>
  </si>
  <si>
    <t>Otros equipos de transporte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</si>
  <si>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</si>
  <si>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</si>
  <si>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</si>
  <si>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</si>
  <si>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y equipos de climatización</t>
  </si>
  <si>
    <t>Equipo de comunicación, telecomunicaciones y señalamiento</t>
  </si>
  <si>
    <t>Equipo de generación eléctrica y a fines</t>
  </si>
  <si>
    <t>Máquinas-herramientas</t>
  </si>
  <si>
    <t>Otros equipos</t>
  </si>
  <si>
    <t>Equipos De Defensa Y Seguridad</t>
  </si>
  <si>
    <t>Equipos De Defensa</t>
  </si>
  <si>
    <t>`01</t>
  </si>
  <si>
    <t>Equipos de Seguridad</t>
  </si>
  <si>
    <t>Activos Biológicos Cultivables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</si>
  <si>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</si>
  <si>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</si>
  <si>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</si>
  <si>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</si>
  <si>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</si>
  <si>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</si>
  <si>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</si>
  <si>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Otros activos que generan producción recurrente</t>
  </si>
  <si>
    <t>Árboles, cultivos y plantas que generan productos recurrentes</t>
  </si>
  <si>
    <t>Bienes Intangibles</t>
  </si>
  <si>
    <t>Investigación y desarrollo</t>
  </si>
  <si>
    <t>Exploración y evaluación minera</t>
  </si>
  <si>
    <t>Programas de informática y base de datos</t>
  </si>
  <si>
    <t>Programas de informática</t>
  </si>
  <si>
    <t>Base de datos</t>
  </si>
  <si>
    <t>Originales para esparcimiento, literarios o artísticos</t>
  </si>
  <si>
    <t>Estudios de preinversión</t>
  </si>
  <si>
    <t>Marcas y patentes</t>
  </si>
  <si>
    <t>Concesiones</t>
  </si>
  <si>
    <t>Licencias intelectuales, industriales y comerciales</t>
  </si>
  <si>
    <t>`02</t>
  </si>
  <si>
    <t>Intelectuales</t>
  </si>
  <si>
    <t>`03</t>
  </si>
  <si>
    <t>Industriales</t>
  </si>
  <si>
    <t>`04</t>
  </si>
  <si>
    <t>Comerciales</t>
  </si>
  <si>
    <t>Otros activos intangibles</t>
  </si>
  <si>
    <t>Bienes Inmuebles</t>
  </si>
  <si>
    <t>Edificios residenciales (viviendas)</t>
  </si>
  <si>
    <t>Adquisición de mejoras residenciales</t>
  </si>
  <si>
    <t>Edificios no residenciales</t>
  </si>
  <si>
    <t>Adquisición de mejoras no residenciales</t>
  </si>
  <si>
    <t>Terrenos</t>
  </si>
  <si>
    <t>Tierras</t>
  </si>
  <si>
    <t>Objetos de valor</t>
  </si>
  <si>
    <t>Metales y piedras preciosas</t>
  </si>
  <si>
    <t>Antiguedades, bienes artisticos y otros objetos de arte</t>
  </si>
  <si>
    <t>Objetos del patrimonio culyural</t>
  </si>
  <si>
    <t>Otras estructuras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</si>
  <si>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</si>
  <si>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</si>
  <si>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</si>
  <si>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</si>
  <si>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</si>
  <si>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</si>
  <si>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</si>
  <si>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</si>
  <si>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</si>
  <si>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</si>
  <si>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</si>
  <si>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</si>
  <si>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</si>
  <si>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</si>
  <si>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</si>
  <si>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</si>
  <si>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</si>
  <si>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</si>
  <si>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</si>
  <si>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a Ser Asignados Durante el Ejercicio para Inversión (Art. 32 Y 33 Ley 423-06)</t>
  </si>
  <si>
    <t>5% a ser asignado durante el ejercicio para inversión</t>
  </si>
  <si>
    <t>1% a ser asignado durante el ejercicio para inversión por calamidad pública</t>
  </si>
  <si>
    <t xml:space="preserve">JUNIO </t>
  </si>
  <si>
    <t xml:space="preserve">ABRIL </t>
  </si>
  <si>
    <t xml:space="preserve">MAYO </t>
  </si>
  <si>
    <t xml:space="preserve">Cuentas </t>
  </si>
  <si>
    <t xml:space="preserve">Detalles </t>
  </si>
  <si>
    <t>Ejecución de Gastos y Aplicaciones Financieras .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</si>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</sst>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name val="Arial"/>
      <family val="2"/>
    </font>
    <font>
      <b/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name val="Cambria"/>
      <family val="1"/>
    </font>
    <font>
      <b/>
      <sz val="9"/>
      <name val="Cambria"/>
      <family val="1"/>
    </font>
    <font>
      <b/>
      <sz val="8"/>
      <name val="Calibri"/>
      <family val="2"/>
      <scheme val="minor"/>
    </font>
    <font>
      <b/>
      <strike/>
      <sz val="12"/>
      <name val="Calibri"/>
      <family val="2"/>
      <scheme val="minor"/>
    </font>
    <font>
      <b/>
      <sz val="10"/>
      <color indexed="8"/>
      <name val="Baskerville Old Face"/>
      <family val="1"/>
    </font>
    <font>
      <b/>
      <sz val="10"/>
      <name val="Baskerville Old Face"/>
      <family val="1"/>
    </font>
    <font>
      <sz val="11"/>
      <color indexed="8"/>
      <name val="Baskerville Old Face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85">
    <xf numFmtId="0" fontId="0" fillId="0" borderId="0" xfId="0"/>
    <xf numFmtId="0" fontId="3" fillId="2" borderId="1" xfId="2" applyFont="1" applyFill="1" applyBorder="1"/>
    <xf numFmtId="0" fontId="3" fillId="2" borderId="2" xfId="2" applyFont="1" applyFill="1" applyBorder="1"/>
    <xf numFmtId="0" fontId="4" fillId="2" borderId="2" xfId="2" applyFont="1" applyFill="1" applyBorder="1"/>
    <xf numFmtId="0" fontId="4" fillId="2" borderId="3" xfId="2" applyFont="1" applyFill="1" applyBorder="1"/>
    <xf numFmtId="0" fontId="2" fillId="0" borderId="0" xfId="2"/>
    <xf numFmtId="0" fontId="5" fillId="2" borderId="4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2" applyFont="1" applyFill="1"/>
    <xf numFmtId="0" fontId="4" fillId="2" borderId="5" xfId="2" applyFont="1" applyFill="1" applyBorder="1"/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7" fillId="2" borderId="4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49" fontId="9" fillId="3" borderId="4" xfId="2" applyNumberFormat="1" applyFont="1" applyFill="1" applyBorder="1" applyAlignment="1">
      <alignment horizontal="center"/>
    </xf>
    <xf numFmtId="49" fontId="9" fillId="3" borderId="0" xfId="2" applyNumberFormat="1" applyFont="1" applyFill="1" applyAlignment="1">
      <alignment horizontal="center"/>
    </xf>
    <xf numFmtId="49" fontId="9" fillId="3" borderId="5" xfId="2" applyNumberFormat="1" applyFont="1" applyFill="1" applyBorder="1" applyAlignment="1">
      <alignment horizontal="center"/>
    </xf>
    <xf numFmtId="0" fontId="9" fillId="4" borderId="4" xfId="2" applyFont="1" applyFill="1" applyBorder="1" applyAlignment="1">
      <alignment horizontal="left"/>
    </xf>
    <xf numFmtId="0" fontId="9" fillId="4" borderId="0" xfId="2" applyFont="1" applyFill="1" applyAlignment="1">
      <alignment horizontal="left"/>
    </xf>
    <xf numFmtId="0" fontId="9" fillId="4" borderId="5" xfId="2" applyFont="1" applyFill="1" applyBorder="1" applyAlignment="1">
      <alignment horizontal="left"/>
    </xf>
    <xf numFmtId="0" fontId="10" fillId="3" borderId="4" xfId="2" applyFont="1" applyFill="1" applyBorder="1"/>
    <xf numFmtId="0" fontId="10" fillId="3" borderId="0" xfId="2" applyFont="1" applyFill="1"/>
    <xf numFmtId="0" fontId="11" fillId="3" borderId="0" xfId="2" applyFont="1" applyFill="1" applyAlignment="1">
      <alignment horizontal="left" indent="3"/>
    </xf>
    <xf numFmtId="0" fontId="11" fillId="2" borderId="0" xfId="2" applyFont="1" applyFill="1" applyAlignment="1">
      <alignment horizontal="center"/>
    </xf>
    <xf numFmtId="0" fontId="12" fillId="3" borderId="0" xfId="2" applyFont="1" applyFill="1"/>
    <xf numFmtId="0" fontId="11" fillId="2" borderId="5" xfId="2" applyFont="1" applyFill="1" applyBorder="1" applyAlignment="1">
      <alignment horizontal="center"/>
    </xf>
    <xf numFmtId="4" fontId="11" fillId="3" borderId="0" xfId="2" applyNumberFormat="1" applyFont="1" applyFill="1" applyAlignment="1">
      <alignment horizontal="left" indent="11"/>
    </xf>
    <xf numFmtId="4" fontId="12" fillId="3" borderId="6" xfId="2" applyNumberFormat="1" applyFont="1" applyFill="1" applyBorder="1"/>
    <xf numFmtId="4" fontId="13" fillId="3" borderId="0" xfId="2" applyNumberFormat="1" applyFont="1" applyFill="1" applyAlignment="1">
      <alignment horizontal="left" indent="2"/>
    </xf>
    <xf numFmtId="0" fontId="14" fillId="0" borderId="0" xfId="2" applyFont="1"/>
    <xf numFmtId="4" fontId="15" fillId="3" borderId="0" xfId="2" applyNumberFormat="1" applyFont="1" applyFill="1" applyAlignment="1">
      <alignment horizontal="left" indent="2"/>
    </xf>
    <xf numFmtId="4" fontId="12" fillId="3" borderId="0" xfId="2" applyNumberFormat="1" applyFont="1" applyFill="1"/>
    <xf numFmtId="4" fontId="12" fillId="3" borderId="7" xfId="2" applyNumberFormat="1" applyFont="1" applyFill="1" applyBorder="1"/>
    <xf numFmtId="4" fontId="11" fillId="3" borderId="0" xfId="2" applyNumberFormat="1" applyFont="1" applyFill="1" applyAlignment="1">
      <alignment horizontal="left" indent="2"/>
    </xf>
    <xf numFmtId="4" fontId="11" fillId="3" borderId="0" xfId="2" applyNumberFormat="1" applyFont="1" applyFill="1" applyAlignment="1">
      <alignment horizontal="left" indent="3"/>
    </xf>
    <xf numFmtId="164" fontId="2" fillId="0" borderId="0" xfId="2" applyNumberFormat="1"/>
    <xf numFmtId="4" fontId="12" fillId="3" borderId="2" xfId="2" applyNumberFormat="1" applyFont="1" applyFill="1" applyBorder="1"/>
    <xf numFmtId="43" fontId="11" fillId="0" borderId="0" xfId="3" applyFont="1" applyBorder="1" applyAlignment="1">
      <alignment horizontal="left"/>
    </xf>
    <xf numFmtId="0" fontId="11" fillId="0" borderId="0" xfId="2" applyFont="1"/>
    <xf numFmtId="4" fontId="9" fillId="3" borderId="0" xfId="2" applyNumberFormat="1" applyFont="1" applyFill="1" applyAlignment="1">
      <alignment horizontal="left" indent="11"/>
    </xf>
    <xf numFmtId="4" fontId="11" fillId="3" borderId="0" xfId="2" applyNumberFormat="1" applyFont="1" applyFill="1" applyAlignment="1">
      <alignment horizontal="center"/>
    </xf>
    <xf numFmtId="4" fontId="12" fillId="3" borderId="0" xfId="2" applyNumberFormat="1" applyFont="1" applyFill="1" applyAlignment="1">
      <alignment horizontal="center"/>
    </xf>
    <xf numFmtId="0" fontId="10" fillId="4" borderId="4" xfId="2" applyFont="1" applyFill="1" applyBorder="1"/>
    <xf numFmtId="0" fontId="9" fillId="4" borderId="0" xfId="2" applyFont="1" applyFill="1"/>
    <xf numFmtId="4" fontId="9" fillId="4" borderId="0" xfId="2" applyNumberFormat="1" applyFont="1" applyFill="1" applyAlignment="1">
      <alignment horizontal="left"/>
    </xf>
    <xf numFmtId="0" fontId="10" fillId="4" borderId="0" xfId="2" applyFont="1" applyFill="1"/>
    <xf numFmtId="4" fontId="9" fillId="4" borderId="0" xfId="2" applyNumberFormat="1" applyFont="1" applyFill="1"/>
    <xf numFmtId="4" fontId="10" fillId="4" borderId="0" xfId="2" applyNumberFormat="1" applyFont="1" applyFill="1"/>
    <xf numFmtId="4" fontId="13" fillId="4" borderId="0" xfId="2" applyNumberFormat="1" applyFont="1" applyFill="1"/>
    <xf numFmtId="0" fontId="11" fillId="2" borderId="4" xfId="2" applyFont="1" applyFill="1" applyBorder="1" applyAlignment="1">
      <alignment horizontal="center"/>
    </xf>
    <xf numFmtId="0" fontId="17" fillId="5" borderId="8" xfId="4" applyFont="1" applyFill="1" applyBorder="1" applyAlignment="1">
      <alignment horizontal="center"/>
    </xf>
    <xf numFmtId="0" fontId="17" fillId="5" borderId="8" xfId="4" applyFont="1" applyFill="1" applyBorder="1" applyAlignment="1">
      <alignment horizontal="center"/>
    </xf>
    <xf numFmtId="0" fontId="18" fillId="5" borderId="9" xfId="4" applyFont="1" applyFill="1" applyBorder="1" applyAlignment="1">
      <alignment horizontal="center"/>
    </xf>
    <xf numFmtId="0" fontId="18" fillId="5" borderId="7" xfId="4" applyFont="1" applyFill="1" applyBorder="1" applyAlignment="1">
      <alignment horizontal="center"/>
    </xf>
    <xf numFmtId="0" fontId="18" fillId="5" borderId="8" xfId="4" applyFont="1" applyFill="1" applyBorder="1" applyAlignment="1">
      <alignment horizontal="center"/>
    </xf>
    <xf numFmtId="0" fontId="19" fillId="6" borderId="8" xfId="2" applyFont="1" applyFill="1" applyBorder="1" applyAlignment="1">
      <alignment horizontal="center" vertical="center"/>
    </xf>
    <xf numFmtId="0" fontId="20" fillId="6" borderId="10" xfId="2" applyFont="1" applyFill="1" applyBorder="1" applyAlignment="1">
      <alignment horizontal="center" vertical="center"/>
    </xf>
    <xf numFmtId="0" fontId="21" fillId="6" borderId="9" xfId="2" applyFont="1" applyFill="1" applyBorder="1" applyAlignment="1">
      <alignment horizontal="center" vertical="center" wrapText="1"/>
    </xf>
    <xf numFmtId="0" fontId="21" fillId="6" borderId="7" xfId="2" applyFont="1" applyFill="1" applyBorder="1" applyAlignment="1">
      <alignment horizontal="center" vertical="center" wrapText="1"/>
    </xf>
    <xf numFmtId="0" fontId="21" fillId="6" borderId="11" xfId="2" applyFont="1" applyFill="1" applyBorder="1" applyAlignment="1">
      <alignment horizontal="center" vertical="center" wrapText="1"/>
    </xf>
    <xf numFmtId="0" fontId="17" fillId="6" borderId="10" xfId="4" applyFont="1" applyFill="1" applyBorder="1" applyAlignment="1">
      <alignment horizontal="center" vertical="center" textRotation="90"/>
    </xf>
    <xf numFmtId="0" fontId="20" fillId="6" borderId="12" xfId="2" applyFont="1" applyFill="1" applyBorder="1" applyAlignment="1">
      <alignment horizontal="center" vertical="center"/>
    </xf>
    <xf numFmtId="0" fontId="21" fillId="6" borderId="13" xfId="2" applyFont="1" applyFill="1" applyBorder="1" applyAlignment="1">
      <alignment horizontal="center" vertical="center" wrapText="1"/>
    </xf>
    <xf numFmtId="0" fontId="21" fillId="6" borderId="12" xfId="2" applyFont="1" applyFill="1" applyBorder="1" applyAlignment="1">
      <alignment horizontal="center" vertical="center" wrapText="1"/>
    </xf>
    <xf numFmtId="0" fontId="2" fillId="0" borderId="0" xfId="2" applyAlignment="1">
      <alignment horizontal="center"/>
    </xf>
    <xf numFmtId="0" fontId="17" fillId="6" borderId="13" xfId="4" applyFont="1" applyFill="1" applyBorder="1" applyAlignment="1">
      <alignment horizontal="center" vertical="center" textRotation="90"/>
    </xf>
    <xf numFmtId="0" fontId="20" fillId="6" borderId="13" xfId="2" applyFont="1" applyFill="1" applyBorder="1" applyAlignment="1">
      <alignment horizontal="center" vertical="center"/>
    </xf>
    <xf numFmtId="0" fontId="21" fillId="6" borderId="8" xfId="2" applyFont="1" applyFill="1" applyBorder="1" applyAlignment="1">
      <alignment horizontal="center" vertical="center" wrapText="1"/>
    </xf>
    <xf numFmtId="0" fontId="2" fillId="0" borderId="0" xfId="2" applyAlignment="1">
      <alignment horizontal="center"/>
    </xf>
    <xf numFmtId="0" fontId="23" fillId="7" borderId="14" xfId="4" applyFont="1" applyFill="1" applyBorder="1" applyAlignment="1">
      <alignment vertical="top"/>
    </xf>
    <xf numFmtId="0" fontId="24" fillId="7" borderId="14" xfId="4" applyFont="1" applyFill="1" applyBorder="1" applyAlignment="1">
      <alignment horizontal="center" vertical="top"/>
    </xf>
    <xf numFmtId="0" fontId="24" fillId="7" borderId="14" xfId="4" applyFont="1" applyFill="1" applyBorder="1" applyAlignment="1">
      <alignment vertical="top"/>
    </xf>
    <xf numFmtId="164" fontId="24" fillId="7" borderId="14" xfId="3" applyNumberFormat="1" applyFont="1" applyFill="1" applyBorder="1" applyAlignment="1">
      <alignment vertical="top"/>
    </xf>
    <xf numFmtId="9" fontId="24" fillId="7" borderId="10" xfId="5" applyFont="1" applyFill="1" applyBorder="1" applyAlignment="1">
      <alignment vertical="top"/>
    </xf>
    <xf numFmtId="0" fontId="13" fillId="8" borderId="15" xfId="4" applyFont="1" applyFill="1" applyBorder="1" applyAlignment="1">
      <alignment vertical="top"/>
    </xf>
    <xf numFmtId="0" fontId="11" fillId="8" borderId="15" xfId="4" applyFont="1" applyFill="1" applyBorder="1" applyAlignment="1">
      <alignment horizontal="center" vertical="top"/>
    </xf>
    <xf numFmtId="0" fontId="11" fillId="8" borderId="15" xfId="4" applyFont="1" applyFill="1" applyBorder="1" applyAlignment="1">
      <alignment vertical="top"/>
    </xf>
    <xf numFmtId="164" fontId="11" fillId="8" borderId="15" xfId="3" applyNumberFormat="1" applyFont="1" applyFill="1" applyBorder="1" applyAlignment="1">
      <alignment vertical="top"/>
    </xf>
    <xf numFmtId="9" fontId="11" fillId="8" borderId="8" xfId="5" applyFont="1" applyFill="1" applyBorder="1" applyAlignment="1">
      <alignment vertical="top"/>
    </xf>
    <xf numFmtId="0" fontId="11" fillId="8" borderId="8" xfId="4" applyFont="1" applyFill="1" applyBorder="1" applyAlignment="1">
      <alignment vertical="top"/>
    </xf>
    <xf numFmtId="0" fontId="11" fillId="8" borderId="8" xfId="4" applyFont="1" applyFill="1" applyBorder="1" applyAlignment="1">
      <alignment horizontal="center" vertical="top"/>
    </xf>
    <xf numFmtId="164" fontId="11" fillId="8" borderId="8" xfId="3" applyNumberFormat="1" applyFont="1" applyFill="1" applyBorder="1" applyAlignment="1">
      <alignment vertical="top"/>
    </xf>
    <xf numFmtId="0" fontId="3" fillId="9" borderId="8" xfId="4" applyFont="1" applyFill="1" applyBorder="1" applyAlignment="1">
      <alignment vertical="top"/>
    </xf>
    <xf numFmtId="0" fontId="3" fillId="9" borderId="8" xfId="4" applyFont="1" applyFill="1" applyBorder="1" applyAlignment="1">
      <alignment horizontal="center" vertical="top"/>
    </xf>
    <xf numFmtId="164" fontId="3" fillId="9" borderId="8" xfId="3" applyNumberFormat="1" applyFont="1" applyFill="1" applyBorder="1" applyAlignment="1">
      <alignment vertical="top"/>
    </xf>
    <xf numFmtId="9" fontId="3" fillId="9" borderId="8" xfId="5" applyFont="1" applyFill="1" applyBorder="1" applyAlignment="1">
      <alignment vertical="top"/>
    </xf>
    <xf numFmtId="0" fontId="3" fillId="3" borderId="8" xfId="4" applyFont="1" applyFill="1" applyBorder="1" applyAlignment="1">
      <alignment vertical="top"/>
    </xf>
    <xf numFmtId="0" fontId="3" fillId="3" borderId="8" xfId="4" applyFont="1" applyFill="1" applyBorder="1" applyAlignment="1">
      <alignment horizontal="center" vertical="top"/>
    </xf>
    <xf numFmtId="0" fontId="3" fillId="3" borderId="8" xfId="4" quotePrefix="1" applyFont="1" applyFill="1" applyBorder="1" applyAlignment="1">
      <alignment horizontal="center" vertical="top"/>
    </xf>
    <xf numFmtId="164" fontId="3" fillId="3" borderId="8" xfId="3" applyNumberFormat="1" applyFont="1" applyFill="1" applyBorder="1" applyAlignment="1">
      <alignment vertical="top"/>
    </xf>
    <xf numFmtId="9" fontId="3" fillId="2" borderId="8" xfId="5" applyFont="1" applyFill="1" applyBorder="1" applyAlignment="1">
      <alignment vertical="top"/>
    </xf>
    <xf numFmtId="0" fontId="3" fillId="3" borderId="8" xfId="2" applyFont="1" applyFill="1" applyBorder="1" applyAlignment="1">
      <alignment vertical="top"/>
    </xf>
    <xf numFmtId="0" fontId="3" fillId="9" borderId="8" xfId="2" applyFont="1" applyFill="1" applyBorder="1" applyAlignment="1">
      <alignment vertical="top"/>
    </xf>
    <xf numFmtId="0" fontId="11" fillId="8" borderId="8" xfId="2" applyFont="1" applyFill="1" applyBorder="1" applyAlignment="1">
      <alignment vertical="top"/>
    </xf>
    <xf numFmtId="164" fontId="11" fillId="3" borderId="8" xfId="3" applyNumberFormat="1" applyFont="1" applyFill="1" applyBorder="1" applyAlignment="1">
      <alignment vertical="top"/>
    </xf>
    <xf numFmtId="0" fontId="3" fillId="3" borderId="8" xfId="2" applyFont="1" applyFill="1" applyBorder="1" applyAlignment="1">
      <alignment vertical="top" wrapText="1"/>
    </xf>
    <xf numFmtId="0" fontId="11" fillId="8" borderId="8" xfId="4" applyFont="1" applyFill="1" applyBorder="1"/>
    <xf numFmtId="0" fontId="11" fillId="8" borderId="8" xfId="2" applyFont="1" applyFill="1" applyBorder="1"/>
    <xf numFmtId="0" fontId="3" fillId="9" borderId="8" xfId="4" applyFont="1" applyFill="1" applyBorder="1"/>
    <xf numFmtId="0" fontId="3" fillId="9" borderId="8" xfId="2" applyFont="1" applyFill="1" applyBorder="1"/>
    <xf numFmtId="0" fontId="3" fillId="3" borderId="8" xfId="4" applyFont="1" applyFill="1" applyBorder="1"/>
    <xf numFmtId="0" fontId="3" fillId="3" borderId="8" xfId="2" applyFont="1" applyFill="1" applyBorder="1"/>
    <xf numFmtId="0" fontId="11" fillId="8" borderId="8" xfId="4" applyFont="1" applyFill="1" applyBorder="1" applyAlignment="1">
      <alignment horizontal="center"/>
    </xf>
    <xf numFmtId="0" fontId="11" fillId="9" borderId="8" xfId="4" applyFont="1" applyFill="1" applyBorder="1" applyAlignment="1">
      <alignment horizontal="center" vertical="top"/>
    </xf>
    <xf numFmtId="0" fontId="3" fillId="8" borderId="8" xfId="4" applyFont="1" applyFill="1" applyBorder="1" applyAlignment="1">
      <alignment horizontal="center" vertical="top"/>
    </xf>
    <xf numFmtId="0" fontId="11" fillId="8" borderId="8" xfId="2" applyFont="1" applyFill="1" applyBorder="1" applyAlignment="1">
      <alignment wrapText="1"/>
    </xf>
    <xf numFmtId="0" fontId="3" fillId="3" borderId="8" xfId="2" applyFont="1" applyFill="1" applyBorder="1" applyAlignment="1">
      <alignment wrapText="1"/>
    </xf>
    <xf numFmtId="0" fontId="3" fillId="3" borderId="8" xfId="4" applyFont="1" applyFill="1" applyBorder="1" applyAlignment="1">
      <alignment vertical="top" wrapText="1"/>
    </xf>
    <xf numFmtId="0" fontId="3" fillId="9" borderId="8" xfId="4" applyFont="1" applyFill="1" applyBorder="1" applyAlignment="1">
      <alignment vertical="top" wrapText="1"/>
    </xf>
    <xf numFmtId="0" fontId="11" fillId="8" borderId="8" xfId="4" applyFont="1" applyFill="1" applyBorder="1" applyAlignment="1">
      <alignment vertical="top" wrapText="1"/>
    </xf>
    <xf numFmtId="0" fontId="3" fillId="3" borderId="8" xfId="4" applyFont="1" applyFill="1" applyBorder="1" applyAlignment="1">
      <alignment horizontal="justify" vertical="top" wrapText="1"/>
    </xf>
    <xf numFmtId="0" fontId="11" fillId="8" borderId="8" xfId="2" applyFont="1" applyFill="1" applyBorder="1" applyAlignment="1">
      <alignment vertical="top" wrapText="1"/>
    </xf>
    <xf numFmtId="0" fontId="3" fillId="9" borderId="8" xfId="2" applyFont="1" applyFill="1" applyBorder="1" applyAlignment="1">
      <alignment vertical="top" wrapText="1"/>
    </xf>
    <xf numFmtId="0" fontId="11" fillId="8" borderId="8" xfId="4" applyFont="1" applyFill="1" applyBorder="1" applyAlignment="1">
      <alignment horizontal="right" vertical="top"/>
    </xf>
    <xf numFmtId="0" fontId="11" fillId="8" borderId="8" xfId="4" applyFont="1" applyFill="1" applyBorder="1" applyAlignment="1">
      <alignment horizontal="left" vertical="top"/>
    </xf>
    <xf numFmtId="0" fontId="3" fillId="0" borderId="8" xfId="4" applyFont="1" applyBorder="1"/>
    <xf numFmtId="0" fontId="3" fillId="0" borderId="8" xfId="4" applyFont="1" applyBorder="1" applyAlignment="1">
      <alignment horizontal="center" vertical="top"/>
    </xf>
    <xf numFmtId="0" fontId="3" fillId="0" borderId="8" xfId="2" applyFont="1" applyBorder="1" applyAlignment="1">
      <alignment vertical="top" wrapText="1"/>
    </xf>
    <xf numFmtId="164" fontId="3" fillId="0" borderId="8" xfId="3" applyNumberFormat="1" applyFont="1" applyFill="1" applyBorder="1" applyAlignment="1">
      <alignment vertical="top"/>
    </xf>
    <xf numFmtId="0" fontId="25" fillId="0" borderId="0" xfId="2" applyFont="1"/>
    <xf numFmtId="9" fontId="25" fillId="0" borderId="0" xfId="2" applyNumberFormat="1" applyFont="1"/>
    <xf numFmtId="0" fontId="17" fillId="6" borderId="10" xfId="4" applyFont="1" applyFill="1" applyBorder="1" applyAlignment="1">
      <alignment horizontal="center" vertical="center" wrapText="1"/>
    </xf>
    <xf numFmtId="0" fontId="17" fillId="6" borderId="12" xfId="4" applyFont="1" applyFill="1" applyBorder="1" applyAlignment="1">
      <alignment horizontal="center" vertical="center" wrapText="1"/>
    </xf>
    <xf numFmtId="0" fontId="17" fillId="6" borderId="13" xfId="4" applyFont="1" applyFill="1" applyBorder="1" applyAlignment="1">
      <alignment horizontal="center" vertical="center" wrapText="1"/>
    </xf>
    <xf numFmtId="9" fontId="22" fillId="6" borderId="10" xfId="5" applyFont="1" applyFill="1" applyBorder="1" applyAlignment="1">
      <alignment horizontal="center" vertical="center"/>
    </xf>
    <xf numFmtId="9" fontId="22" fillId="6" borderId="12" xfId="5" applyFont="1" applyFill="1" applyBorder="1" applyAlignment="1">
      <alignment horizontal="center" vertical="center"/>
    </xf>
    <xf numFmtId="9" fontId="22" fillId="6" borderId="13" xfId="5" applyFont="1" applyFill="1" applyBorder="1" applyAlignment="1">
      <alignment horizontal="center" vertical="center"/>
    </xf>
    <xf numFmtId="0" fontId="21" fillId="6" borderId="12" xfId="2" applyFont="1" applyFill="1" applyBorder="1" applyAlignment="1">
      <alignment horizontal="center" vertical="center" wrapText="1"/>
    </xf>
    <xf numFmtId="0" fontId="21" fillId="6" borderId="13" xfId="2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6" borderId="10" xfId="2" applyFont="1" applyFill="1" applyBorder="1" applyAlignment="1">
      <alignment horizontal="center" vertical="center"/>
    </xf>
    <xf numFmtId="0" fontId="20" fillId="6" borderId="10" xfId="2" applyFont="1" applyFill="1" applyBorder="1" applyAlignment="1">
      <alignment horizontal="center" vertical="center"/>
    </xf>
    <xf numFmtId="0" fontId="23" fillId="0" borderId="16" xfId="4" applyFont="1" applyFill="1" applyBorder="1" applyAlignment="1">
      <alignment vertical="top"/>
    </xf>
    <xf numFmtId="0" fontId="24" fillId="0" borderId="16" xfId="4" applyFont="1" applyFill="1" applyBorder="1" applyAlignment="1">
      <alignment horizontal="center" vertical="top"/>
    </xf>
    <xf numFmtId="0" fontId="24" fillId="0" borderId="14" xfId="4" applyFont="1" applyFill="1" applyBorder="1" applyAlignment="1">
      <alignment vertical="top"/>
    </xf>
    <xf numFmtId="0" fontId="0" fillId="0" borderId="0" xfId="0" applyFill="1"/>
    <xf numFmtId="0" fontId="13" fillId="0" borderId="15" xfId="4" applyFont="1" applyFill="1" applyBorder="1" applyAlignment="1">
      <alignment vertical="top"/>
    </xf>
    <xf numFmtId="0" fontId="11" fillId="0" borderId="15" xfId="4" applyFont="1" applyFill="1" applyBorder="1" applyAlignment="1">
      <alignment horizontal="center" vertical="top"/>
    </xf>
    <xf numFmtId="0" fontId="11" fillId="0" borderId="15" xfId="4" applyFont="1" applyFill="1" applyBorder="1" applyAlignment="1">
      <alignment vertical="top"/>
    </xf>
    <xf numFmtId="0" fontId="11" fillId="0" borderId="8" xfId="4" applyFont="1" applyFill="1" applyBorder="1" applyAlignment="1">
      <alignment vertical="top"/>
    </xf>
    <xf numFmtId="0" fontId="11" fillId="0" borderId="8" xfId="4" applyFont="1" applyFill="1" applyBorder="1" applyAlignment="1">
      <alignment horizontal="center" vertical="top"/>
    </xf>
    <xf numFmtId="0" fontId="3" fillId="0" borderId="8" xfId="4" applyFont="1" applyFill="1" applyBorder="1" applyAlignment="1">
      <alignment vertical="top"/>
    </xf>
    <xf numFmtId="0" fontId="3" fillId="0" borderId="8" xfId="4" applyFont="1" applyFill="1" applyBorder="1" applyAlignment="1">
      <alignment horizontal="center" vertical="top"/>
    </xf>
    <xf numFmtId="0" fontId="3" fillId="0" borderId="8" xfId="4" quotePrefix="1" applyFont="1" applyFill="1" applyBorder="1" applyAlignment="1">
      <alignment horizontal="center" vertical="top"/>
    </xf>
    <xf numFmtId="0" fontId="3" fillId="0" borderId="8" xfId="2" applyFont="1" applyFill="1" applyBorder="1" applyAlignment="1">
      <alignment vertical="top"/>
    </xf>
    <xf numFmtId="0" fontId="11" fillId="0" borderId="8" xfId="2" applyFont="1" applyFill="1" applyBorder="1" applyAlignment="1">
      <alignment vertical="top"/>
    </xf>
    <xf numFmtId="0" fontId="3" fillId="0" borderId="8" xfId="2" applyFont="1" applyFill="1" applyBorder="1" applyAlignment="1">
      <alignment vertical="top" wrapText="1"/>
    </xf>
    <xf numFmtId="0" fontId="11" fillId="0" borderId="8" xfId="4" applyFont="1" applyFill="1" applyBorder="1"/>
    <xf numFmtId="0" fontId="11" fillId="0" borderId="8" xfId="2" applyFont="1" applyFill="1" applyBorder="1"/>
    <xf numFmtId="0" fontId="3" fillId="0" borderId="8" xfId="4" applyFont="1" applyFill="1" applyBorder="1"/>
    <xf numFmtId="0" fontId="3" fillId="0" borderId="8" xfId="2" applyFont="1" applyFill="1" applyBorder="1"/>
    <xf numFmtId="0" fontId="11" fillId="0" borderId="8" xfId="4" applyFont="1" applyFill="1" applyBorder="1" applyAlignment="1">
      <alignment horizontal="center"/>
    </xf>
    <xf numFmtId="0" fontId="11" fillId="0" borderId="8" xfId="2" applyFont="1" applyFill="1" applyBorder="1" applyAlignment="1">
      <alignment wrapText="1"/>
    </xf>
    <xf numFmtId="0" fontId="3" fillId="0" borderId="8" xfId="2" applyFont="1" applyFill="1" applyBorder="1" applyAlignment="1">
      <alignment wrapText="1"/>
    </xf>
    <xf numFmtId="0" fontId="3" fillId="0" borderId="8" xfId="4" applyFont="1" applyFill="1" applyBorder="1" applyAlignment="1">
      <alignment vertical="top" wrapText="1"/>
    </xf>
    <xf numFmtId="0" fontId="11" fillId="0" borderId="8" xfId="4" applyFont="1" applyFill="1" applyBorder="1" applyAlignment="1">
      <alignment vertical="top" wrapText="1"/>
    </xf>
    <xf numFmtId="0" fontId="3" fillId="0" borderId="8" xfId="4" applyFont="1" applyFill="1" applyBorder="1" applyAlignment="1">
      <alignment horizontal="justify" vertical="top" wrapText="1"/>
    </xf>
    <xf numFmtId="0" fontId="11" fillId="0" borderId="8" xfId="2" applyFont="1" applyFill="1" applyBorder="1" applyAlignment="1">
      <alignment vertical="top" wrapText="1"/>
    </xf>
    <xf numFmtId="0" fontId="11" fillId="0" borderId="8" xfId="4" applyFont="1" applyFill="1" applyBorder="1" applyAlignment="1">
      <alignment horizontal="right" vertical="top"/>
    </xf>
    <xf numFmtId="0" fontId="11" fillId="0" borderId="8" xfId="4" applyFont="1" applyFill="1" applyBorder="1" applyAlignment="1">
      <alignment horizontal="left" vertical="top"/>
    </xf>
    <xf numFmtId="43" fontId="21" fillId="6" borderId="13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vertical="top"/>
    </xf>
    <xf numFmtId="43" fontId="0" fillId="0" borderId="8" xfId="1" applyFont="1" applyFill="1" applyBorder="1"/>
    <xf numFmtId="43" fontId="11" fillId="0" borderId="12" xfId="1" applyFont="1" applyFill="1" applyBorder="1" applyAlignment="1">
      <alignment vertical="top"/>
    </xf>
    <xf numFmtId="43" fontId="11" fillId="0" borderId="8" xfId="1" applyFont="1" applyFill="1" applyBorder="1" applyAlignment="1">
      <alignment vertical="top"/>
    </xf>
    <xf numFmtId="43" fontId="3" fillId="0" borderId="8" xfId="1" applyFont="1" applyFill="1" applyBorder="1" applyAlignment="1">
      <alignment vertical="top"/>
    </xf>
    <xf numFmtId="43" fontId="3" fillId="0" borderId="8" xfId="1" applyFont="1" applyFill="1" applyBorder="1" applyAlignment="1">
      <alignment vertical="top" wrapText="1"/>
    </xf>
    <xf numFmtId="43" fontId="11" fillId="0" borderId="8" xfId="1" applyFont="1" applyFill="1" applyBorder="1"/>
    <xf numFmtId="43" fontId="3" fillId="0" borderId="8" xfId="1" applyFont="1" applyFill="1" applyBorder="1"/>
    <xf numFmtId="43" fontId="11" fillId="0" borderId="8" xfId="1" applyFont="1" applyFill="1" applyBorder="1" applyAlignment="1">
      <alignment wrapText="1"/>
    </xf>
    <xf numFmtId="43" fontId="3" fillId="0" borderId="8" xfId="1" applyFont="1" applyFill="1" applyBorder="1" applyAlignment="1">
      <alignment wrapText="1"/>
    </xf>
    <xf numFmtId="43" fontId="11" fillId="0" borderId="8" xfId="1" applyFont="1" applyFill="1" applyBorder="1" applyAlignment="1">
      <alignment vertical="top" wrapText="1"/>
    </xf>
    <xf numFmtId="43" fontId="3" fillId="0" borderId="8" xfId="1" applyFont="1" applyFill="1" applyBorder="1" applyAlignment="1">
      <alignment horizontal="justify" vertical="top" wrapText="1"/>
    </xf>
    <xf numFmtId="43" fontId="11" fillId="0" borderId="8" xfId="1" applyFont="1" applyFill="1" applyBorder="1" applyAlignment="1">
      <alignment horizontal="left" vertical="top"/>
    </xf>
    <xf numFmtId="43" fontId="0" fillId="0" borderId="0" xfId="1" applyFont="1" applyFill="1"/>
    <xf numFmtId="43" fontId="0" fillId="0" borderId="0" xfId="1" applyFont="1"/>
  </cellXfs>
  <cellStyles count="6">
    <cellStyle name="Millares" xfId="1" builtinId="3"/>
    <cellStyle name="Millares 2 2" xfId="3"/>
    <cellStyle name="Normal" xfId="0" builtinId="0"/>
    <cellStyle name="Normal 2" xfId="2"/>
    <cellStyle name="Normal 2 2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5</xdr:col>
      <xdr:colOff>647700</xdr:colOff>
      <xdr:row>5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6"/>
          <a:ext cx="1419225" cy="962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be76368f-bfe9-4610-8517-5d3fcd1e6569_CONSOLIDADO.zip.569/CONSOLIDADO%20MODIFICAD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>
        <row r="19">
          <cell r="K19">
            <v>0</v>
          </cell>
        </row>
        <row r="21">
          <cell r="K21">
            <v>0</v>
          </cell>
        </row>
        <row r="23">
          <cell r="K23">
            <v>0</v>
          </cell>
        </row>
        <row r="25">
          <cell r="K25">
            <v>0</v>
          </cell>
        </row>
        <row r="27">
          <cell r="K27">
            <v>0</v>
          </cell>
        </row>
        <row r="29">
          <cell r="K29">
            <v>0</v>
          </cell>
        </row>
        <row r="31">
          <cell r="K31">
            <v>0</v>
          </cell>
        </row>
        <row r="33">
          <cell r="K33">
            <v>0</v>
          </cell>
        </row>
        <row r="36">
          <cell r="K36">
            <v>0</v>
          </cell>
        </row>
        <row r="38">
          <cell r="K38">
            <v>0</v>
          </cell>
        </row>
        <row r="41">
          <cell r="K41">
            <v>0</v>
          </cell>
        </row>
        <row r="43">
          <cell r="K43">
            <v>0</v>
          </cell>
        </row>
        <row r="46">
          <cell r="K46">
            <v>0</v>
          </cell>
        </row>
        <row r="48">
          <cell r="K48">
            <v>0</v>
          </cell>
        </row>
        <row r="50">
          <cell r="K50">
            <v>0</v>
          </cell>
        </row>
        <row r="52">
          <cell r="K52">
            <v>0</v>
          </cell>
        </row>
        <row r="55">
          <cell r="K55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3">
          <cell r="K63">
            <v>0</v>
          </cell>
        </row>
        <row r="65">
          <cell r="K65">
            <v>0</v>
          </cell>
        </row>
        <row r="67">
          <cell r="K67">
            <v>0</v>
          </cell>
        </row>
        <row r="70">
          <cell r="K70">
            <v>0</v>
          </cell>
        </row>
        <row r="72">
          <cell r="K72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90">
          <cell r="K90">
            <v>0</v>
          </cell>
        </row>
        <row r="93">
          <cell r="K93">
            <v>0</v>
          </cell>
        </row>
        <row r="95">
          <cell r="K95">
            <v>0</v>
          </cell>
        </row>
        <row r="97">
          <cell r="K97">
            <v>0</v>
          </cell>
        </row>
        <row r="99">
          <cell r="K99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5">
          <cell r="K105">
            <v>0</v>
          </cell>
        </row>
        <row r="106">
          <cell r="K106">
            <v>0</v>
          </cell>
        </row>
        <row r="108">
          <cell r="K108">
            <v>0</v>
          </cell>
        </row>
        <row r="109"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K112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9">
          <cell r="K119">
            <v>0</v>
          </cell>
        </row>
        <row r="120">
          <cell r="K120">
            <v>0</v>
          </cell>
        </row>
        <row r="124">
          <cell r="K124">
            <v>0</v>
          </cell>
        </row>
        <row r="126">
          <cell r="K126">
            <v>0</v>
          </cell>
        </row>
        <row r="129">
          <cell r="K129">
            <v>0</v>
          </cell>
        </row>
        <row r="131">
          <cell r="K131">
            <v>0</v>
          </cell>
        </row>
        <row r="133">
          <cell r="K133">
            <v>0</v>
          </cell>
        </row>
        <row r="136">
          <cell r="K136">
            <v>0</v>
          </cell>
        </row>
        <row r="138">
          <cell r="K138">
            <v>0</v>
          </cell>
        </row>
        <row r="140">
          <cell r="K140">
            <v>0</v>
          </cell>
        </row>
        <row r="142">
          <cell r="K142">
            <v>0</v>
          </cell>
        </row>
        <row r="144">
          <cell r="K144">
            <v>0</v>
          </cell>
        </row>
        <row r="147">
          <cell r="K147">
            <v>0</v>
          </cell>
        </row>
        <row r="150">
          <cell r="K150">
            <v>0</v>
          </cell>
        </row>
        <row r="152">
          <cell r="K152">
            <v>0</v>
          </cell>
        </row>
        <row r="154">
          <cell r="K154">
            <v>0</v>
          </cell>
        </row>
        <row r="156">
          <cell r="K156">
            <v>0</v>
          </cell>
        </row>
        <row r="158">
          <cell r="K158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K165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K169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9">
          <cell r="K179">
            <v>0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5">
          <cell r="K185">
            <v>0</v>
          </cell>
        </row>
        <row r="186">
          <cell r="K186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5">
          <cell r="K195">
            <v>0</v>
          </cell>
        </row>
        <row r="197">
          <cell r="K197">
            <v>0</v>
          </cell>
        </row>
        <row r="199">
          <cell r="K199">
            <v>0</v>
          </cell>
        </row>
        <row r="201">
          <cell r="K201">
            <v>0</v>
          </cell>
        </row>
        <row r="203">
          <cell r="K203">
            <v>0</v>
          </cell>
        </row>
        <row r="205">
          <cell r="K205">
            <v>0</v>
          </cell>
        </row>
        <row r="206">
          <cell r="K206">
            <v>0</v>
          </cell>
        </row>
        <row r="208">
          <cell r="K208">
            <v>0</v>
          </cell>
        </row>
        <row r="209">
          <cell r="K20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18">
          <cell r="A118">
            <v>942428.49999999988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12400</v>
          </cell>
          <cell r="J118">
            <v>753697.39000000013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160062.85</v>
          </cell>
          <cell r="AL118">
            <v>160288.62</v>
          </cell>
          <cell r="AM118">
            <v>27091.02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33458.559999999998</v>
          </cell>
          <cell r="AT118">
            <v>9621.5499999999993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19366.66</v>
          </cell>
          <cell r="BC118">
            <v>0</v>
          </cell>
          <cell r="BD118">
            <v>0</v>
          </cell>
          <cell r="BE118">
            <v>17000</v>
          </cell>
          <cell r="BF118">
            <v>340225.22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7500</v>
          </cell>
          <cell r="BY118">
            <v>0</v>
          </cell>
          <cell r="BZ118">
            <v>80839.59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88663.4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137512.49</v>
          </cell>
          <cell r="CK118">
            <v>0</v>
          </cell>
          <cell r="CL118">
            <v>180540</v>
          </cell>
          <cell r="CM118">
            <v>0</v>
          </cell>
          <cell r="CN118">
            <v>0</v>
          </cell>
          <cell r="CO118">
            <v>0</v>
          </cell>
          <cell r="CP118">
            <v>12669.24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117700.9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68039.996199999994</v>
          </cell>
          <cell r="EF118">
            <v>0</v>
          </cell>
          <cell r="EG118">
            <v>57777.460000000006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390</v>
          </cell>
          <cell r="EP118">
            <v>0</v>
          </cell>
          <cell r="EQ118">
            <v>0</v>
          </cell>
          <cell r="ER118">
            <v>145855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184763.41</v>
          </cell>
          <cell r="FB118">
            <v>103335.61</v>
          </cell>
          <cell r="FC118">
            <v>0</v>
          </cell>
          <cell r="FD118">
            <v>0</v>
          </cell>
          <cell r="FE118">
            <v>30380.072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19046.099999999999</v>
          </cell>
          <cell r="FK118">
            <v>0</v>
          </cell>
          <cell r="FL118">
            <v>0</v>
          </cell>
          <cell r="FM118">
            <v>20000</v>
          </cell>
          <cell r="FN118">
            <v>0</v>
          </cell>
          <cell r="FO118">
            <v>0</v>
          </cell>
          <cell r="FP118">
            <v>0</v>
          </cell>
          <cell r="FQ118">
            <v>8584.5</v>
          </cell>
          <cell r="FR118">
            <v>0</v>
          </cell>
          <cell r="FS118">
            <v>746940.8</v>
          </cell>
          <cell r="FT118">
            <v>376210.57</v>
          </cell>
          <cell r="FU118">
            <v>0</v>
          </cell>
          <cell r="FV118">
            <v>0</v>
          </cell>
          <cell r="FW118">
            <v>216963.93</v>
          </cell>
          <cell r="FX118">
            <v>0</v>
          </cell>
          <cell r="FY118">
            <v>67640.05799999999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1007201.38</v>
          </cell>
          <cell r="GI118">
            <v>0</v>
          </cell>
          <cell r="GJ118">
            <v>14000.04</v>
          </cell>
          <cell r="GK118">
            <v>0</v>
          </cell>
          <cell r="GL118">
            <v>19875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595476.43999999994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</row>
      </sheetData>
      <sheetData sheetId="7"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1"/>
  <sheetViews>
    <sheetView topLeftCell="A467" zoomScaleNormal="100" workbookViewId="0">
      <selection activeCell="H25" sqref="H25:H501"/>
    </sheetView>
  </sheetViews>
  <sheetFormatPr baseColWidth="10" defaultColWidth="2.85546875" defaultRowHeight="12.75" x14ac:dyDescent="0.2"/>
  <cols>
    <col min="1" max="1" width="3.28515625" style="5" customWidth="1"/>
    <col min="2" max="2" width="4.140625" style="5" customWidth="1"/>
    <col min="3" max="3" width="2.85546875" style="5" customWidth="1"/>
    <col min="4" max="4" width="3.5703125" style="5" customWidth="1"/>
    <col min="5" max="5" width="3.140625" style="5" customWidth="1"/>
    <col min="6" max="6" width="51" style="5" customWidth="1"/>
    <col min="7" max="7" width="12.28515625" style="5" bestFit="1" customWidth="1"/>
    <col min="8" max="8" width="11.5703125" style="5" bestFit="1" customWidth="1"/>
    <col min="9" max="9" width="13.42578125" style="5" customWidth="1"/>
    <col min="10" max="10" width="13.28515625" style="5" bestFit="1" customWidth="1"/>
    <col min="11" max="11" width="11.5703125" style="5" bestFit="1" customWidth="1"/>
    <col min="12" max="12" width="11.42578125" style="5" customWidth="1"/>
    <col min="13" max="13" width="14.5703125" style="5" bestFit="1" customWidth="1"/>
    <col min="14" max="14" width="15" style="5" bestFit="1" customWidth="1"/>
    <col min="15" max="16" width="14.5703125" style="5" bestFit="1" customWidth="1"/>
    <col min="17" max="253" width="11.42578125" style="5" customWidth="1"/>
    <col min="254" max="254" width="3.28515625" style="5" customWidth="1"/>
    <col min="255" max="255" width="4.140625" style="5" customWidth="1"/>
    <col min="256" max="16384" width="2.85546875" style="5"/>
  </cols>
  <sheetData>
    <row r="1" spans="1:1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</row>
    <row r="2" spans="1:15" ht="23.25" x14ac:dyDescent="0.35">
      <c r="A2" s="6"/>
      <c r="B2" s="7"/>
      <c r="C2" s="7"/>
      <c r="D2" s="7"/>
      <c r="E2" s="7"/>
      <c r="F2" s="7"/>
      <c r="G2" s="7"/>
      <c r="H2" s="7"/>
      <c r="I2" s="7"/>
      <c r="J2" s="8"/>
      <c r="K2" s="9"/>
    </row>
    <row r="3" spans="1:15" ht="26.25" x14ac:dyDescent="0.4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5" ht="18.75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5"/>
    </row>
    <row r="5" spans="1:15" ht="15" x14ac:dyDescent="0.25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1:15" ht="15.75" x14ac:dyDescent="0.25">
      <c r="A6" s="19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1"/>
    </row>
    <row r="7" spans="1:15" ht="15.75" x14ac:dyDescent="0.25">
      <c r="A7" s="22" t="s">
        <v>5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5" ht="15.75" x14ac:dyDescent="0.25">
      <c r="A8" s="25"/>
      <c r="B8" s="26"/>
      <c r="C8" s="26" t="s">
        <v>6</v>
      </c>
      <c r="D8" s="26"/>
      <c r="E8" s="26"/>
      <c r="F8" s="26"/>
      <c r="G8" s="26"/>
      <c r="H8" s="26"/>
      <c r="I8" s="26"/>
      <c r="J8" s="26"/>
      <c r="K8" s="27"/>
    </row>
    <row r="9" spans="1:15" ht="15.75" x14ac:dyDescent="0.25">
      <c r="A9" s="28"/>
      <c r="B9" s="29"/>
      <c r="C9" s="29"/>
      <c r="D9" s="29"/>
      <c r="E9" s="30" t="s">
        <v>7</v>
      </c>
      <c r="F9" s="31"/>
      <c r="G9" s="32"/>
      <c r="H9" s="32"/>
      <c r="I9" s="32"/>
      <c r="J9" s="32"/>
      <c r="K9" s="33"/>
    </row>
    <row r="10" spans="1:15" ht="15.75" x14ac:dyDescent="0.25">
      <c r="A10" s="28"/>
      <c r="B10" s="29"/>
      <c r="C10" s="29"/>
      <c r="D10" s="29"/>
      <c r="E10" s="34" t="s">
        <v>8</v>
      </c>
      <c r="F10" s="31"/>
      <c r="G10" s="35"/>
      <c r="H10" s="36" t="s">
        <v>9</v>
      </c>
      <c r="I10" s="36"/>
      <c r="J10" s="35"/>
      <c r="K10" s="33"/>
      <c r="M10" s="37" t="s">
        <v>10</v>
      </c>
    </row>
    <row r="11" spans="1:15" ht="15.75" x14ac:dyDescent="0.25">
      <c r="A11" s="28"/>
      <c r="B11" s="29"/>
      <c r="C11" s="29"/>
      <c r="D11" s="29"/>
      <c r="E11" s="34" t="s">
        <v>11</v>
      </c>
      <c r="F11" s="31"/>
      <c r="G11" s="35">
        <v>3945848.93</v>
      </c>
      <c r="H11" s="38"/>
      <c r="I11" s="36"/>
      <c r="J11" s="39"/>
      <c r="K11" s="33"/>
    </row>
    <row r="12" spans="1:15" ht="15.75" x14ac:dyDescent="0.25">
      <c r="A12" s="28"/>
      <c r="B12" s="29"/>
      <c r="C12" s="29"/>
      <c r="D12" s="29"/>
      <c r="E12" s="34" t="s">
        <v>12</v>
      </c>
      <c r="F12" s="31"/>
      <c r="G12" s="40">
        <v>13865807.77</v>
      </c>
      <c r="H12" s="41"/>
      <c r="I12" s="41"/>
      <c r="J12" s="39"/>
      <c r="K12" s="33"/>
    </row>
    <row r="13" spans="1:15" ht="15.75" x14ac:dyDescent="0.25">
      <c r="A13" s="28"/>
      <c r="B13" s="29"/>
      <c r="C13" s="29"/>
      <c r="D13" s="29"/>
      <c r="E13" s="42" t="s">
        <v>13</v>
      </c>
      <c r="F13" s="31"/>
      <c r="G13" s="39"/>
      <c r="H13" s="39"/>
      <c r="I13" s="39"/>
      <c r="J13" s="39"/>
      <c r="K13" s="33"/>
    </row>
    <row r="14" spans="1:15" ht="15.75" x14ac:dyDescent="0.25">
      <c r="A14" s="28"/>
      <c r="B14" s="29"/>
      <c r="C14" s="29"/>
      <c r="D14" s="29"/>
      <c r="E14" s="34" t="s">
        <v>8</v>
      </c>
      <c r="F14" s="31"/>
      <c r="G14" s="35">
        <v>4131037.45</v>
      </c>
      <c r="H14" s="36" t="s">
        <v>9</v>
      </c>
      <c r="I14" s="36"/>
      <c r="J14" s="35"/>
      <c r="K14" s="33"/>
      <c r="M14" s="5" t="s">
        <v>14</v>
      </c>
      <c r="N14" s="5" t="s">
        <v>15</v>
      </c>
      <c r="O14" s="5" t="s">
        <v>16</v>
      </c>
    </row>
    <row r="15" spans="1:15" ht="15.75" x14ac:dyDescent="0.25">
      <c r="A15" s="28"/>
      <c r="B15" s="29"/>
      <c r="C15" s="29"/>
      <c r="D15" s="29"/>
      <c r="E15" s="34" t="s">
        <v>11</v>
      </c>
      <c r="F15" s="31"/>
      <c r="G15" s="40"/>
      <c r="H15" s="41" t="s">
        <v>17</v>
      </c>
      <c r="I15" s="41"/>
      <c r="J15" s="35"/>
      <c r="K15" s="33"/>
      <c r="M15" s="5">
        <v>2.1</v>
      </c>
      <c r="N15" s="43">
        <f>G26</f>
        <v>0</v>
      </c>
      <c r="O15" s="43">
        <f>H26</f>
        <v>2055968.3800000001</v>
      </c>
    </row>
    <row r="16" spans="1:15" ht="15.75" x14ac:dyDescent="0.25">
      <c r="A16" s="28"/>
      <c r="B16" s="29"/>
      <c r="C16" s="29"/>
      <c r="D16" s="29"/>
      <c r="E16" s="34" t="s">
        <v>12</v>
      </c>
      <c r="F16" s="31"/>
      <c r="G16" s="40">
        <v>8982283.3000000007</v>
      </c>
      <c r="H16" s="41"/>
      <c r="I16" s="41"/>
      <c r="J16" s="39"/>
      <c r="K16" s="33"/>
      <c r="M16" s="5">
        <v>2.2000000000000002</v>
      </c>
      <c r="N16" s="43">
        <f>G87</f>
        <v>0</v>
      </c>
      <c r="O16" s="43">
        <f>H87</f>
        <v>927396.71</v>
      </c>
    </row>
    <row r="17" spans="1:17" ht="15.75" x14ac:dyDescent="0.25">
      <c r="A17" s="28"/>
      <c r="B17" s="29"/>
      <c r="C17" s="29"/>
      <c r="D17" s="29"/>
      <c r="E17" s="34"/>
      <c r="F17" s="31"/>
      <c r="G17" s="44"/>
      <c r="H17" s="45" t="s">
        <v>18</v>
      </c>
      <c r="I17" s="46"/>
      <c r="J17" s="35">
        <f>+G10+G11+G12+J10+G14+G15+G16+J14+J15</f>
        <v>30924977.449999999</v>
      </c>
      <c r="K17" s="33"/>
      <c r="M17" s="5">
        <v>2.2999999999999998</v>
      </c>
      <c r="N17" s="43">
        <f>'CONS. FUENTES FINAN'!G212</f>
        <v>0</v>
      </c>
      <c r="O17" s="43">
        <f>'CONS. FUENTES FINAN'!H212</f>
        <v>2163628.4062000001</v>
      </c>
    </row>
    <row r="18" spans="1:17" ht="15.75" x14ac:dyDescent="0.25">
      <c r="A18" s="28"/>
      <c r="B18" s="29"/>
      <c r="C18" s="29"/>
      <c r="D18" s="29"/>
      <c r="E18" s="47"/>
      <c r="F18" s="48"/>
      <c r="G18" s="49"/>
      <c r="H18" s="49"/>
      <c r="I18" s="31"/>
      <c r="J18" s="31"/>
      <c r="K18" s="33"/>
      <c r="M18" s="5">
        <v>2.4</v>
      </c>
      <c r="N18" s="43">
        <f>G330</f>
        <v>0</v>
      </c>
      <c r="O18" s="43">
        <f>H330</f>
        <v>0</v>
      </c>
    </row>
    <row r="19" spans="1:17" ht="15.75" x14ac:dyDescent="0.25">
      <c r="A19" s="50"/>
      <c r="B19" s="51"/>
      <c r="C19" s="52"/>
      <c r="D19" s="51"/>
      <c r="E19" s="53"/>
      <c r="F19" s="54"/>
      <c r="G19" s="54"/>
      <c r="H19" s="54"/>
      <c r="I19" s="55"/>
      <c r="J19" s="55"/>
      <c r="K19" s="56"/>
      <c r="M19" s="5">
        <v>2.6</v>
      </c>
      <c r="N19" s="43">
        <f>G336</f>
        <v>0</v>
      </c>
      <c r="O19" s="43">
        <f>H336</f>
        <v>1636552.8599999999</v>
      </c>
    </row>
    <row r="20" spans="1:17" x14ac:dyDescent="0.2">
      <c r="A20" s="57"/>
      <c r="B20" s="31"/>
      <c r="C20" s="31"/>
      <c r="D20" s="31"/>
      <c r="E20" s="31"/>
      <c r="F20" s="31"/>
      <c r="G20" s="31"/>
      <c r="H20" s="31"/>
      <c r="I20" s="31"/>
      <c r="J20" s="31"/>
      <c r="K20" s="33"/>
      <c r="M20" s="5">
        <v>2.7</v>
      </c>
      <c r="N20" s="43">
        <f>'CONS. FUENTES FINAN'!G463</f>
        <v>0</v>
      </c>
      <c r="O20" s="43">
        <f>'CONS. FUENTES FINAN'!H463</f>
        <v>0</v>
      </c>
    </row>
    <row r="21" spans="1:17" x14ac:dyDescent="0.2">
      <c r="A21" s="58">
        <v>1</v>
      </c>
      <c r="B21" s="58"/>
      <c r="C21" s="58"/>
      <c r="D21" s="58"/>
      <c r="E21" s="58"/>
      <c r="F21" s="59">
        <v>2</v>
      </c>
      <c r="G21" s="60">
        <v>3</v>
      </c>
      <c r="H21" s="61"/>
      <c r="I21" s="61"/>
      <c r="J21" s="62">
        <v>4</v>
      </c>
      <c r="K21" s="62">
        <v>5</v>
      </c>
    </row>
    <row r="22" spans="1:17" ht="12.75" customHeight="1" x14ac:dyDescent="0.2">
      <c r="A22" s="63" t="s">
        <v>19</v>
      </c>
      <c r="B22" s="63"/>
      <c r="C22" s="63"/>
      <c r="D22" s="63"/>
      <c r="E22" s="63"/>
      <c r="F22" s="64" t="s">
        <v>20</v>
      </c>
      <c r="G22" s="65" t="s">
        <v>21</v>
      </c>
      <c r="H22" s="66"/>
      <c r="I22" s="67"/>
      <c r="J22" s="129" t="s">
        <v>22</v>
      </c>
      <c r="K22" s="132" t="s">
        <v>23</v>
      </c>
    </row>
    <row r="23" spans="1:17" ht="29.25" customHeight="1" x14ac:dyDescent="0.2">
      <c r="A23" s="68" t="s">
        <v>24</v>
      </c>
      <c r="B23" s="68" t="s">
        <v>25</v>
      </c>
      <c r="C23" s="68" t="s">
        <v>26</v>
      </c>
      <c r="D23" s="68" t="s">
        <v>27</v>
      </c>
      <c r="E23" s="68" t="s">
        <v>28</v>
      </c>
      <c r="F23" s="69"/>
      <c r="G23" s="70" t="s">
        <v>29</v>
      </c>
      <c r="H23" s="71" t="s">
        <v>30</v>
      </c>
      <c r="I23" s="135" t="s">
        <v>17</v>
      </c>
      <c r="J23" s="130"/>
      <c r="K23" s="133"/>
      <c r="M23" s="72"/>
      <c r="N23" s="72"/>
      <c r="O23" s="72"/>
      <c r="P23" s="72"/>
      <c r="Q23" s="72"/>
    </row>
    <row r="24" spans="1:17" ht="18.75" customHeight="1" x14ac:dyDescent="0.2">
      <c r="A24" s="73"/>
      <c r="B24" s="73"/>
      <c r="C24" s="73"/>
      <c r="D24" s="73"/>
      <c r="E24" s="73"/>
      <c r="F24" s="74"/>
      <c r="G24" s="75"/>
      <c r="H24" s="70"/>
      <c r="I24" s="136"/>
      <c r="J24" s="131"/>
      <c r="K24" s="134"/>
      <c r="M24" s="76"/>
      <c r="N24" s="76"/>
      <c r="O24" s="76"/>
      <c r="P24" s="76"/>
      <c r="Q24" s="76"/>
    </row>
    <row r="25" spans="1:17" ht="13.5" thickBot="1" x14ac:dyDescent="0.25">
      <c r="A25" s="77">
        <v>2</v>
      </c>
      <c r="B25" s="78"/>
      <c r="C25" s="78"/>
      <c r="D25" s="78"/>
      <c r="E25" s="78"/>
      <c r="F25" s="79" t="s">
        <v>31</v>
      </c>
      <c r="G25" s="80">
        <f>+G26+G87+G212+G330+G336+G463</f>
        <v>0</v>
      </c>
      <c r="H25" s="80">
        <f>+H26+H87+H212+H330+H336+H463</f>
        <v>6783546.3562000003</v>
      </c>
      <c r="I25" s="80">
        <f>+I26+I87+I212+I330+I336+I463</f>
        <v>0</v>
      </c>
      <c r="J25" s="80">
        <f t="shared" ref="J25:J87" si="0">SUM(G25:I25)</f>
        <v>6783546.3562000003</v>
      </c>
      <c r="K25" s="81">
        <f>+K26+K87+K212+K330+K336+K463</f>
        <v>0.99999999999999989</v>
      </c>
    </row>
    <row r="26" spans="1:17" ht="13.5" thickTop="1" x14ac:dyDescent="0.2">
      <c r="A26" s="82">
        <v>2</v>
      </c>
      <c r="B26" s="83">
        <v>1</v>
      </c>
      <c r="C26" s="83"/>
      <c r="D26" s="83"/>
      <c r="E26" s="83"/>
      <c r="F26" s="84" t="s">
        <v>32</v>
      </c>
      <c r="G26" s="85">
        <f>+G27+G51+G64+G71+G78</f>
        <v>0</v>
      </c>
      <c r="H26" s="85">
        <f>+H27+H51+H64+H71+H78</f>
        <v>2055968.3800000001</v>
      </c>
      <c r="I26" s="85">
        <f>+I27+I51+I64+I71+I78</f>
        <v>0</v>
      </c>
      <c r="J26" s="85">
        <f t="shared" si="0"/>
        <v>2055968.3800000001</v>
      </c>
      <c r="K26" s="86">
        <f>J26/$J$25</f>
        <v>0.30308164373652341</v>
      </c>
    </row>
    <row r="27" spans="1:17" x14ac:dyDescent="0.2">
      <c r="A27" s="87">
        <v>2</v>
      </c>
      <c r="B27" s="88">
        <v>1</v>
      </c>
      <c r="C27" s="88">
        <v>1</v>
      </c>
      <c r="D27" s="88"/>
      <c r="E27" s="88"/>
      <c r="F27" s="87" t="s">
        <v>33</v>
      </c>
      <c r="G27" s="89">
        <f>+G28+G35+G42+G44+G46</f>
        <v>0</v>
      </c>
      <c r="H27" s="89">
        <f>+H28+H35+H42+H44+H46</f>
        <v>1708525.8900000001</v>
      </c>
      <c r="I27" s="89">
        <f>+I28+I35+I42+I44+I46</f>
        <v>0</v>
      </c>
      <c r="J27" s="89">
        <f t="shared" si="0"/>
        <v>1708525.8900000001</v>
      </c>
      <c r="K27" s="86"/>
    </row>
    <row r="28" spans="1:17" x14ac:dyDescent="0.2">
      <c r="A28" s="90">
        <v>2</v>
      </c>
      <c r="B28" s="91">
        <v>1</v>
      </c>
      <c r="C28" s="91">
        <v>1</v>
      </c>
      <c r="D28" s="91">
        <v>1</v>
      </c>
      <c r="E28" s="91"/>
      <c r="F28" s="90" t="s">
        <v>34</v>
      </c>
      <c r="G28" s="92">
        <f>SUM(G29:G34)</f>
        <v>0</v>
      </c>
      <c r="H28" s="92">
        <f>SUM(H29:H34)</f>
        <v>942428.49999999988</v>
      </c>
      <c r="I28" s="92">
        <f>SUM(I29:I34)</f>
        <v>0</v>
      </c>
      <c r="J28" s="92">
        <f>SUM(G28:I28)</f>
        <v>942428.49999999988</v>
      </c>
      <c r="K28" s="93"/>
    </row>
    <row r="29" spans="1:17" x14ac:dyDescent="0.2">
      <c r="A29" s="94">
        <v>2</v>
      </c>
      <c r="B29" s="95">
        <v>1</v>
      </c>
      <c r="C29" s="95">
        <v>1</v>
      </c>
      <c r="D29" s="95">
        <v>1</v>
      </c>
      <c r="E29" s="96" t="s">
        <v>35</v>
      </c>
      <c r="F29" s="94" t="s">
        <v>36</v>
      </c>
      <c r="G29" s="97"/>
      <c r="H29" s="97">
        <f>'[1]CUENTA T VS'!A118</f>
        <v>942428.49999999988</v>
      </c>
      <c r="I29" s="97">
        <f>'[1]CUENTA T NOMINA SNS'!A58</f>
        <v>0</v>
      </c>
      <c r="J29" s="97">
        <f t="shared" si="0"/>
        <v>942428.49999999988</v>
      </c>
      <c r="K29" s="98">
        <f t="shared" ref="K29:K34" si="1">J29/$J$25</f>
        <v>0.13892858550876455</v>
      </c>
    </row>
    <row r="30" spans="1:17" x14ac:dyDescent="0.2">
      <c r="A30" s="94">
        <v>2</v>
      </c>
      <c r="B30" s="95">
        <v>1</v>
      </c>
      <c r="C30" s="95">
        <v>1</v>
      </c>
      <c r="D30" s="95">
        <v>1</v>
      </c>
      <c r="E30" s="96" t="s">
        <v>37</v>
      </c>
      <c r="F30" s="99" t="s">
        <v>38</v>
      </c>
      <c r="G30" s="97"/>
      <c r="H30" s="97">
        <f>'[1]CUENTA T VS'!B118</f>
        <v>0</v>
      </c>
      <c r="I30" s="97">
        <f>'[1]CUENTA T NOMINA SNS'!B58</f>
        <v>0</v>
      </c>
      <c r="J30" s="97">
        <f t="shared" si="0"/>
        <v>0</v>
      </c>
      <c r="K30" s="98">
        <f t="shared" si="1"/>
        <v>0</v>
      </c>
    </row>
    <row r="31" spans="1:17" x14ac:dyDescent="0.2">
      <c r="A31" s="94">
        <v>2</v>
      </c>
      <c r="B31" s="95">
        <v>1</v>
      </c>
      <c r="C31" s="95">
        <v>1</v>
      </c>
      <c r="D31" s="95">
        <v>1</v>
      </c>
      <c r="E31" s="96" t="s">
        <v>39</v>
      </c>
      <c r="F31" s="99" t="s">
        <v>40</v>
      </c>
      <c r="G31" s="97"/>
      <c r="H31" s="97">
        <f>'[1]CUENTA T VS'!C118</f>
        <v>0</v>
      </c>
      <c r="I31" s="97">
        <f>'[1]CUENTA T NOMINA SNS'!C58</f>
        <v>0</v>
      </c>
      <c r="J31" s="97">
        <f t="shared" si="0"/>
        <v>0</v>
      </c>
      <c r="K31" s="98">
        <f t="shared" si="1"/>
        <v>0</v>
      </c>
    </row>
    <row r="32" spans="1:17" x14ac:dyDescent="0.2">
      <c r="A32" s="94">
        <v>2</v>
      </c>
      <c r="B32" s="95">
        <v>1</v>
      </c>
      <c r="C32" s="95">
        <v>1</v>
      </c>
      <c r="D32" s="95">
        <v>1</v>
      </c>
      <c r="E32" s="96" t="s">
        <v>41</v>
      </c>
      <c r="F32" s="99" t="s">
        <v>42</v>
      </c>
      <c r="G32" s="97"/>
      <c r="H32" s="97">
        <f>'[1]CUENTA T VS'!D118</f>
        <v>0</v>
      </c>
      <c r="I32" s="97">
        <f>'[1]CUENTA T NOMINA SNS'!D58</f>
        <v>0</v>
      </c>
      <c r="J32" s="97">
        <f t="shared" si="0"/>
        <v>0</v>
      </c>
      <c r="K32" s="98">
        <f t="shared" si="1"/>
        <v>0</v>
      </c>
    </row>
    <row r="33" spans="1:11" x14ac:dyDescent="0.2">
      <c r="A33" s="94">
        <v>2</v>
      </c>
      <c r="B33" s="95">
        <v>1</v>
      </c>
      <c r="C33" s="95">
        <v>1</v>
      </c>
      <c r="D33" s="95">
        <v>1</v>
      </c>
      <c r="E33" s="96" t="s">
        <v>43</v>
      </c>
      <c r="F33" s="99" t="s">
        <v>44</v>
      </c>
      <c r="G33" s="97"/>
      <c r="H33" s="97">
        <f>'[1]CUENTA T VS'!E118</f>
        <v>0</v>
      </c>
      <c r="I33" s="97">
        <f>'[1]CUENTA T NOMINA SNS'!E58</f>
        <v>0</v>
      </c>
      <c r="J33" s="97">
        <f t="shared" si="0"/>
        <v>0</v>
      </c>
      <c r="K33" s="98">
        <f t="shared" si="1"/>
        <v>0</v>
      </c>
    </row>
    <row r="34" spans="1:11" x14ac:dyDescent="0.2">
      <c r="A34" s="94">
        <v>2</v>
      </c>
      <c r="B34" s="95">
        <v>1</v>
      </c>
      <c r="C34" s="95">
        <v>1</v>
      </c>
      <c r="D34" s="95">
        <v>1</v>
      </c>
      <c r="E34" s="96" t="s">
        <v>45</v>
      </c>
      <c r="F34" s="99" t="s">
        <v>46</v>
      </c>
      <c r="G34" s="97"/>
      <c r="H34" s="97">
        <f>'[1]CUENTA T VS'!F118</f>
        <v>0</v>
      </c>
      <c r="I34" s="97">
        <f>'[1]CUENTA T NOMINA SNS'!F58</f>
        <v>0</v>
      </c>
      <c r="J34" s="97">
        <f t="shared" si="0"/>
        <v>0</v>
      </c>
      <c r="K34" s="98">
        <f t="shared" si="1"/>
        <v>0</v>
      </c>
    </row>
    <row r="35" spans="1:11" x14ac:dyDescent="0.2">
      <c r="A35" s="90">
        <v>2</v>
      </c>
      <c r="B35" s="91">
        <v>1</v>
      </c>
      <c r="C35" s="91">
        <v>1</v>
      </c>
      <c r="D35" s="91">
        <v>2</v>
      </c>
      <c r="E35" s="91"/>
      <c r="F35" s="100" t="s">
        <v>47</v>
      </c>
      <c r="G35" s="92">
        <f>SUM(G36:G41)</f>
        <v>0</v>
      </c>
      <c r="H35" s="92">
        <f>SUM(H36:H41)</f>
        <v>766097.39000000013</v>
      </c>
      <c r="I35" s="92">
        <f>SUM(I36:I41)</f>
        <v>0</v>
      </c>
      <c r="J35" s="92">
        <f>SUM(G35:I35)</f>
        <v>766097.39000000013</v>
      </c>
      <c r="K35" s="93"/>
    </row>
    <row r="36" spans="1:11" x14ac:dyDescent="0.2">
      <c r="A36" s="94">
        <v>2</v>
      </c>
      <c r="B36" s="95">
        <v>1</v>
      </c>
      <c r="C36" s="95">
        <v>1</v>
      </c>
      <c r="D36" s="95">
        <v>2</v>
      </c>
      <c r="E36" s="96" t="s">
        <v>39</v>
      </c>
      <c r="F36" s="99" t="s">
        <v>48</v>
      </c>
      <c r="G36" s="97" t="s">
        <v>49</v>
      </c>
      <c r="H36" s="97">
        <f>'[1]CUENTA T VS'!G118</f>
        <v>0</v>
      </c>
      <c r="I36" s="97">
        <f>'[1]CUENTA T NOMINA SNS'!G58</f>
        <v>0</v>
      </c>
      <c r="J36" s="97">
        <f t="shared" si="0"/>
        <v>0</v>
      </c>
      <c r="K36" s="98">
        <f t="shared" ref="K36:K41" si="2">J36/$J$25</f>
        <v>0</v>
      </c>
    </row>
    <row r="37" spans="1:11" x14ac:dyDescent="0.2">
      <c r="A37" s="94">
        <v>2</v>
      </c>
      <c r="B37" s="95">
        <v>1</v>
      </c>
      <c r="C37" s="95">
        <v>1</v>
      </c>
      <c r="D37" s="95">
        <v>2</v>
      </c>
      <c r="E37" s="96" t="s">
        <v>43</v>
      </c>
      <c r="F37" s="99" t="s">
        <v>50</v>
      </c>
      <c r="G37" s="97"/>
      <c r="H37" s="97">
        <f>'[1]CUENTA T VS'!H118</f>
        <v>0</v>
      </c>
      <c r="I37" s="97">
        <f>'[1]CUENTA T NOMINA SNS'!H58</f>
        <v>0</v>
      </c>
      <c r="J37" s="97">
        <f t="shared" si="0"/>
        <v>0</v>
      </c>
      <c r="K37" s="98">
        <f t="shared" si="2"/>
        <v>0</v>
      </c>
    </row>
    <row r="38" spans="1:11" x14ac:dyDescent="0.2">
      <c r="A38" s="94">
        <v>2</v>
      </c>
      <c r="B38" s="95">
        <v>1</v>
      </c>
      <c r="C38" s="95">
        <v>1</v>
      </c>
      <c r="D38" s="95">
        <v>2</v>
      </c>
      <c r="E38" s="96" t="s">
        <v>45</v>
      </c>
      <c r="F38" s="99" t="s">
        <v>51</v>
      </c>
      <c r="G38" s="97"/>
      <c r="H38" s="97">
        <f>'[1]CUENTA T VS'!I118</f>
        <v>12400</v>
      </c>
      <c r="I38" s="97">
        <f>'[1]CUENTA T NOMINA SNS'!I58</f>
        <v>0</v>
      </c>
      <c r="J38" s="97">
        <f t="shared" si="0"/>
        <v>12400</v>
      </c>
      <c r="K38" s="98">
        <f t="shared" si="2"/>
        <v>1.8279524232434404E-3</v>
      </c>
    </row>
    <row r="39" spans="1:11" x14ac:dyDescent="0.2">
      <c r="A39" s="94">
        <v>2</v>
      </c>
      <c r="B39" s="95">
        <v>1</v>
      </c>
      <c r="C39" s="95">
        <v>1</v>
      </c>
      <c r="D39" s="95">
        <v>2</v>
      </c>
      <c r="E39" s="96" t="s">
        <v>52</v>
      </c>
      <c r="F39" s="99" t="s">
        <v>53</v>
      </c>
      <c r="G39" s="97"/>
      <c r="H39" s="97">
        <f>'[1]CUENTA T VS'!J118</f>
        <v>753697.39000000013</v>
      </c>
      <c r="I39" s="97">
        <f>'[1]CUENTA T NOMINA SNS'!J58</f>
        <v>0</v>
      </c>
      <c r="J39" s="97">
        <f t="shared" si="0"/>
        <v>753697.39000000013</v>
      </c>
      <c r="K39" s="98">
        <f t="shared" si="2"/>
        <v>0.11110669116473842</v>
      </c>
    </row>
    <row r="40" spans="1:11" x14ac:dyDescent="0.2">
      <c r="A40" s="94">
        <v>2</v>
      </c>
      <c r="B40" s="95">
        <v>1</v>
      </c>
      <c r="C40" s="95">
        <v>1</v>
      </c>
      <c r="D40" s="95">
        <v>2</v>
      </c>
      <c r="E40" s="96" t="s">
        <v>54</v>
      </c>
      <c r="F40" s="99" t="s">
        <v>55</v>
      </c>
      <c r="G40" s="97"/>
      <c r="H40" s="97">
        <f>'[1]CUENTA T VS'!K118</f>
        <v>0</v>
      </c>
      <c r="I40" s="97">
        <f>'[1]CUENTA T NOMINA SNS'!K58</f>
        <v>0</v>
      </c>
      <c r="J40" s="97">
        <f t="shared" si="0"/>
        <v>0</v>
      </c>
      <c r="K40" s="98">
        <f t="shared" si="2"/>
        <v>0</v>
      </c>
    </row>
    <row r="41" spans="1:11" x14ac:dyDescent="0.2">
      <c r="A41" s="94">
        <v>2</v>
      </c>
      <c r="B41" s="95">
        <v>1</v>
      </c>
      <c r="C41" s="95">
        <v>1</v>
      </c>
      <c r="D41" s="95">
        <v>2</v>
      </c>
      <c r="E41" s="96" t="s">
        <v>56</v>
      </c>
      <c r="F41" s="99" t="s">
        <v>57</v>
      </c>
      <c r="G41" s="97"/>
      <c r="H41" s="97">
        <f>'[1]CUENTA T VS'!L118</f>
        <v>0</v>
      </c>
      <c r="I41" s="97">
        <f>'[1]CUENTA T NOMINA SNS'!L58</f>
        <v>0</v>
      </c>
      <c r="J41" s="97">
        <f>SUM(G41:I41)</f>
        <v>0</v>
      </c>
      <c r="K41" s="98">
        <f t="shared" si="2"/>
        <v>0</v>
      </c>
    </row>
    <row r="42" spans="1:11" x14ac:dyDescent="0.2">
      <c r="A42" s="90">
        <v>2</v>
      </c>
      <c r="B42" s="91">
        <v>1</v>
      </c>
      <c r="C42" s="91">
        <v>1</v>
      </c>
      <c r="D42" s="91">
        <v>3</v>
      </c>
      <c r="E42" s="91"/>
      <c r="F42" s="100" t="s">
        <v>58</v>
      </c>
      <c r="G42" s="92">
        <f>SUM(G43)</f>
        <v>0</v>
      </c>
      <c r="H42" s="92">
        <f>SUM(H43)</f>
        <v>0</v>
      </c>
      <c r="I42" s="92">
        <f>SUM(I43)</f>
        <v>0</v>
      </c>
      <c r="J42" s="92">
        <f t="shared" si="0"/>
        <v>0</v>
      </c>
      <c r="K42" s="93"/>
    </row>
    <row r="43" spans="1:11" x14ac:dyDescent="0.2">
      <c r="A43" s="94">
        <v>2</v>
      </c>
      <c r="B43" s="95">
        <v>1</v>
      </c>
      <c r="C43" s="95">
        <v>1</v>
      </c>
      <c r="D43" s="95">
        <v>3</v>
      </c>
      <c r="E43" s="96" t="s">
        <v>35</v>
      </c>
      <c r="F43" s="99" t="s">
        <v>58</v>
      </c>
      <c r="G43" s="97"/>
      <c r="H43" s="97">
        <f>'[1]CUENTA T VS'!M118</f>
        <v>0</v>
      </c>
      <c r="I43" s="97">
        <f>'[1]CUENTA T NOMINA SNS'!M58</f>
        <v>0</v>
      </c>
      <c r="J43" s="97">
        <f t="shared" si="0"/>
        <v>0</v>
      </c>
      <c r="K43" s="98">
        <f>J43/$J$25</f>
        <v>0</v>
      </c>
    </row>
    <row r="44" spans="1:11" x14ac:dyDescent="0.2">
      <c r="A44" s="90">
        <v>2</v>
      </c>
      <c r="B44" s="91">
        <v>1</v>
      </c>
      <c r="C44" s="91">
        <v>1</v>
      </c>
      <c r="D44" s="91">
        <v>4</v>
      </c>
      <c r="E44" s="91"/>
      <c r="F44" s="100" t="s">
        <v>59</v>
      </c>
      <c r="G44" s="92">
        <f>SUM(G45)</f>
        <v>0</v>
      </c>
      <c r="H44" s="92">
        <f>SUM(H45)</f>
        <v>0</v>
      </c>
      <c r="I44" s="92">
        <f>SUM(I45)</f>
        <v>0</v>
      </c>
      <c r="J44" s="92">
        <f t="shared" si="0"/>
        <v>0</v>
      </c>
      <c r="K44" s="93"/>
    </row>
    <row r="45" spans="1:11" x14ac:dyDescent="0.2">
      <c r="A45" s="94">
        <v>2</v>
      </c>
      <c r="B45" s="95">
        <v>1</v>
      </c>
      <c r="C45" s="95">
        <v>1</v>
      </c>
      <c r="D45" s="95">
        <v>4</v>
      </c>
      <c r="E45" s="96" t="s">
        <v>35</v>
      </c>
      <c r="F45" s="99" t="s">
        <v>59</v>
      </c>
      <c r="G45" s="97"/>
      <c r="H45" s="97">
        <f>'[1]CUENTA T VS'!N118</f>
        <v>0</v>
      </c>
      <c r="I45" s="97">
        <f>'[1]CUENTA T NOMINA SNS'!N58</f>
        <v>0</v>
      </c>
      <c r="J45" s="97">
        <f t="shared" si="0"/>
        <v>0</v>
      </c>
      <c r="K45" s="98">
        <f>J45/$J$25</f>
        <v>0</v>
      </c>
    </row>
    <row r="46" spans="1:11" x14ac:dyDescent="0.2">
      <c r="A46" s="90">
        <v>2</v>
      </c>
      <c r="B46" s="91">
        <v>1</v>
      </c>
      <c r="C46" s="91">
        <v>1</v>
      </c>
      <c r="D46" s="91">
        <v>5</v>
      </c>
      <c r="E46" s="91"/>
      <c r="F46" s="100" t="s">
        <v>60</v>
      </c>
      <c r="G46" s="92">
        <f>SUM(G47:G50)</f>
        <v>0</v>
      </c>
      <c r="H46" s="92">
        <f>SUM(H47:H50)</f>
        <v>0</v>
      </c>
      <c r="I46" s="92">
        <f>SUM(I47:I50)</f>
        <v>0</v>
      </c>
      <c r="J46" s="92">
        <f t="shared" si="0"/>
        <v>0</v>
      </c>
      <c r="K46" s="93"/>
    </row>
    <row r="47" spans="1:11" x14ac:dyDescent="0.2">
      <c r="A47" s="94">
        <v>2</v>
      </c>
      <c r="B47" s="95">
        <v>1</v>
      </c>
      <c r="C47" s="95">
        <v>1</v>
      </c>
      <c r="D47" s="95">
        <v>5</v>
      </c>
      <c r="E47" s="96" t="s">
        <v>35</v>
      </c>
      <c r="F47" s="99" t="s">
        <v>60</v>
      </c>
      <c r="G47" s="97"/>
      <c r="H47" s="97">
        <f>'[1]CUENTA T VS'!O118</f>
        <v>0</v>
      </c>
      <c r="I47" s="97">
        <f>'[1]CUENTA T NOMINA SNS'!O58</f>
        <v>0</v>
      </c>
      <c r="J47" s="97">
        <f t="shared" si="0"/>
        <v>0</v>
      </c>
      <c r="K47" s="98">
        <f>J47/$J$25</f>
        <v>0</v>
      </c>
    </row>
    <row r="48" spans="1:11" x14ac:dyDescent="0.2">
      <c r="A48" s="94">
        <v>2</v>
      </c>
      <c r="B48" s="95">
        <v>1</v>
      </c>
      <c r="C48" s="95">
        <v>1</v>
      </c>
      <c r="D48" s="95">
        <v>5</v>
      </c>
      <c r="E48" s="96" t="s">
        <v>37</v>
      </c>
      <c r="F48" s="99" t="s">
        <v>61</v>
      </c>
      <c r="G48" s="97"/>
      <c r="H48" s="97">
        <f>'[1]CUENTA T VS'!P118</f>
        <v>0</v>
      </c>
      <c r="I48" s="97">
        <f>'[1]CUENTA T NOMINA SNS'!P58</f>
        <v>0</v>
      </c>
      <c r="J48" s="97">
        <f t="shared" si="0"/>
        <v>0</v>
      </c>
      <c r="K48" s="98">
        <f>J48/$J$25</f>
        <v>0</v>
      </c>
    </row>
    <row r="49" spans="1:11" x14ac:dyDescent="0.2">
      <c r="A49" s="94">
        <v>2</v>
      </c>
      <c r="B49" s="95">
        <v>1</v>
      </c>
      <c r="C49" s="95">
        <v>1</v>
      </c>
      <c r="D49" s="95">
        <v>5</v>
      </c>
      <c r="E49" s="96" t="s">
        <v>39</v>
      </c>
      <c r="F49" s="99" t="s">
        <v>62</v>
      </c>
      <c r="G49" s="97"/>
      <c r="H49" s="97">
        <f>'[1]CUENTA T VS'!Q118</f>
        <v>0</v>
      </c>
      <c r="I49" s="97">
        <f>'[1]CUENTA T NOMINA SNS'!Q58</f>
        <v>0</v>
      </c>
      <c r="J49" s="97">
        <f t="shared" si="0"/>
        <v>0</v>
      </c>
      <c r="K49" s="98">
        <f>J49/$J$25</f>
        <v>0</v>
      </c>
    </row>
    <row r="50" spans="1:11" x14ac:dyDescent="0.2">
      <c r="A50" s="94">
        <v>2</v>
      </c>
      <c r="B50" s="95">
        <v>1</v>
      </c>
      <c r="C50" s="95">
        <v>1</v>
      </c>
      <c r="D50" s="95">
        <v>5</v>
      </c>
      <c r="E50" s="96" t="s">
        <v>41</v>
      </c>
      <c r="F50" s="99" t="s">
        <v>63</v>
      </c>
      <c r="G50" s="97"/>
      <c r="H50" s="97">
        <f>'[1]CUENTA T VS'!R118</f>
        <v>0</v>
      </c>
      <c r="I50" s="97">
        <f>'[1]CUENTA T NOMINA SNS'!R58</f>
        <v>0</v>
      </c>
      <c r="J50" s="97">
        <f t="shared" si="0"/>
        <v>0</v>
      </c>
      <c r="K50" s="98">
        <f>J50/$J$25</f>
        <v>0</v>
      </c>
    </row>
    <row r="51" spans="1:11" x14ac:dyDescent="0.2">
      <c r="A51" s="87">
        <v>2</v>
      </c>
      <c r="B51" s="88">
        <v>1</v>
      </c>
      <c r="C51" s="88">
        <v>2</v>
      </c>
      <c r="D51" s="88"/>
      <c r="E51" s="88"/>
      <c r="F51" s="101" t="s">
        <v>64</v>
      </c>
      <c r="G51" s="89">
        <f>+G52+G54</f>
        <v>0</v>
      </c>
      <c r="H51" s="89">
        <f>+H52+H54</f>
        <v>0</v>
      </c>
      <c r="I51" s="89">
        <f>+I52+I54</f>
        <v>0</v>
      </c>
      <c r="J51" s="89">
        <f t="shared" si="0"/>
        <v>0</v>
      </c>
      <c r="K51" s="86"/>
    </row>
    <row r="52" spans="1:11" x14ac:dyDescent="0.2">
      <c r="A52" s="90">
        <v>2</v>
      </c>
      <c r="B52" s="91">
        <v>1</v>
      </c>
      <c r="C52" s="91">
        <v>2</v>
      </c>
      <c r="D52" s="91">
        <v>1</v>
      </c>
      <c r="E52" s="91"/>
      <c r="F52" s="100" t="s">
        <v>65</v>
      </c>
      <c r="G52" s="92">
        <f>SUM(G53)</f>
        <v>0</v>
      </c>
      <c r="H52" s="92">
        <f>SUM(H53)</f>
        <v>0</v>
      </c>
      <c r="I52" s="92">
        <f>SUM(I53)</f>
        <v>0</v>
      </c>
      <c r="J52" s="92">
        <f t="shared" si="0"/>
        <v>0</v>
      </c>
      <c r="K52" s="93"/>
    </row>
    <row r="53" spans="1:11" x14ac:dyDescent="0.2">
      <c r="A53" s="94">
        <v>2</v>
      </c>
      <c r="B53" s="95">
        <v>1</v>
      </c>
      <c r="C53" s="95">
        <v>2</v>
      </c>
      <c r="D53" s="95">
        <v>1</v>
      </c>
      <c r="E53" s="96" t="s">
        <v>35</v>
      </c>
      <c r="F53" s="99" t="s">
        <v>65</v>
      </c>
      <c r="G53" s="97"/>
      <c r="H53" s="97">
        <f>'[1]CUENTA T VS'!S118</f>
        <v>0</v>
      </c>
      <c r="I53" s="97">
        <f>'[1]CUENTA T NOMINA SNS'!S58</f>
        <v>0</v>
      </c>
      <c r="J53" s="97">
        <f t="shared" si="0"/>
        <v>0</v>
      </c>
      <c r="K53" s="98">
        <f>J53/$J$25</f>
        <v>0</v>
      </c>
    </row>
    <row r="54" spans="1:11" x14ac:dyDescent="0.2">
      <c r="A54" s="90">
        <v>2</v>
      </c>
      <c r="B54" s="91">
        <v>1</v>
      </c>
      <c r="C54" s="91">
        <v>2</v>
      </c>
      <c r="D54" s="91">
        <v>2</v>
      </c>
      <c r="E54" s="91"/>
      <c r="F54" s="100" t="s">
        <v>66</v>
      </c>
      <c r="G54" s="92">
        <f>SUM(G55:G63)</f>
        <v>0</v>
      </c>
      <c r="H54" s="92">
        <f>SUM(H55:H63)</f>
        <v>0</v>
      </c>
      <c r="I54" s="92">
        <f>SUM(I55:I63)</f>
        <v>0</v>
      </c>
      <c r="J54" s="92">
        <f t="shared" si="0"/>
        <v>0</v>
      </c>
      <c r="K54" s="93"/>
    </row>
    <row r="55" spans="1:11" x14ac:dyDescent="0.2">
      <c r="A55" s="94">
        <v>2</v>
      </c>
      <c r="B55" s="95">
        <v>1</v>
      </c>
      <c r="C55" s="95">
        <v>2</v>
      </c>
      <c r="D55" s="95">
        <v>2</v>
      </c>
      <c r="E55" s="96" t="s">
        <v>35</v>
      </c>
      <c r="F55" s="99" t="s">
        <v>67</v>
      </c>
      <c r="G55" s="102"/>
      <c r="H55" s="97">
        <f>'[1]CUENTA T VS'!T118</f>
        <v>0</v>
      </c>
      <c r="I55" s="97">
        <f>'[1]CUENTA T NOMINA SNS'!T58</f>
        <v>0</v>
      </c>
      <c r="J55" s="97">
        <f t="shared" si="0"/>
        <v>0</v>
      </c>
      <c r="K55" s="98">
        <f t="shared" ref="K55:K63" si="3">J55/$J$25</f>
        <v>0</v>
      </c>
    </row>
    <row r="56" spans="1:11" x14ac:dyDescent="0.2">
      <c r="A56" s="94">
        <v>2</v>
      </c>
      <c r="B56" s="95">
        <v>1</v>
      </c>
      <c r="C56" s="95">
        <v>2</v>
      </c>
      <c r="D56" s="95">
        <v>2</v>
      </c>
      <c r="E56" s="96" t="s">
        <v>39</v>
      </c>
      <c r="F56" s="103" t="s">
        <v>68</v>
      </c>
      <c r="G56" s="102"/>
      <c r="H56" s="97">
        <f>'[1]CUENTA T VS'!U118</f>
        <v>0</v>
      </c>
      <c r="I56" s="97">
        <f>'[1]CUENTA T NOMINA SNS'!U58</f>
        <v>0</v>
      </c>
      <c r="J56" s="97">
        <f t="shared" si="0"/>
        <v>0</v>
      </c>
      <c r="K56" s="98">
        <f t="shared" si="3"/>
        <v>0</v>
      </c>
    </row>
    <row r="57" spans="1:11" x14ac:dyDescent="0.2">
      <c r="A57" s="94">
        <v>2</v>
      </c>
      <c r="B57" s="95">
        <v>1</v>
      </c>
      <c r="C57" s="95">
        <v>2</v>
      </c>
      <c r="D57" s="95">
        <v>2</v>
      </c>
      <c r="E57" s="96" t="s">
        <v>41</v>
      </c>
      <c r="F57" s="99" t="s">
        <v>69</v>
      </c>
      <c r="G57" s="102"/>
      <c r="H57" s="97">
        <f>'[1]CUENTA T VS'!V118</f>
        <v>0</v>
      </c>
      <c r="I57" s="97">
        <f>'[1]CUENTA T NOMINA SNS'!V58</f>
        <v>0</v>
      </c>
      <c r="J57" s="97">
        <f t="shared" si="0"/>
        <v>0</v>
      </c>
      <c r="K57" s="98">
        <f t="shared" si="3"/>
        <v>0</v>
      </c>
    </row>
    <row r="58" spans="1:11" x14ac:dyDescent="0.2">
      <c r="A58" s="94">
        <v>2</v>
      </c>
      <c r="B58" s="95">
        <v>1</v>
      </c>
      <c r="C58" s="95">
        <v>2</v>
      </c>
      <c r="D58" s="95">
        <v>2</v>
      </c>
      <c r="E58" s="96" t="s">
        <v>43</v>
      </c>
      <c r="F58" s="99" t="s">
        <v>70</v>
      </c>
      <c r="G58" s="102"/>
      <c r="H58" s="97">
        <f>'[1]CUENTA T VS'!W118</f>
        <v>0</v>
      </c>
      <c r="I58" s="97">
        <f>'[1]CUENTA T NOMINA SNS'!W58</f>
        <v>0</v>
      </c>
      <c r="J58" s="97">
        <f t="shared" si="0"/>
        <v>0</v>
      </c>
      <c r="K58" s="98">
        <f t="shared" si="3"/>
        <v>0</v>
      </c>
    </row>
    <row r="59" spans="1:11" x14ac:dyDescent="0.2">
      <c r="A59" s="94">
        <v>2</v>
      </c>
      <c r="B59" s="95">
        <v>1</v>
      </c>
      <c r="C59" s="95">
        <v>2</v>
      </c>
      <c r="D59" s="95">
        <v>2</v>
      </c>
      <c r="E59" s="96" t="s">
        <v>45</v>
      </c>
      <c r="F59" s="99" t="s">
        <v>71</v>
      </c>
      <c r="G59" s="102"/>
      <c r="H59" s="97">
        <f>'[1]CUENTA T VS'!X118</f>
        <v>0</v>
      </c>
      <c r="I59" s="97">
        <f>'[1]CUENTA T NOMINA SNS'!X58</f>
        <v>0</v>
      </c>
      <c r="J59" s="97">
        <f t="shared" si="0"/>
        <v>0</v>
      </c>
      <c r="K59" s="98">
        <f t="shared" si="3"/>
        <v>0</v>
      </c>
    </row>
    <row r="60" spans="1:11" x14ac:dyDescent="0.2">
      <c r="A60" s="94">
        <v>2</v>
      </c>
      <c r="B60" s="95">
        <v>1</v>
      </c>
      <c r="C60" s="95">
        <v>2</v>
      </c>
      <c r="D60" s="95">
        <v>2</v>
      </c>
      <c r="E60" s="96" t="s">
        <v>72</v>
      </c>
      <c r="F60" s="99" t="s">
        <v>73</v>
      </c>
      <c r="G60" s="102"/>
      <c r="H60" s="97">
        <f>'[1]CUENTA T VS'!Y118</f>
        <v>0</v>
      </c>
      <c r="I60" s="97">
        <f>'[1]CUENTA T NOMINA SNS'!Y58</f>
        <v>0</v>
      </c>
      <c r="J60" s="97">
        <f t="shared" si="0"/>
        <v>0</v>
      </c>
      <c r="K60" s="98">
        <f t="shared" si="3"/>
        <v>0</v>
      </c>
    </row>
    <row r="61" spans="1:11" x14ac:dyDescent="0.2">
      <c r="A61" s="94">
        <v>2</v>
      </c>
      <c r="B61" s="95">
        <v>1</v>
      </c>
      <c r="C61" s="95">
        <v>2</v>
      </c>
      <c r="D61" s="95">
        <v>2</v>
      </c>
      <c r="E61" s="96" t="s">
        <v>52</v>
      </c>
      <c r="F61" s="99" t="s">
        <v>74</v>
      </c>
      <c r="G61" s="102"/>
      <c r="H61" s="97">
        <f>'[1]CUENTA T VS'!Z118</f>
        <v>0</v>
      </c>
      <c r="I61" s="97">
        <f>'[1]CUENTA T NOMINA SNS'!Z58</f>
        <v>0</v>
      </c>
      <c r="J61" s="97">
        <f t="shared" si="0"/>
        <v>0</v>
      </c>
      <c r="K61" s="98">
        <f t="shared" si="3"/>
        <v>0</v>
      </c>
    </row>
    <row r="62" spans="1:11" x14ac:dyDescent="0.2">
      <c r="A62" s="94">
        <v>2</v>
      </c>
      <c r="B62" s="95">
        <v>1</v>
      </c>
      <c r="C62" s="95">
        <v>2</v>
      </c>
      <c r="D62" s="95">
        <v>2</v>
      </c>
      <c r="E62" s="96" t="s">
        <v>54</v>
      </c>
      <c r="F62" s="99" t="s">
        <v>75</v>
      </c>
      <c r="G62" s="102"/>
      <c r="H62" s="97">
        <f>'[1]CUENTA T VS'!AA118</f>
        <v>0</v>
      </c>
      <c r="I62" s="97">
        <f>'[1]CUENTA T NOMINA SNS'!AA58</f>
        <v>0</v>
      </c>
      <c r="J62" s="97">
        <f t="shared" si="0"/>
        <v>0</v>
      </c>
      <c r="K62" s="98">
        <f t="shared" si="3"/>
        <v>0</v>
      </c>
    </row>
    <row r="63" spans="1:11" x14ac:dyDescent="0.2">
      <c r="A63" s="94">
        <v>2</v>
      </c>
      <c r="B63" s="95">
        <v>1</v>
      </c>
      <c r="C63" s="95">
        <v>2</v>
      </c>
      <c r="D63" s="95">
        <v>2</v>
      </c>
      <c r="E63" s="95">
        <v>10</v>
      </c>
      <c r="F63" s="103" t="s">
        <v>76</v>
      </c>
      <c r="G63" s="102"/>
      <c r="H63" s="97">
        <f>'[1]CUENTA T VS'!AB118</f>
        <v>0</v>
      </c>
      <c r="I63" s="97">
        <f>'[1]CUENTA T NOMINA SNS'!AB58</f>
        <v>0</v>
      </c>
      <c r="J63" s="97">
        <f t="shared" si="0"/>
        <v>0</v>
      </c>
      <c r="K63" s="98">
        <f t="shared" si="3"/>
        <v>0</v>
      </c>
    </row>
    <row r="64" spans="1:11" x14ac:dyDescent="0.2">
      <c r="A64" s="104">
        <v>2</v>
      </c>
      <c r="B64" s="88">
        <v>1</v>
      </c>
      <c r="C64" s="88">
        <v>3</v>
      </c>
      <c r="D64" s="88"/>
      <c r="E64" s="88"/>
      <c r="F64" s="105" t="s">
        <v>77</v>
      </c>
      <c r="G64" s="89">
        <f>+G65+G68</f>
        <v>0</v>
      </c>
      <c r="H64" s="89">
        <f>+H65+H68</f>
        <v>0</v>
      </c>
      <c r="I64" s="89">
        <f>+I65+I68</f>
        <v>0</v>
      </c>
      <c r="J64" s="89">
        <f t="shared" si="0"/>
        <v>0</v>
      </c>
      <c r="K64" s="86"/>
    </row>
    <row r="65" spans="1:11" x14ac:dyDescent="0.2">
      <c r="A65" s="106">
        <v>2</v>
      </c>
      <c r="B65" s="91">
        <v>1</v>
      </c>
      <c r="C65" s="91">
        <v>3</v>
      </c>
      <c r="D65" s="91">
        <v>1</v>
      </c>
      <c r="E65" s="91"/>
      <c r="F65" s="107" t="s">
        <v>78</v>
      </c>
      <c r="G65" s="92">
        <f>SUM(G66:G67)</f>
        <v>0</v>
      </c>
      <c r="H65" s="92">
        <f>SUM(H66:H67)</f>
        <v>0</v>
      </c>
      <c r="I65" s="92">
        <f>SUM(I66:I67)</f>
        <v>0</v>
      </c>
      <c r="J65" s="92">
        <f t="shared" si="0"/>
        <v>0</v>
      </c>
      <c r="K65" s="93"/>
    </row>
    <row r="66" spans="1:11" x14ac:dyDescent="0.2">
      <c r="A66" s="108">
        <v>2</v>
      </c>
      <c r="B66" s="95">
        <v>1</v>
      </c>
      <c r="C66" s="95">
        <v>3</v>
      </c>
      <c r="D66" s="95">
        <v>1</v>
      </c>
      <c r="E66" s="96" t="s">
        <v>35</v>
      </c>
      <c r="F66" s="109" t="s">
        <v>79</v>
      </c>
      <c r="G66" s="102"/>
      <c r="H66" s="97">
        <f>'[1]CUENTA T VS'!AC118</f>
        <v>0</v>
      </c>
      <c r="I66" s="97">
        <f>'[1]CUENTA T NOMINA SNS'!AC58</f>
        <v>0</v>
      </c>
      <c r="J66" s="97">
        <f t="shared" si="0"/>
        <v>0</v>
      </c>
      <c r="K66" s="98">
        <f>J66/$J$25</f>
        <v>0</v>
      </c>
    </row>
    <row r="67" spans="1:11" x14ac:dyDescent="0.2">
      <c r="A67" s="108">
        <v>2</v>
      </c>
      <c r="B67" s="95">
        <v>1</v>
      </c>
      <c r="C67" s="95">
        <v>3</v>
      </c>
      <c r="D67" s="95">
        <v>1</v>
      </c>
      <c r="E67" s="96" t="s">
        <v>37</v>
      </c>
      <c r="F67" s="109" t="s">
        <v>80</v>
      </c>
      <c r="G67" s="102"/>
      <c r="H67" s="97">
        <f>'[1]CUENTA T VS'!AD118</f>
        <v>0</v>
      </c>
      <c r="I67" s="97">
        <f>'[1]CUENTA T NOMINA SNS'!AD58</f>
        <v>0</v>
      </c>
      <c r="J67" s="97">
        <f t="shared" si="0"/>
        <v>0</v>
      </c>
      <c r="K67" s="98">
        <f>J67/$J$25</f>
        <v>0</v>
      </c>
    </row>
    <row r="68" spans="1:11" x14ac:dyDescent="0.2">
      <c r="A68" s="106">
        <v>2</v>
      </c>
      <c r="B68" s="91">
        <v>1</v>
      </c>
      <c r="C68" s="91">
        <v>3</v>
      </c>
      <c r="D68" s="91">
        <v>2</v>
      </c>
      <c r="E68" s="91"/>
      <c r="F68" s="107" t="s">
        <v>81</v>
      </c>
      <c r="G68" s="92">
        <f>SUM(G69:G70)</f>
        <v>0</v>
      </c>
      <c r="H68" s="92">
        <f>SUM(H69:H70)</f>
        <v>0</v>
      </c>
      <c r="I68" s="92">
        <f>SUM(I69:I70)</f>
        <v>0</v>
      </c>
      <c r="J68" s="92">
        <f t="shared" si="0"/>
        <v>0</v>
      </c>
      <c r="K68" s="93"/>
    </row>
    <row r="69" spans="1:11" x14ac:dyDescent="0.2">
      <c r="A69" s="108">
        <v>2</v>
      </c>
      <c r="B69" s="95">
        <v>1</v>
      </c>
      <c r="C69" s="95">
        <v>3</v>
      </c>
      <c r="D69" s="95">
        <v>2</v>
      </c>
      <c r="E69" s="96" t="s">
        <v>35</v>
      </c>
      <c r="F69" s="109" t="s">
        <v>82</v>
      </c>
      <c r="G69" s="102"/>
      <c r="H69" s="97">
        <f>'[1]CUENTA T VS'!AE118</f>
        <v>0</v>
      </c>
      <c r="I69" s="97">
        <f>'[1]CUENTA T NOMINA SNS'!AE58</f>
        <v>0</v>
      </c>
      <c r="J69" s="97">
        <f t="shared" si="0"/>
        <v>0</v>
      </c>
      <c r="K69" s="98">
        <f>J69/$J$25</f>
        <v>0</v>
      </c>
    </row>
    <row r="70" spans="1:11" x14ac:dyDescent="0.2">
      <c r="A70" s="108">
        <v>2</v>
      </c>
      <c r="B70" s="95">
        <v>1</v>
      </c>
      <c r="C70" s="95">
        <v>3</v>
      </c>
      <c r="D70" s="95">
        <v>2</v>
      </c>
      <c r="E70" s="96" t="s">
        <v>37</v>
      </c>
      <c r="F70" s="109" t="s">
        <v>83</v>
      </c>
      <c r="G70" s="102"/>
      <c r="H70" s="97">
        <f>'[1]CUENTA T VS'!AF118</f>
        <v>0</v>
      </c>
      <c r="I70" s="97">
        <f>'[1]CUENTA T NOMINA SNS'!AF58</f>
        <v>0</v>
      </c>
      <c r="J70" s="97">
        <f t="shared" si="0"/>
        <v>0</v>
      </c>
      <c r="K70" s="98">
        <f>J70/$J$25</f>
        <v>0</v>
      </c>
    </row>
    <row r="71" spans="1:11" x14ac:dyDescent="0.2">
      <c r="A71" s="104">
        <v>2</v>
      </c>
      <c r="B71" s="88">
        <v>1</v>
      </c>
      <c r="C71" s="88">
        <v>4</v>
      </c>
      <c r="D71" s="88"/>
      <c r="E71" s="88"/>
      <c r="F71" s="105" t="s">
        <v>84</v>
      </c>
      <c r="G71" s="89">
        <f>+G72+G74</f>
        <v>0</v>
      </c>
      <c r="H71" s="89">
        <f>+H72+H74</f>
        <v>0</v>
      </c>
      <c r="I71" s="89">
        <f>+I72+I74</f>
        <v>0</v>
      </c>
      <c r="J71" s="89">
        <f t="shared" si="0"/>
        <v>0</v>
      </c>
      <c r="K71" s="86"/>
    </row>
    <row r="72" spans="1:11" x14ac:dyDescent="0.2">
      <c r="A72" s="90">
        <v>2</v>
      </c>
      <c r="B72" s="91">
        <v>1</v>
      </c>
      <c r="C72" s="91">
        <v>4</v>
      </c>
      <c r="D72" s="91">
        <v>1</v>
      </c>
      <c r="E72" s="91"/>
      <c r="F72" s="100" t="s">
        <v>85</v>
      </c>
      <c r="G72" s="92">
        <f>SUM(G73)</f>
        <v>0</v>
      </c>
      <c r="H72" s="92">
        <f>SUM(H73)</f>
        <v>0</v>
      </c>
      <c r="I72" s="92">
        <f>SUM(I73)</f>
        <v>0</v>
      </c>
      <c r="J72" s="92">
        <f t="shared" si="0"/>
        <v>0</v>
      </c>
      <c r="K72" s="93"/>
    </row>
    <row r="73" spans="1:11" x14ac:dyDescent="0.2">
      <c r="A73" s="94">
        <v>2</v>
      </c>
      <c r="B73" s="95">
        <v>1</v>
      </c>
      <c r="C73" s="95">
        <v>4</v>
      </c>
      <c r="D73" s="95">
        <v>1</v>
      </c>
      <c r="E73" s="96" t="s">
        <v>35</v>
      </c>
      <c r="F73" s="99" t="s">
        <v>85</v>
      </c>
      <c r="G73" s="97"/>
      <c r="H73" s="97">
        <f>'[1]CUENTA T VS'!AG118</f>
        <v>0</v>
      </c>
      <c r="I73" s="97">
        <f>'[1]CUENTA T NOMINA SNS'!AG58</f>
        <v>0</v>
      </c>
      <c r="J73" s="97">
        <f t="shared" si="0"/>
        <v>0</v>
      </c>
      <c r="K73" s="98">
        <f>J73/$J$25</f>
        <v>0</v>
      </c>
    </row>
    <row r="74" spans="1:11" x14ac:dyDescent="0.2">
      <c r="A74" s="90">
        <v>2</v>
      </c>
      <c r="B74" s="91">
        <v>1</v>
      </c>
      <c r="C74" s="91">
        <v>4</v>
      </c>
      <c r="D74" s="91">
        <v>2</v>
      </c>
      <c r="E74" s="91"/>
      <c r="F74" s="100" t="s">
        <v>86</v>
      </c>
      <c r="G74" s="92">
        <f>SUM(G75:G77)</f>
        <v>0</v>
      </c>
      <c r="H74" s="92">
        <f>SUM(H75:H77)</f>
        <v>0</v>
      </c>
      <c r="I74" s="92">
        <f>SUM(I75:I77)</f>
        <v>0</v>
      </c>
      <c r="J74" s="92">
        <f t="shared" si="0"/>
        <v>0</v>
      </c>
      <c r="K74" s="93"/>
    </row>
    <row r="75" spans="1:11" x14ac:dyDescent="0.2">
      <c r="A75" s="94">
        <v>2</v>
      </c>
      <c r="B75" s="95">
        <v>1</v>
      </c>
      <c r="C75" s="95">
        <v>4</v>
      </c>
      <c r="D75" s="95">
        <v>2</v>
      </c>
      <c r="E75" s="96" t="s">
        <v>35</v>
      </c>
      <c r="F75" s="99" t="s">
        <v>87</v>
      </c>
      <c r="G75" s="102"/>
      <c r="H75" s="97">
        <f>'[1]CUENTA T VS'!AG118</f>
        <v>0</v>
      </c>
      <c r="I75" s="97">
        <f>'[1]CUENTA T NOMINA SNS'!AH58</f>
        <v>0</v>
      </c>
      <c r="J75" s="97">
        <f t="shared" si="0"/>
        <v>0</v>
      </c>
      <c r="K75" s="98">
        <f>J75/$J$25</f>
        <v>0</v>
      </c>
    </row>
    <row r="76" spans="1:11" x14ac:dyDescent="0.2">
      <c r="A76" s="94">
        <v>2</v>
      </c>
      <c r="B76" s="95">
        <v>1</v>
      </c>
      <c r="C76" s="95">
        <v>4</v>
      </c>
      <c r="D76" s="95">
        <v>2</v>
      </c>
      <c r="E76" s="96" t="s">
        <v>37</v>
      </c>
      <c r="F76" s="99" t="s">
        <v>88</v>
      </c>
      <c r="G76" s="102"/>
      <c r="H76" s="97">
        <f>'[1]CUENTA T VS'!AH118</f>
        <v>0</v>
      </c>
      <c r="I76" s="97">
        <f>'[1]CUENTA T NOMINA SNS'!AI58</f>
        <v>0</v>
      </c>
      <c r="J76" s="97">
        <f t="shared" si="0"/>
        <v>0</v>
      </c>
      <c r="K76" s="98">
        <f>J76/$J$25</f>
        <v>0</v>
      </c>
    </row>
    <row r="77" spans="1:11" x14ac:dyDescent="0.2">
      <c r="A77" s="94">
        <v>2</v>
      </c>
      <c r="B77" s="95">
        <v>1</v>
      </c>
      <c r="C77" s="95">
        <v>4</v>
      </c>
      <c r="D77" s="95">
        <v>2</v>
      </c>
      <c r="E77" s="96" t="s">
        <v>39</v>
      </c>
      <c r="F77" s="99" t="s">
        <v>89</v>
      </c>
      <c r="G77" s="102"/>
      <c r="H77" s="97">
        <f>'[1]CUENTA T VS'!AJ118</f>
        <v>0</v>
      </c>
      <c r="I77" s="97">
        <f>'[1]CUENTA T NOMINA SNS'!AJ58</f>
        <v>0</v>
      </c>
      <c r="J77" s="97">
        <f t="shared" si="0"/>
        <v>0</v>
      </c>
      <c r="K77" s="98">
        <f>J77/$J$25</f>
        <v>0</v>
      </c>
    </row>
    <row r="78" spans="1:11" x14ac:dyDescent="0.2">
      <c r="A78" s="104">
        <v>2</v>
      </c>
      <c r="B78" s="88">
        <v>1</v>
      </c>
      <c r="C78" s="88">
        <v>5</v>
      </c>
      <c r="D78" s="88"/>
      <c r="E78" s="88"/>
      <c r="F78" s="105" t="s">
        <v>90</v>
      </c>
      <c r="G78" s="89">
        <f>+G79+G81+G83+G85</f>
        <v>0</v>
      </c>
      <c r="H78" s="89">
        <f>+H79+H81+H83+H85</f>
        <v>347442.49</v>
      </c>
      <c r="I78" s="89">
        <f>+I79+I81+I83+I85</f>
        <v>0</v>
      </c>
      <c r="J78" s="89">
        <f t="shared" si="0"/>
        <v>347442.49</v>
      </c>
      <c r="K78" s="86"/>
    </row>
    <row r="79" spans="1:11" x14ac:dyDescent="0.2">
      <c r="A79" s="90">
        <v>2</v>
      </c>
      <c r="B79" s="91">
        <v>1</v>
      </c>
      <c r="C79" s="91">
        <v>5</v>
      </c>
      <c r="D79" s="91">
        <v>1</v>
      </c>
      <c r="E79" s="91"/>
      <c r="F79" s="100" t="s">
        <v>91</v>
      </c>
      <c r="G79" s="92">
        <f>SUM(G80)</f>
        <v>0</v>
      </c>
      <c r="H79" s="92">
        <f>SUM(H80)</f>
        <v>160062.85</v>
      </c>
      <c r="I79" s="92">
        <f>SUM(I80)</f>
        <v>0</v>
      </c>
      <c r="J79" s="92">
        <f t="shared" si="0"/>
        <v>160062.85</v>
      </c>
      <c r="K79" s="93"/>
    </row>
    <row r="80" spans="1:11" x14ac:dyDescent="0.2">
      <c r="A80" s="94">
        <v>2</v>
      </c>
      <c r="B80" s="95">
        <v>1</v>
      </c>
      <c r="C80" s="95">
        <v>5</v>
      </c>
      <c r="D80" s="95">
        <v>1</v>
      </c>
      <c r="E80" s="96" t="s">
        <v>35</v>
      </c>
      <c r="F80" s="99" t="s">
        <v>91</v>
      </c>
      <c r="G80" s="102"/>
      <c r="H80" s="97">
        <f>'[1]CUENTA T VS'!AK118</f>
        <v>160062.85</v>
      </c>
      <c r="I80" s="97">
        <f>'[1]CUENTA T NOMINA SNS'!AK58</f>
        <v>0</v>
      </c>
      <c r="J80" s="97">
        <f t="shared" si="0"/>
        <v>160062.85</v>
      </c>
      <c r="K80" s="98">
        <f>J80/$J$25</f>
        <v>2.3595747945867041E-2</v>
      </c>
    </row>
    <row r="81" spans="1:11" x14ac:dyDescent="0.2">
      <c r="A81" s="90">
        <v>2</v>
      </c>
      <c r="B81" s="91">
        <v>1</v>
      </c>
      <c r="C81" s="91">
        <v>5</v>
      </c>
      <c r="D81" s="91">
        <v>2</v>
      </c>
      <c r="E81" s="91"/>
      <c r="F81" s="100" t="s">
        <v>92</v>
      </c>
      <c r="G81" s="92">
        <f>SUM(G82)</f>
        <v>0</v>
      </c>
      <c r="H81" s="92">
        <f>SUM(H82)</f>
        <v>160288.62</v>
      </c>
      <c r="I81" s="92">
        <f>SUM(I82)</f>
        <v>0</v>
      </c>
      <c r="J81" s="92">
        <f t="shared" si="0"/>
        <v>160288.62</v>
      </c>
      <c r="K81" s="93"/>
    </row>
    <row r="82" spans="1:11" x14ac:dyDescent="0.2">
      <c r="A82" s="94">
        <v>2</v>
      </c>
      <c r="B82" s="95">
        <v>1</v>
      </c>
      <c r="C82" s="95">
        <v>5</v>
      </c>
      <c r="D82" s="95">
        <v>2</v>
      </c>
      <c r="E82" s="96" t="s">
        <v>35</v>
      </c>
      <c r="F82" s="99" t="s">
        <v>92</v>
      </c>
      <c r="G82" s="102"/>
      <c r="H82" s="97">
        <f>'[1]CUENTA T VS'!AL118</f>
        <v>160288.62</v>
      </c>
      <c r="I82" s="97">
        <f>'[1]CUENTA T NOMINA SNS'!AL58</f>
        <v>0</v>
      </c>
      <c r="J82" s="97">
        <f t="shared" si="0"/>
        <v>160288.62</v>
      </c>
      <c r="K82" s="98">
        <f>J82/$J$25</f>
        <v>2.3629029947366691E-2</v>
      </c>
    </row>
    <row r="83" spans="1:11" x14ac:dyDescent="0.2">
      <c r="A83" s="90">
        <v>2</v>
      </c>
      <c r="B83" s="91">
        <v>1</v>
      </c>
      <c r="C83" s="91">
        <v>5</v>
      </c>
      <c r="D83" s="91">
        <v>3</v>
      </c>
      <c r="E83" s="91"/>
      <c r="F83" s="100" t="s">
        <v>93</v>
      </c>
      <c r="G83" s="92">
        <f>SUM(G84)</f>
        <v>0</v>
      </c>
      <c r="H83" s="92">
        <f>SUM(H84)</f>
        <v>27091.02</v>
      </c>
      <c r="I83" s="92">
        <f>SUM(I84)</f>
        <v>0</v>
      </c>
      <c r="J83" s="92">
        <f t="shared" si="0"/>
        <v>27091.02</v>
      </c>
      <c r="K83" s="93"/>
    </row>
    <row r="84" spans="1:11" x14ac:dyDescent="0.2">
      <c r="A84" s="94">
        <v>2</v>
      </c>
      <c r="B84" s="95">
        <v>1</v>
      </c>
      <c r="C84" s="95">
        <v>5</v>
      </c>
      <c r="D84" s="95">
        <v>3</v>
      </c>
      <c r="E84" s="96" t="s">
        <v>35</v>
      </c>
      <c r="F84" s="99" t="s">
        <v>93</v>
      </c>
      <c r="G84" s="102"/>
      <c r="H84" s="97">
        <f>'[1]CUENTA T VS'!AM118</f>
        <v>27091.02</v>
      </c>
      <c r="I84" s="97">
        <f>'[1]CUENTA T NOMINA SNS'!AM58</f>
        <v>0</v>
      </c>
      <c r="J84" s="97">
        <f t="shared" si="0"/>
        <v>27091.02</v>
      </c>
      <c r="K84" s="98">
        <f>J84/$J$25</f>
        <v>3.9936367465432665E-3</v>
      </c>
    </row>
    <row r="85" spans="1:11" x14ac:dyDescent="0.2">
      <c r="A85" s="90">
        <v>2</v>
      </c>
      <c r="B85" s="91">
        <v>1</v>
      </c>
      <c r="C85" s="91">
        <v>5</v>
      </c>
      <c r="D85" s="91">
        <v>4</v>
      </c>
      <c r="E85" s="91"/>
      <c r="F85" s="100" t="s">
        <v>94</v>
      </c>
      <c r="G85" s="92">
        <f>SUM(G86)</f>
        <v>0</v>
      </c>
      <c r="H85" s="92">
        <f>SUM(H86)</f>
        <v>0</v>
      </c>
      <c r="I85" s="92">
        <f>SUM(I86)</f>
        <v>0</v>
      </c>
      <c r="J85" s="92">
        <f t="shared" si="0"/>
        <v>0</v>
      </c>
      <c r="K85" s="93"/>
    </row>
    <row r="86" spans="1:11" x14ac:dyDescent="0.2">
      <c r="A86" s="94">
        <v>2</v>
      </c>
      <c r="B86" s="95">
        <v>1</v>
      </c>
      <c r="C86" s="95">
        <v>5</v>
      </c>
      <c r="D86" s="95">
        <v>4</v>
      </c>
      <c r="E86" s="96" t="s">
        <v>35</v>
      </c>
      <c r="F86" s="99" t="s">
        <v>94</v>
      </c>
      <c r="G86" s="102"/>
      <c r="H86" s="97">
        <f>'[1]CUENTA T VS'!AN118</f>
        <v>0</v>
      </c>
      <c r="I86" s="97">
        <f>'[1]CUENTA T NOMINA SNS'!AN58</f>
        <v>0</v>
      </c>
      <c r="J86" s="97">
        <f t="shared" si="0"/>
        <v>0</v>
      </c>
      <c r="K86" s="98">
        <f>J86/$J$25</f>
        <v>0</v>
      </c>
    </row>
    <row r="87" spans="1:11" x14ac:dyDescent="0.2">
      <c r="A87" s="104">
        <v>2</v>
      </c>
      <c r="B87" s="110">
        <v>2</v>
      </c>
      <c r="C87" s="88"/>
      <c r="D87" s="88"/>
      <c r="E87" s="88"/>
      <c r="F87" s="105" t="s">
        <v>95</v>
      </c>
      <c r="G87" s="89">
        <f>G88+G106+G111+G116+G125+G148+G157+G179+G208</f>
        <v>0</v>
      </c>
      <c r="H87" s="89">
        <f>H88+H106+H111+H116+H125+H148+H157+H179+H208</f>
        <v>927396.71</v>
      </c>
      <c r="I87" s="89">
        <f>I88+I106+I111+I116+I125+I148+I157+I179+I208</f>
        <v>0</v>
      </c>
      <c r="J87" s="89">
        <f t="shared" si="0"/>
        <v>927396.71</v>
      </c>
      <c r="K87" s="86">
        <f>J87/$J$25</f>
        <v>0.13671266639939467</v>
      </c>
    </row>
    <row r="88" spans="1:11" x14ac:dyDescent="0.2">
      <c r="A88" s="104">
        <v>2</v>
      </c>
      <c r="B88" s="88">
        <v>2</v>
      </c>
      <c r="C88" s="88">
        <v>1</v>
      </c>
      <c r="D88" s="88"/>
      <c r="E88" s="88"/>
      <c r="F88" s="105" t="s">
        <v>96</v>
      </c>
      <c r="G88" s="89">
        <f>+G89+G91+G93+G95+G97+G99+G102+G104</f>
        <v>0</v>
      </c>
      <c r="H88" s="89">
        <f>+H89+H91+H93+H95+H97+H99+H102+H104</f>
        <v>43080.11</v>
      </c>
      <c r="I88" s="89">
        <f>+I89+I91+I93+I95+I97+I99+I102+I104</f>
        <v>0</v>
      </c>
      <c r="J88" s="89">
        <f t="shared" ref="J88:J153" si="4">SUM(G88:I88)</f>
        <v>43080.11</v>
      </c>
      <c r="K88" s="86"/>
    </row>
    <row r="89" spans="1:11" x14ac:dyDescent="0.2">
      <c r="A89" s="106">
        <v>2</v>
      </c>
      <c r="B89" s="91">
        <v>2</v>
      </c>
      <c r="C89" s="91">
        <v>1</v>
      </c>
      <c r="D89" s="91">
        <v>1</v>
      </c>
      <c r="E89" s="91"/>
      <c r="F89" s="107" t="s">
        <v>97</v>
      </c>
      <c r="G89" s="92">
        <f>SUM(G90)</f>
        <v>0</v>
      </c>
      <c r="H89" s="92">
        <f>SUM(H90)</f>
        <v>0</v>
      </c>
      <c r="I89" s="92">
        <f>SUM(I90)</f>
        <v>0</v>
      </c>
      <c r="J89" s="92">
        <f t="shared" si="4"/>
        <v>0</v>
      </c>
      <c r="K89" s="93"/>
    </row>
    <row r="90" spans="1:11" x14ac:dyDescent="0.2">
      <c r="A90" s="108">
        <v>2</v>
      </c>
      <c r="B90" s="95">
        <v>2</v>
      </c>
      <c r="C90" s="95">
        <v>1</v>
      </c>
      <c r="D90" s="95">
        <v>1</v>
      </c>
      <c r="E90" s="96" t="s">
        <v>35</v>
      </c>
      <c r="F90" s="109" t="s">
        <v>97</v>
      </c>
      <c r="G90" s="97">
        <f>'[1]CONSOLIDADO FR'!K19</f>
        <v>0</v>
      </c>
      <c r="H90" s="97">
        <f>'[1]CUENTA T VS'!AO118</f>
        <v>0</v>
      </c>
      <c r="I90" s="97"/>
      <c r="J90" s="97">
        <f t="shared" si="4"/>
        <v>0</v>
      </c>
      <c r="K90" s="98">
        <f>J90/$J$25</f>
        <v>0</v>
      </c>
    </row>
    <row r="91" spans="1:11" x14ac:dyDescent="0.2">
      <c r="A91" s="106">
        <v>2</v>
      </c>
      <c r="B91" s="91">
        <v>2</v>
      </c>
      <c r="C91" s="91">
        <v>1</v>
      </c>
      <c r="D91" s="91">
        <v>2</v>
      </c>
      <c r="E91" s="91"/>
      <c r="F91" s="107" t="s">
        <v>98</v>
      </c>
      <c r="G91" s="92">
        <f>SUM(G92)</f>
        <v>0</v>
      </c>
      <c r="H91" s="92">
        <f>SUM(H92)</f>
        <v>0</v>
      </c>
      <c r="I91" s="92">
        <f>SUM(I92)</f>
        <v>0</v>
      </c>
      <c r="J91" s="92">
        <f t="shared" si="4"/>
        <v>0</v>
      </c>
      <c r="K91" s="93"/>
    </row>
    <row r="92" spans="1:11" x14ac:dyDescent="0.2">
      <c r="A92" s="108">
        <v>2</v>
      </c>
      <c r="B92" s="95">
        <v>2</v>
      </c>
      <c r="C92" s="95">
        <v>1</v>
      </c>
      <c r="D92" s="95">
        <v>2</v>
      </c>
      <c r="E92" s="96" t="s">
        <v>35</v>
      </c>
      <c r="F92" s="109" t="s">
        <v>98</v>
      </c>
      <c r="G92" s="97">
        <f>'[1]CONSOLIDADO FR'!K21</f>
        <v>0</v>
      </c>
      <c r="H92" s="97">
        <f>'[1]CUENTA T VS'!AP118</f>
        <v>0</v>
      </c>
      <c r="I92" s="97"/>
      <c r="J92" s="97">
        <f t="shared" si="4"/>
        <v>0</v>
      </c>
      <c r="K92" s="98">
        <f>J92/$J$25</f>
        <v>0</v>
      </c>
    </row>
    <row r="93" spans="1:11" x14ac:dyDescent="0.2">
      <c r="A93" s="106">
        <v>2</v>
      </c>
      <c r="B93" s="91">
        <v>2</v>
      </c>
      <c r="C93" s="91">
        <v>1</v>
      </c>
      <c r="D93" s="91">
        <v>3</v>
      </c>
      <c r="E93" s="91"/>
      <c r="F93" s="107" t="s">
        <v>99</v>
      </c>
      <c r="G93" s="92">
        <f>SUM(G94)</f>
        <v>0</v>
      </c>
      <c r="H93" s="92">
        <f>SUM(H94)</f>
        <v>0</v>
      </c>
      <c r="I93" s="92">
        <f>SUM(I94)</f>
        <v>0</v>
      </c>
      <c r="J93" s="92">
        <f t="shared" si="4"/>
        <v>0</v>
      </c>
      <c r="K93" s="93"/>
    </row>
    <row r="94" spans="1:11" x14ac:dyDescent="0.2">
      <c r="A94" s="108">
        <v>2</v>
      </c>
      <c r="B94" s="95">
        <v>2</v>
      </c>
      <c r="C94" s="95">
        <v>1</v>
      </c>
      <c r="D94" s="95">
        <v>3</v>
      </c>
      <c r="E94" s="96" t="s">
        <v>35</v>
      </c>
      <c r="F94" s="109" t="s">
        <v>99</v>
      </c>
      <c r="G94" s="97">
        <f>'[1]CONSOLIDADO FR'!K23</f>
        <v>0</v>
      </c>
      <c r="H94" s="97">
        <f>'[1]CUENTA T VS'!AQ118</f>
        <v>0</v>
      </c>
      <c r="I94" s="97"/>
      <c r="J94" s="97">
        <f t="shared" si="4"/>
        <v>0</v>
      </c>
      <c r="K94" s="98">
        <f>J94/$J$25</f>
        <v>0</v>
      </c>
    </row>
    <row r="95" spans="1:11" x14ac:dyDescent="0.2">
      <c r="A95" s="106">
        <v>2</v>
      </c>
      <c r="B95" s="91">
        <v>2</v>
      </c>
      <c r="C95" s="91">
        <v>1</v>
      </c>
      <c r="D95" s="91">
        <v>4</v>
      </c>
      <c r="E95" s="91"/>
      <c r="F95" s="107" t="s">
        <v>100</v>
      </c>
      <c r="G95" s="92">
        <f>SUM(G96)</f>
        <v>0</v>
      </c>
      <c r="H95" s="92">
        <f>SUM(H96)</f>
        <v>0</v>
      </c>
      <c r="I95" s="92">
        <f>SUM(I96)</f>
        <v>0</v>
      </c>
      <c r="J95" s="92">
        <f t="shared" si="4"/>
        <v>0</v>
      </c>
      <c r="K95" s="93"/>
    </row>
    <row r="96" spans="1:11" x14ac:dyDescent="0.2">
      <c r="A96" s="108">
        <v>2</v>
      </c>
      <c r="B96" s="95">
        <v>2</v>
      </c>
      <c r="C96" s="95">
        <v>1</v>
      </c>
      <c r="D96" s="95">
        <v>4</v>
      </c>
      <c r="E96" s="96" t="s">
        <v>35</v>
      </c>
      <c r="F96" s="109" t="s">
        <v>100</v>
      </c>
      <c r="G96" s="97">
        <f>'[1]CONSOLIDADO FR'!K25</f>
        <v>0</v>
      </c>
      <c r="H96" s="97">
        <f>'[1]CUENTA T VS'!AR118</f>
        <v>0</v>
      </c>
      <c r="I96" s="97"/>
      <c r="J96" s="97">
        <f t="shared" si="4"/>
        <v>0</v>
      </c>
      <c r="K96" s="98">
        <f>J96/$J$25</f>
        <v>0</v>
      </c>
    </row>
    <row r="97" spans="1:11" x14ac:dyDescent="0.2">
      <c r="A97" s="106">
        <v>2</v>
      </c>
      <c r="B97" s="91">
        <v>2</v>
      </c>
      <c r="C97" s="91">
        <v>1</v>
      </c>
      <c r="D97" s="91">
        <v>5</v>
      </c>
      <c r="E97" s="91"/>
      <c r="F97" s="107" t="s">
        <v>101</v>
      </c>
      <c r="G97" s="92">
        <f>SUM(G98)</f>
        <v>0</v>
      </c>
      <c r="H97" s="92">
        <f>SUM(H98)</f>
        <v>33458.559999999998</v>
      </c>
      <c r="I97" s="92">
        <f>SUM(I98)</f>
        <v>0</v>
      </c>
      <c r="J97" s="92">
        <f t="shared" si="4"/>
        <v>33458.559999999998</v>
      </c>
      <c r="K97" s="93"/>
    </row>
    <row r="98" spans="1:11" x14ac:dyDescent="0.2">
      <c r="A98" s="108">
        <v>2</v>
      </c>
      <c r="B98" s="95">
        <v>2</v>
      </c>
      <c r="C98" s="95">
        <v>1</v>
      </c>
      <c r="D98" s="95">
        <v>5</v>
      </c>
      <c r="E98" s="96" t="s">
        <v>35</v>
      </c>
      <c r="F98" s="109" t="s">
        <v>101</v>
      </c>
      <c r="G98" s="97">
        <f>'[1]CONSOLIDADO FR'!K27</f>
        <v>0</v>
      </c>
      <c r="H98" s="97">
        <f>'[1]CUENTA T VS'!AS118</f>
        <v>33458.559999999998</v>
      </c>
      <c r="I98" s="97"/>
      <c r="J98" s="97">
        <f t="shared" si="4"/>
        <v>33458.559999999998</v>
      </c>
      <c r="K98" s="98">
        <f>J98/$J$25</f>
        <v>4.9323109540512933E-3</v>
      </c>
    </row>
    <row r="99" spans="1:11" x14ac:dyDescent="0.2">
      <c r="A99" s="106">
        <v>2</v>
      </c>
      <c r="B99" s="91">
        <v>2</v>
      </c>
      <c r="C99" s="91">
        <v>1</v>
      </c>
      <c r="D99" s="91">
        <v>6</v>
      </c>
      <c r="E99" s="91"/>
      <c r="F99" s="107" t="s">
        <v>102</v>
      </c>
      <c r="G99" s="92">
        <f>SUM(G100:G101)</f>
        <v>0</v>
      </c>
      <c r="H99" s="92">
        <f>SUM(H100:H101)</f>
        <v>9621.5499999999993</v>
      </c>
      <c r="I99" s="92">
        <f>SUM(I100:I101)</f>
        <v>0</v>
      </c>
      <c r="J99" s="92">
        <f t="shared" si="4"/>
        <v>9621.5499999999993</v>
      </c>
      <c r="K99" s="93"/>
    </row>
    <row r="100" spans="1:11" x14ac:dyDescent="0.2">
      <c r="A100" s="108">
        <v>2</v>
      </c>
      <c r="B100" s="95">
        <v>2</v>
      </c>
      <c r="C100" s="95">
        <v>1</v>
      </c>
      <c r="D100" s="95">
        <v>6</v>
      </c>
      <c r="E100" s="96" t="s">
        <v>35</v>
      </c>
      <c r="F100" s="109" t="s">
        <v>103</v>
      </c>
      <c r="G100" s="97">
        <f>'[1]CONSOLIDADO FR'!K29</f>
        <v>0</v>
      </c>
      <c r="H100" s="97">
        <f>'[1]CUENTA T VS'!AT118</f>
        <v>9621.5499999999993</v>
      </c>
      <c r="I100" s="97"/>
      <c r="J100" s="97">
        <f t="shared" si="4"/>
        <v>9621.5499999999993</v>
      </c>
      <c r="K100" s="98">
        <f>J100/$J$25</f>
        <v>1.4183657772466065E-3</v>
      </c>
    </row>
    <row r="101" spans="1:11" x14ac:dyDescent="0.2">
      <c r="A101" s="108">
        <v>2</v>
      </c>
      <c r="B101" s="95">
        <v>2</v>
      </c>
      <c r="C101" s="95">
        <v>1</v>
      </c>
      <c r="D101" s="95">
        <v>6</v>
      </c>
      <c r="E101" s="96" t="s">
        <v>37</v>
      </c>
      <c r="F101" s="109" t="s">
        <v>104</v>
      </c>
      <c r="G101" s="97"/>
      <c r="H101" s="97">
        <f>'[1]CUENTA T VS'!AU118</f>
        <v>0</v>
      </c>
      <c r="I101" s="97"/>
      <c r="J101" s="97">
        <f t="shared" si="4"/>
        <v>0</v>
      </c>
      <c r="K101" s="98">
        <f>J101/$J$25</f>
        <v>0</v>
      </c>
    </row>
    <row r="102" spans="1:11" x14ac:dyDescent="0.2">
      <c r="A102" s="106">
        <v>2</v>
      </c>
      <c r="B102" s="91">
        <v>2</v>
      </c>
      <c r="C102" s="91">
        <v>1</v>
      </c>
      <c r="D102" s="91">
        <v>7</v>
      </c>
      <c r="E102" s="91"/>
      <c r="F102" s="107" t="s">
        <v>105</v>
      </c>
      <c r="G102" s="92">
        <f>SUM(G103)</f>
        <v>0</v>
      </c>
      <c r="H102" s="92">
        <f>SUM(H103)</f>
        <v>0</v>
      </c>
      <c r="I102" s="92">
        <f>SUM(I103)</f>
        <v>0</v>
      </c>
      <c r="J102" s="92">
        <f t="shared" si="4"/>
        <v>0</v>
      </c>
      <c r="K102" s="93"/>
    </row>
    <row r="103" spans="1:11" x14ac:dyDescent="0.2">
      <c r="A103" s="108">
        <v>2</v>
      </c>
      <c r="B103" s="95">
        <v>2</v>
      </c>
      <c r="C103" s="95">
        <v>1</v>
      </c>
      <c r="D103" s="95">
        <v>7</v>
      </c>
      <c r="E103" s="96" t="s">
        <v>35</v>
      </c>
      <c r="F103" s="109" t="s">
        <v>105</v>
      </c>
      <c r="G103" s="97">
        <f>'[1]CONSOLIDADO FR'!K31</f>
        <v>0</v>
      </c>
      <c r="H103" s="97">
        <f>'[1]CUENTA T VS'!AV118</f>
        <v>0</v>
      </c>
      <c r="I103" s="97"/>
      <c r="J103" s="97">
        <f t="shared" si="4"/>
        <v>0</v>
      </c>
      <c r="K103" s="98">
        <f>J103/$J$25</f>
        <v>0</v>
      </c>
    </row>
    <row r="104" spans="1:11" x14ac:dyDescent="0.2">
      <c r="A104" s="106">
        <v>2</v>
      </c>
      <c r="B104" s="91">
        <v>2</v>
      </c>
      <c r="C104" s="91">
        <v>1</v>
      </c>
      <c r="D104" s="91">
        <v>8</v>
      </c>
      <c r="E104" s="91"/>
      <c r="F104" s="107" t="s">
        <v>106</v>
      </c>
      <c r="G104" s="92">
        <f>SUM(G105)</f>
        <v>0</v>
      </c>
      <c r="H104" s="92">
        <f>SUM(H105)</f>
        <v>0</v>
      </c>
      <c r="I104" s="92">
        <f>SUM(I105)</f>
        <v>0</v>
      </c>
      <c r="J104" s="92">
        <f t="shared" si="4"/>
        <v>0</v>
      </c>
      <c r="K104" s="93"/>
    </row>
    <row r="105" spans="1:11" x14ac:dyDescent="0.2">
      <c r="A105" s="108">
        <v>2</v>
      </c>
      <c r="B105" s="95">
        <v>2</v>
      </c>
      <c r="C105" s="95">
        <v>1</v>
      </c>
      <c r="D105" s="95">
        <v>8</v>
      </c>
      <c r="E105" s="96" t="s">
        <v>35</v>
      </c>
      <c r="F105" s="109" t="s">
        <v>106</v>
      </c>
      <c r="G105" s="97">
        <f>'[1]CONSOLIDADO FR'!K33</f>
        <v>0</v>
      </c>
      <c r="H105" s="97">
        <f>'[1]CUENTA T VS'!AW118</f>
        <v>0</v>
      </c>
      <c r="I105" s="97"/>
      <c r="J105" s="97">
        <f t="shared" si="4"/>
        <v>0</v>
      </c>
      <c r="K105" s="98">
        <f>J105/$J$25</f>
        <v>0</v>
      </c>
    </row>
    <row r="106" spans="1:11" x14ac:dyDescent="0.2">
      <c r="A106" s="104">
        <v>2</v>
      </c>
      <c r="B106" s="88">
        <v>2</v>
      </c>
      <c r="C106" s="88">
        <v>2</v>
      </c>
      <c r="D106" s="88"/>
      <c r="E106" s="88"/>
      <c r="F106" s="105" t="s">
        <v>107</v>
      </c>
      <c r="G106" s="89">
        <f>+G107+G109</f>
        <v>0</v>
      </c>
      <c r="H106" s="89">
        <f>+H107+H109</f>
        <v>0</v>
      </c>
      <c r="I106" s="89">
        <f>+I107+I109</f>
        <v>0</v>
      </c>
      <c r="J106" s="89">
        <f t="shared" si="4"/>
        <v>0</v>
      </c>
      <c r="K106" s="86"/>
    </row>
    <row r="107" spans="1:11" x14ac:dyDescent="0.2">
      <c r="A107" s="106">
        <v>2</v>
      </c>
      <c r="B107" s="91">
        <v>2</v>
      </c>
      <c r="C107" s="91">
        <v>2</v>
      </c>
      <c r="D107" s="91">
        <v>1</v>
      </c>
      <c r="E107" s="91"/>
      <c r="F107" s="107" t="s">
        <v>108</v>
      </c>
      <c r="G107" s="92">
        <f>SUM(G108)</f>
        <v>0</v>
      </c>
      <c r="H107" s="92">
        <f>SUM(H108)</f>
        <v>0</v>
      </c>
      <c r="I107" s="92">
        <f>SUM(I108)</f>
        <v>0</v>
      </c>
      <c r="J107" s="92">
        <f t="shared" si="4"/>
        <v>0</v>
      </c>
      <c r="K107" s="93"/>
    </row>
    <row r="108" spans="1:11" x14ac:dyDescent="0.2">
      <c r="A108" s="108">
        <v>2</v>
      </c>
      <c r="B108" s="95">
        <v>2</v>
      </c>
      <c r="C108" s="95">
        <v>2</v>
      </c>
      <c r="D108" s="95">
        <v>1</v>
      </c>
      <c r="E108" s="96" t="s">
        <v>35</v>
      </c>
      <c r="F108" s="109" t="s">
        <v>108</v>
      </c>
      <c r="G108" s="97">
        <f>'[1]CONSOLIDADO FR'!K36</f>
        <v>0</v>
      </c>
      <c r="H108" s="97">
        <f>'[1]CUENTA T VS'!AX118</f>
        <v>0</v>
      </c>
      <c r="I108" s="97"/>
      <c r="J108" s="97">
        <f t="shared" si="4"/>
        <v>0</v>
      </c>
      <c r="K108" s="98">
        <f>J108/$J$25</f>
        <v>0</v>
      </c>
    </row>
    <row r="109" spans="1:11" x14ac:dyDescent="0.2">
      <c r="A109" s="106">
        <v>2</v>
      </c>
      <c r="B109" s="91">
        <v>2</v>
      </c>
      <c r="C109" s="91">
        <v>2</v>
      </c>
      <c r="D109" s="91">
        <v>2</v>
      </c>
      <c r="E109" s="91"/>
      <c r="F109" s="107" t="s">
        <v>109</v>
      </c>
      <c r="G109" s="92">
        <f>SUM(G110)</f>
        <v>0</v>
      </c>
      <c r="H109" s="92">
        <f>SUM(H110)</f>
        <v>0</v>
      </c>
      <c r="I109" s="92">
        <f>SUM(I110)</f>
        <v>0</v>
      </c>
      <c r="J109" s="92">
        <f t="shared" si="4"/>
        <v>0</v>
      </c>
      <c r="K109" s="93"/>
    </row>
    <row r="110" spans="1:11" x14ac:dyDescent="0.2">
      <c r="A110" s="108">
        <v>2</v>
      </c>
      <c r="B110" s="95">
        <v>2</v>
      </c>
      <c r="C110" s="95">
        <v>2</v>
      </c>
      <c r="D110" s="95">
        <v>2</v>
      </c>
      <c r="E110" s="96" t="s">
        <v>35</v>
      </c>
      <c r="F110" s="109" t="s">
        <v>109</v>
      </c>
      <c r="G110" s="97">
        <f>'[1]CONSOLIDADO FR'!K38</f>
        <v>0</v>
      </c>
      <c r="H110" s="97">
        <f>'[1]CUENTA T VS'!AY118</f>
        <v>0</v>
      </c>
      <c r="I110" s="97"/>
      <c r="J110" s="97">
        <f t="shared" si="4"/>
        <v>0</v>
      </c>
      <c r="K110" s="98">
        <f>J110/$J$25</f>
        <v>0</v>
      </c>
    </row>
    <row r="111" spans="1:11" x14ac:dyDescent="0.2">
      <c r="A111" s="104">
        <v>2</v>
      </c>
      <c r="B111" s="88">
        <v>2</v>
      </c>
      <c r="C111" s="88">
        <v>3</v>
      </c>
      <c r="D111" s="88"/>
      <c r="E111" s="88"/>
      <c r="F111" s="105" t="s">
        <v>110</v>
      </c>
      <c r="G111" s="89">
        <f>+G112+G114</f>
        <v>0</v>
      </c>
      <c r="H111" s="89">
        <f>+H112+H114</f>
        <v>0</v>
      </c>
      <c r="I111" s="89">
        <f>+I112+I114</f>
        <v>0</v>
      </c>
      <c r="J111" s="89">
        <f t="shared" si="4"/>
        <v>0</v>
      </c>
      <c r="K111" s="86"/>
    </row>
    <row r="112" spans="1:11" x14ac:dyDescent="0.2">
      <c r="A112" s="106">
        <v>2</v>
      </c>
      <c r="B112" s="91">
        <v>2</v>
      </c>
      <c r="C112" s="91">
        <v>3</v>
      </c>
      <c r="D112" s="91">
        <v>1</v>
      </c>
      <c r="E112" s="91"/>
      <c r="F112" s="107" t="s">
        <v>111</v>
      </c>
      <c r="G112" s="92">
        <f>SUM(G113)</f>
        <v>0</v>
      </c>
      <c r="H112" s="92">
        <f>SUM(H113)</f>
        <v>0</v>
      </c>
      <c r="I112" s="92">
        <f>SUM(I113)</f>
        <v>0</v>
      </c>
      <c r="J112" s="92">
        <f t="shared" si="4"/>
        <v>0</v>
      </c>
      <c r="K112" s="93"/>
    </row>
    <row r="113" spans="1:11" x14ac:dyDescent="0.2">
      <c r="A113" s="108">
        <v>2</v>
      </c>
      <c r="B113" s="95">
        <v>2</v>
      </c>
      <c r="C113" s="95">
        <v>3</v>
      </c>
      <c r="D113" s="95">
        <v>1</v>
      </c>
      <c r="E113" s="96" t="s">
        <v>35</v>
      </c>
      <c r="F113" s="109" t="s">
        <v>111</v>
      </c>
      <c r="G113" s="97">
        <f>'[1]CONSOLIDADO FR'!K41</f>
        <v>0</v>
      </c>
      <c r="H113" s="97">
        <f>'[1]CUENTA T VS'!AZ118</f>
        <v>0</v>
      </c>
      <c r="I113" s="97"/>
      <c r="J113" s="97">
        <f t="shared" si="4"/>
        <v>0</v>
      </c>
      <c r="K113" s="98">
        <f>J113/$J$25</f>
        <v>0</v>
      </c>
    </row>
    <row r="114" spans="1:11" x14ac:dyDescent="0.2">
      <c r="A114" s="106">
        <v>2</v>
      </c>
      <c r="B114" s="91">
        <v>2</v>
      </c>
      <c r="C114" s="91">
        <v>3</v>
      </c>
      <c r="D114" s="91">
        <v>2</v>
      </c>
      <c r="E114" s="91"/>
      <c r="F114" s="107" t="s">
        <v>112</v>
      </c>
      <c r="G114" s="92">
        <f>SUM(G115)</f>
        <v>0</v>
      </c>
      <c r="H114" s="92">
        <f>SUM(H115)</f>
        <v>0</v>
      </c>
      <c r="I114" s="92">
        <f>SUM(I115)</f>
        <v>0</v>
      </c>
      <c r="J114" s="92">
        <f t="shared" si="4"/>
        <v>0</v>
      </c>
      <c r="K114" s="93"/>
    </row>
    <row r="115" spans="1:11" x14ac:dyDescent="0.2">
      <c r="A115" s="108">
        <v>2</v>
      </c>
      <c r="B115" s="95">
        <v>2</v>
      </c>
      <c r="C115" s="95">
        <v>3</v>
      </c>
      <c r="D115" s="95">
        <v>2</v>
      </c>
      <c r="E115" s="96" t="s">
        <v>35</v>
      </c>
      <c r="F115" s="109" t="s">
        <v>112</v>
      </c>
      <c r="G115" s="97">
        <f>'[1]CONSOLIDADO FR'!K43</f>
        <v>0</v>
      </c>
      <c r="H115" s="97">
        <f>'[1]CUENTA T VS'!BA118</f>
        <v>0</v>
      </c>
      <c r="I115" s="97"/>
      <c r="J115" s="97">
        <f t="shared" si="4"/>
        <v>0</v>
      </c>
      <c r="K115" s="98">
        <f>J115/$J$25</f>
        <v>0</v>
      </c>
    </row>
    <row r="116" spans="1:11" x14ac:dyDescent="0.2">
      <c r="A116" s="104">
        <v>2</v>
      </c>
      <c r="B116" s="88">
        <v>2</v>
      </c>
      <c r="C116" s="88">
        <v>4</v>
      </c>
      <c r="D116" s="88"/>
      <c r="E116" s="88"/>
      <c r="F116" s="105" t="s">
        <v>113</v>
      </c>
      <c r="G116" s="89">
        <f>+G117+G119+G121+G123</f>
        <v>0</v>
      </c>
      <c r="H116" s="89">
        <f>+H117+H119+H121+H123</f>
        <v>36366.660000000003</v>
      </c>
      <c r="I116" s="89">
        <f>+I117+I119+I121+I123</f>
        <v>0</v>
      </c>
      <c r="J116" s="89">
        <f t="shared" si="4"/>
        <v>36366.660000000003</v>
      </c>
      <c r="K116" s="86"/>
    </row>
    <row r="117" spans="1:11" x14ac:dyDescent="0.2">
      <c r="A117" s="106">
        <v>2</v>
      </c>
      <c r="B117" s="91">
        <v>2</v>
      </c>
      <c r="C117" s="91">
        <v>4</v>
      </c>
      <c r="D117" s="91">
        <v>1</v>
      </c>
      <c r="E117" s="91"/>
      <c r="F117" s="107" t="s">
        <v>114</v>
      </c>
      <c r="G117" s="92">
        <f>SUM(G118)</f>
        <v>0</v>
      </c>
      <c r="H117" s="92">
        <f>SUM(H118)</f>
        <v>19366.66</v>
      </c>
      <c r="I117" s="92">
        <f>SUM(I118)</f>
        <v>0</v>
      </c>
      <c r="J117" s="92">
        <f t="shared" si="4"/>
        <v>19366.66</v>
      </c>
      <c r="K117" s="93"/>
    </row>
    <row r="118" spans="1:11" x14ac:dyDescent="0.2">
      <c r="A118" s="108">
        <v>2</v>
      </c>
      <c r="B118" s="95">
        <v>2</v>
      </c>
      <c r="C118" s="95">
        <v>4</v>
      </c>
      <c r="D118" s="95">
        <v>1</v>
      </c>
      <c r="E118" s="96" t="s">
        <v>35</v>
      </c>
      <c r="F118" s="109" t="s">
        <v>114</v>
      </c>
      <c r="G118" s="97">
        <f>'[1]CONSOLIDADO FR'!K46</f>
        <v>0</v>
      </c>
      <c r="H118" s="97">
        <f>'[1]CUENTA T VS'!BB118</f>
        <v>19366.66</v>
      </c>
      <c r="I118" s="97"/>
      <c r="J118" s="97">
        <f t="shared" si="4"/>
        <v>19366.66</v>
      </c>
      <c r="K118" s="98">
        <f>J118/$J$25</f>
        <v>2.854946215897726E-3</v>
      </c>
    </row>
    <row r="119" spans="1:11" x14ac:dyDescent="0.2">
      <c r="A119" s="106">
        <v>2</v>
      </c>
      <c r="B119" s="91">
        <v>2</v>
      </c>
      <c r="C119" s="91">
        <v>4</v>
      </c>
      <c r="D119" s="91">
        <v>2</v>
      </c>
      <c r="E119" s="91"/>
      <c r="F119" s="107" t="s">
        <v>115</v>
      </c>
      <c r="G119" s="92">
        <f>SUM(G120)</f>
        <v>0</v>
      </c>
      <c r="H119" s="92">
        <f>SUM(H120)</f>
        <v>0</v>
      </c>
      <c r="I119" s="92">
        <f>SUM(I120)</f>
        <v>0</v>
      </c>
      <c r="J119" s="92">
        <f t="shared" si="4"/>
        <v>0</v>
      </c>
      <c r="K119" s="93"/>
    </row>
    <row r="120" spans="1:11" x14ac:dyDescent="0.2">
      <c r="A120" s="108">
        <v>2</v>
      </c>
      <c r="B120" s="95">
        <v>2</v>
      </c>
      <c r="C120" s="95">
        <v>4</v>
      </c>
      <c r="D120" s="95">
        <v>2</v>
      </c>
      <c r="E120" s="96" t="s">
        <v>35</v>
      </c>
      <c r="F120" s="109" t="s">
        <v>115</v>
      </c>
      <c r="G120" s="97">
        <f>'[1]CONSOLIDADO FR'!K48</f>
        <v>0</v>
      </c>
      <c r="H120" s="97">
        <f>'[1]CUENTA T VS'!BC118</f>
        <v>0</v>
      </c>
      <c r="I120" s="97"/>
      <c r="J120" s="97">
        <f t="shared" si="4"/>
        <v>0</v>
      </c>
      <c r="K120" s="98">
        <f>J120/$J$25</f>
        <v>0</v>
      </c>
    </row>
    <row r="121" spans="1:11" x14ac:dyDescent="0.2">
      <c r="A121" s="106">
        <v>2</v>
      </c>
      <c r="B121" s="91">
        <v>2</v>
      </c>
      <c r="C121" s="91">
        <v>4</v>
      </c>
      <c r="D121" s="91">
        <v>3</v>
      </c>
      <c r="E121" s="91"/>
      <c r="F121" s="107" t="s">
        <v>116</v>
      </c>
      <c r="G121" s="92">
        <f>SUM(G122)</f>
        <v>0</v>
      </c>
      <c r="H121" s="92">
        <f>SUM(H122)</f>
        <v>0</v>
      </c>
      <c r="I121" s="92">
        <f>SUM(I122)</f>
        <v>0</v>
      </c>
      <c r="J121" s="92">
        <f t="shared" si="4"/>
        <v>0</v>
      </c>
      <c r="K121" s="93"/>
    </row>
    <row r="122" spans="1:11" x14ac:dyDescent="0.2">
      <c r="A122" s="108">
        <v>2</v>
      </c>
      <c r="B122" s="95">
        <v>2</v>
      </c>
      <c r="C122" s="95">
        <v>4</v>
      </c>
      <c r="D122" s="95">
        <v>3</v>
      </c>
      <c r="E122" s="96" t="s">
        <v>35</v>
      </c>
      <c r="F122" s="109" t="s">
        <v>116</v>
      </c>
      <c r="G122" s="97">
        <f>'[1]CONSOLIDADO FR'!K50</f>
        <v>0</v>
      </c>
      <c r="H122" s="97">
        <f>'[1]CUENTA T VS'!BD118</f>
        <v>0</v>
      </c>
      <c r="I122" s="97"/>
      <c r="J122" s="97">
        <f t="shared" si="4"/>
        <v>0</v>
      </c>
      <c r="K122" s="98">
        <f>J122/$J$25</f>
        <v>0</v>
      </c>
    </row>
    <row r="123" spans="1:11" x14ac:dyDescent="0.2">
      <c r="A123" s="106">
        <v>2</v>
      </c>
      <c r="B123" s="91">
        <v>2</v>
      </c>
      <c r="C123" s="91">
        <v>4</v>
      </c>
      <c r="D123" s="91">
        <v>4</v>
      </c>
      <c r="E123" s="91"/>
      <c r="F123" s="107" t="s">
        <v>117</v>
      </c>
      <c r="G123" s="92">
        <f>SUM(G124)</f>
        <v>0</v>
      </c>
      <c r="H123" s="92">
        <f>SUM(H124)</f>
        <v>17000</v>
      </c>
      <c r="I123" s="92">
        <f>SUM(I124)</f>
        <v>0</v>
      </c>
      <c r="J123" s="92">
        <f t="shared" si="4"/>
        <v>17000</v>
      </c>
      <c r="K123" s="93"/>
    </row>
    <row r="124" spans="1:11" x14ac:dyDescent="0.2">
      <c r="A124" s="108">
        <v>2</v>
      </c>
      <c r="B124" s="95">
        <v>2</v>
      </c>
      <c r="C124" s="95">
        <v>4</v>
      </c>
      <c r="D124" s="95">
        <v>4</v>
      </c>
      <c r="E124" s="96" t="s">
        <v>35</v>
      </c>
      <c r="F124" s="109" t="s">
        <v>117</v>
      </c>
      <c r="G124" s="97">
        <f>'[1]CONSOLIDADO FR'!K52</f>
        <v>0</v>
      </c>
      <c r="H124" s="97">
        <f>'[1]CUENTA T VS'!BE118</f>
        <v>17000</v>
      </c>
      <c r="I124" s="97"/>
      <c r="J124" s="97">
        <f t="shared" si="4"/>
        <v>17000</v>
      </c>
      <c r="K124" s="98">
        <f>J124/$J$25</f>
        <v>2.5060638060595553E-3</v>
      </c>
    </row>
    <row r="125" spans="1:11" x14ac:dyDescent="0.2">
      <c r="A125" s="87">
        <v>2</v>
      </c>
      <c r="B125" s="88">
        <v>2</v>
      </c>
      <c r="C125" s="88">
        <v>5</v>
      </c>
      <c r="D125" s="88"/>
      <c r="E125" s="88"/>
      <c r="F125" s="105" t="s">
        <v>118</v>
      </c>
      <c r="G125" s="89">
        <f>+G126+G128+G130+G136+G138+G140+G142+G144+G146</f>
        <v>0</v>
      </c>
      <c r="H125" s="89">
        <f t="shared" ref="H125:I125" si="5">+H126+H128+H130+H136+H138+H140+H142+H144+H146</f>
        <v>340225.22</v>
      </c>
      <c r="I125" s="89">
        <f t="shared" si="5"/>
        <v>0</v>
      </c>
      <c r="J125" s="89">
        <f>SUM(G125:I125)</f>
        <v>340225.22</v>
      </c>
      <c r="K125" s="86"/>
    </row>
    <row r="126" spans="1:11" x14ac:dyDescent="0.2">
      <c r="A126" s="106">
        <v>2</v>
      </c>
      <c r="B126" s="91">
        <v>2</v>
      </c>
      <c r="C126" s="91">
        <v>5</v>
      </c>
      <c r="D126" s="91">
        <v>1</v>
      </c>
      <c r="E126" s="111"/>
      <c r="F126" s="107" t="s">
        <v>119</v>
      </c>
      <c r="G126" s="92">
        <f>SUM(G127)</f>
        <v>0</v>
      </c>
      <c r="H126" s="92">
        <f>SUM(H127)</f>
        <v>340225.22</v>
      </c>
      <c r="I126" s="92">
        <f>SUM(I127)</f>
        <v>0</v>
      </c>
      <c r="J126" s="92">
        <f t="shared" si="4"/>
        <v>340225.22</v>
      </c>
      <c r="K126" s="93"/>
    </row>
    <row r="127" spans="1:11" x14ac:dyDescent="0.2">
      <c r="A127" s="108">
        <v>2</v>
      </c>
      <c r="B127" s="95">
        <v>2</v>
      </c>
      <c r="C127" s="95">
        <v>5</v>
      </c>
      <c r="D127" s="95">
        <v>1</v>
      </c>
      <c r="E127" s="96" t="s">
        <v>35</v>
      </c>
      <c r="F127" s="109" t="s">
        <v>119</v>
      </c>
      <c r="G127" s="97">
        <f>'[1]CONSOLIDADO FR'!K55</f>
        <v>0</v>
      </c>
      <c r="H127" s="97">
        <f>'[1]CUENTA T VS'!BF118</f>
        <v>340225.22</v>
      </c>
      <c r="I127" s="102"/>
      <c r="J127" s="97">
        <f t="shared" si="4"/>
        <v>340225.22</v>
      </c>
      <c r="K127" s="98">
        <f>J127/$J$25</f>
        <v>5.0154477044155849E-2</v>
      </c>
    </row>
    <row r="128" spans="1:11" x14ac:dyDescent="0.2">
      <c r="A128" s="106">
        <v>2</v>
      </c>
      <c r="B128" s="91">
        <v>2</v>
      </c>
      <c r="C128" s="91">
        <v>5</v>
      </c>
      <c r="D128" s="91">
        <v>2</v>
      </c>
      <c r="E128" s="111"/>
      <c r="F128" s="107" t="s">
        <v>120</v>
      </c>
      <c r="G128" s="92">
        <f>SUM(G129)</f>
        <v>0</v>
      </c>
      <c r="H128" s="92">
        <f>SUM(H129)</f>
        <v>0</v>
      </c>
      <c r="I128" s="92">
        <f>SUM(I129)</f>
        <v>0</v>
      </c>
      <c r="J128" s="92">
        <f t="shared" si="4"/>
        <v>0</v>
      </c>
      <c r="K128" s="93"/>
    </row>
    <row r="129" spans="1:11" x14ac:dyDescent="0.2">
      <c r="A129" s="108">
        <v>2</v>
      </c>
      <c r="B129" s="95">
        <v>2</v>
      </c>
      <c r="C129" s="95">
        <v>5</v>
      </c>
      <c r="D129" s="95">
        <v>2</v>
      </c>
      <c r="E129" s="96" t="s">
        <v>35</v>
      </c>
      <c r="F129" s="109" t="s">
        <v>121</v>
      </c>
      <c r="G129" s="102"/>
      <c r="H129" s="97">
        <f>'[1]CUENTA T VS'!BG118</f>
        <v>0</v>
      </c>
      <c r="I129" s="102"/>
      <c r="J129" s="97">
        <f t="shared" si="4"/>
        <v>0</v>
      </c>
      <c r="K129" s="98">
        <f>J129/$J$25</f>
        <v>0</v>
      </c>
    </row>
    <row r="130" spans="1:11" x14ac:dyDescent="0.2">
      <c r="A130" s="106">
        <v>2</v>
      </c>
      <c r="B130" s="91">
        <v>2</v>
      </c>
      <c r="C130" s="91">
        <v>5</v>
      </c>
      <c r="D130" s="91">
        <v>3</v>
      </c>
      <c r="E130" s="111"/>
      <c r="F130" s="107" t="s">
        <v>122</v>
      </c>
      <c r="G130" s="92">
        <f>SUM(G131:G135)</f>
        <v>0</v>
      </c>
      <c r="H130" s="92">
        <f>SUM(H131:H135)</f>
        <v>0</v>
      </c>
      <c r="I130" s="92">
        <f>SUM(I131:I135)</f>
        <v>0</v>
      </c>
      <c r="J130" s="92">
        <f t="shared" si="4"/>
        <v>0</v>
      </c>
      <c r="K130" s="93"/>
    </row>
    <row r="131" spans="1:11" x14ac:dyDescent="0.2">
      <c r="A131" s="108">
        <v>2</v>
      </c>
      <c r="B131" s="95">
        <v>2</v>
      </c>
      <c r="C131" s="95">
        <v>5</v>
      </c>
      <c r="D131" s="95">
        <v>3</v>
      </c>
      <c r="E131" s="96" t="s">
        <v>35</v>
      </c>
      <c r="F131" s="109" t="s">
        <v>123</v>
      </c>
      <c r="G131" s="97">
        <f>'[1]CONSOLIDADO FR'!K57</f>
        <v>0</v>
      </c>
      <c r="H131" s="97">
        <f>'[1]CUENTA T VS'!BH118</f>
        <v>0</v>
      </c>
      <c r="I131" s="102"/>
      <c r="J131" s="97">
        <f t="shared" si="4"/>
        <v>0</v>
      </c>
      <c r="K131" s="98">
        <f>J131/$J$25</f>
        <v>0</v>
      </c>
    </row>
    <row r="132" spans="1:11" x14ac:dyDescent="0.2">
      <c r="A132" s="108">
        <v>2</v>
      </c>
      <c r="B132" s="95">
        <v>2</v>
      </c>
      <c r="C132" s="95">
        <v>5</v>
      </c>
      <c r="D132" s="95">
        <v>3</v>
      </c>
      <c r="E132" s="96" t="s">
        <v>37</v>
      </c>
      <c r="F132" s="109" t="s">
        <v>124</v>
      </c>
      <c r="G132" s="97">
        <f>'[1]CONSOLIDADO FR'!K58</f>
        <v>0</v>
      </c>
      <c r="H132" s="97">
        <f>'[1]CUENTA T VS'!BI118</f>
        <v>0</v>
      </c>
      <c r="I132" s="102"/>
      <c r="J132" s="97">
        <f t="shared" si="4"/>
        <v>0</v>
      </c>
      <c r="K132" s="98">
        <f>J132/$J$25</f>
        <v>0</v>
      </c>
    </row>
    <row r="133" spans="1:11" x14ac:dyDescent="0.2">
      <c r="A133" s="108">
        <v>2</v>
      </c>
      <c r="B133" s="95">
        <v>2</v>
      </c>
      <c r="C133" s="95">
        <v>5</v>
      </c>
      <c r="D133" s="95">
        <v>3</v>
      </c>
      <c r="E133" s="96" t="s">
        <v>39</v>
      </c>
      <c r="F133" s="109" t="s">
        <v>125</v>
      </c>
      <c r="G133" s="97">
        <f>'[1]CONSOLIDADO FR'!K59</f>
        <v>0</v>
      </c>
      <c r="H133" s="97">
        <f>'[1]CUENTA T VS'!BJ118</f>
        <v>0</v>
      </c>
      <c r="I133" s="102"/>
      <c r="J133" s="97">
        <f t="shared" si="4"/>
        <v>0</v>
      </c>
      <c r="K133" s="98">
        <f>J133/$J$25</f>
        <v>0</v>
      </c>
    </row>
    <row r="134" spans="1:11" x14ac:dyDescent="0.2">
      <c r="A134" s="108">
        <v>2</v>
      </c>
      <c r="B134" s="95">
        <v>2</v>
      </c>
      <c r="C134" s="95">
        <v>5</v>
      </c>
      <c r="D134" s="95">
        <v>3</v>
      </c>
      <c r="E134" s="96" t="s">
        <v>41</v>
      </c>
      <c r="F134" s="109" t="s">
        <v>126</v>
      </c>
      <c r="G134" s="97">
        <f>'[1]CONSOLIDADO FR'!K60</f>
        <v>0</v>
      </c>
      <c r="H134" s="97">
        <f>'[1]CUENTA T VS'!BK118</f>
        <v>0</v>
      </c>
      <c r="I134" s="102"/>
      <c r="J134" s="97">
        <f t="shared" si="4"/>
        <v>0</v>
      </c>
      <c r="K134" s="98">
        <f>J134/$J$25</f>
        <v>0</v>
      </c>
    </row>
    <row r="135" spans="1:11" x14ac:dyDescent="0.2">
      <c r="A135" s="108">
        <v>2</v>
      </c>
      <c r="B135" s="95">
        <v>2</v>
      </c>
      <c r="C135" s="95">
        <v>5</v>
      </c>
      <c r="D135" s="95">
        <v>3</v>
      </c>
      <c r="E135" s="96" t="s">
        <v>43</v>
      </c>
      <c r="F135" s="109" t="s">
        <v>127</v>
      </c>
      <c r="G135" s="97">
        <f>'[1]CONSOLIDADO FR'!K61</f>
        <v>0</v>
      </c>
      <c r="H135" s="97">
        <f>'[1]CUENTA T VS'!BL118</f>
        <v>0</v>
      </c>
      <c r="I135" s="102"/>
      <c r="J135" s="97">
        <f t="shared" si="4"/>
        <v>0</v>
      </c>
      <c r="K135" s="98">
        <f>J135/$J$25</f>
        <v>0</v>
      </c>
    </row>
    <row r="136" spans="1:11" x14ac:dyDescent="0.2">
      <c r="A136" s="106">
        <v>2</v>
      </c>
      <c r="B136" s="91">
        <v>2</v>
      </c>
      <c r="C136" s="91">
        <v>5</v>
      </c>
      <c r="D136" s="91">
        <v>4</v>
      </c>
      <c r="E136" s="111"/>
      <c r="F136" s="107" t="s">
        <v>128</v>
      </c>
      <c r="G136" s="92">
        <f>SUM(G137)</f>
        <v>0</v>
      </c>
      <c r="H136" s="92">
        <f>SUM(H137)</f>
        <v>0</v>
      </c>
      <c r="I136" s="92">
        <f>SUM(I137)</f>
        <v>0</v>
      </c>
      <c r="J136" s="92">
        <f t="shared" si="4"/>
        <v>0</v>
      </c>
      <c r="K136" s="93"/>
    </row>
    <row r="137" spans="1:11" x14ac:dyDescent="0.2">
      <c r="A137" s="108">
        <v>2</v>
      </c>
      <c r="B137" s="95">
        <v>2</v>
      </c>
      <c r="C137" s="95">
        <v>5</v>
      </c>
      <c r="D137" s="95">
        <v>4</v>
      </c>
      <c r="E137" s="96" t="s">
        <v>35</v>
      </c>
      <c r="F137" s="109" t="s">
        <v>128</v>
      </c>
      <c r="G137" s="97">
        <f>'[1]CONSOLIDADO FR'!K63</f>
        <v>0</v>
      </c>
      <c r="H137" s="97">
        <f>'[1]CUENTA T VS'!BM118</f>
        <v>0</v>
      </c>
      <c r="I137" s="102"/>
      <c r="J137" s="97">
        <f t="shared" si="4"/>
        <v>0</v>
      </c>
      <c r="K137" s="98">
        <f>J137/$J$25</f>
        <v>0</v>
      </c>
    </row>
    <row r="138" spans="1:11" x14ac:dyDescent="0.2">
      <c r="A138" s="106">
        <v>2</v>
      </c>
      <c r="B138" s="91">
        <v>2</v>
      </c>
      <c r="C138" s="91">
        <v>5</v>
      </c>
      <c r="D138" s="91">
        <v>5</v>
      </c>
      <c r="E138" s="111"/>
      <c r="F138" s="107" t="s">
        <v>129</v>
      </c>
      <c r="G138" s="92">
        <f>SUM(G139)</f>
        <v>0</v>
      </c>
      <c r="H138" s="92">
        <f>SUM(H139)</f>
        <v>0</v>
      </c>
      <c r="I138" s="92">
        <f>SUM(I139)</f>
        <v>0</v>
      </c>
      <c r="J138" s="92">
        <f t="shared" si="4"/>
        <v>0</v>
      </c>
      <c r="K138" s="93"/>
    </row>
    <row r="139" spans="1:11" x14ac:dyDescent="0.2">
      <c r="A139" s="108">
        <v>2</v>
      </c>
      <c r="B139" s="95">
        <v>2</v>
      </c>
      <c r="C139" s="95">
        <v>5</v>
      </c>
      <c r="D139" s="95">
        <v>5</v>
      </c>
      <c r="E139" s="96" t="s">
        <v>35</v>
      </c>
      <c r="F139" s="109" t="s">
        <v>129</v>
      </c>
      <c r="G139" s="102"/>
      <c r="H139" s="97">
        <f>'[1]CUENTA T VS'!BN118</f>
        <v>0</v>
      </c>
      <c r="I139" s="102"/>
      <c r="J139" s="97">
        <f t="shared" si="4"/>
        <v>0</v>
      </c>
      <c r="K139" s="98">
        <f>J139/$J$25</f>
        <v>0</v>
      </c>
    </row>
    <row r="140" spans="1:11" x14ac:dyDescent="0.2">
      <c r="A140" s="106">
        <v>2</v>
      </c>
      <c r="B140" s="91">
        <v>2</v>
      </c>
      <c r="C140" s="91">
        <v>5</v>
      </c>
      <c r="D140" s="91">
        <v>6</v>
      </c>
      <c r="E140" s="111"/>
      <c r="F140" s="107" t="s">
        <v>130</v>
      </c>
      <c r="G140" s="92">
        <f>SUM(G141)</f>
        <v>0</v>
      </c>
      <c r="H140" s="92">
        <f>SUM(H141)</f>
        <v>0</v>
      </c>
      <c r="I140" s="92">
        <f>SUM(I141)</f>
        <v>0</v>
      </c>
      <c r="J140" s="92">
        <f t="shared" si="4"/>
        <v>0</v>
      </c>
      <c r="K140" s="93"/>
    </row>
    <row r="141" spans="1:11" x14ac:dyDescent="0.2">
      <c r="A141" s="108">
        <v>2</v>
      </c>
      <c r="B141" s="95">
        <v>2</v>
      </c>
      <c r="C141" s="95">
        <v>5</v>
      </c>
      <c r="D141" s="95">
        <v>6</v>
      </c>
      <c r="E141" s="96" t="s">
        <v>35</v>
      </c>
      <c r="F141" s="109" t="s">
        <v>130</v>
      </c>
      <c r="G141" s="102"/>
      <c r="H141" s="97">
        <f>'[1]CUENTA T VS'!BO118</f>
        <v>0</v>
      </c>
      <c r="I141" s="102"/>
      <c r="J141" s="97">
        <f t="shared" si="4"/>
        <v>0</v>
      </c>
      <c r="K141" s="98">
        <f>J141/$J$25</f>
        <v>0</v>
      </c>
    </row>
    <row r="142" spans="1:11" x14ac:dyDescent="0.2">
      <c r="A142" s="106">
        <v>2</v>
      </c>
      <c r="B142" s="91">
        <v>2</v>
      </c>
      <c r="C142" s="91">
        <v>5</v>
      </c>
      <c r="D142" s="91">
        <v>7</v>
      </c>
      <c r="E142" s="111"/>
      <c r="F142" s="107" t="s">
        <v>131</v>
      </c>
      <c r="G142" s="92">
        <f>SUM(G143)</f>
        <v>0</v>
      </c>
      <c r="H142" s="92">
        <f>SUM(H143)</f>
        <v>0</v>
      </c>
      <c r="I142" s="92">
        <f>SUM(I143)</f>
        <v>0</v>
      </c>
      <c r="J142" s="92">
        <f t="shared" si="4"/>
        <v>0</v>
      </c>
      <c r="K142" s="93"/>
    </row>
    <row r="143" spans="1:11" x14ac:dyDescent="0.2">
      <c r="A143" s="108">
        <v>2</v>
      </c>
      <c r="B143" s="95">
        <v>2</v>
      </c>
      <c r="C143" s="95">
        <v>5</v>
      </c>
      <c r="D143" s="95">
        <v>7</v>
      </c>
      <c r="E143" s="96" t="s">
        <v>35</v>
      </c>
      <c r="F143" s="109" t="s">
        <v>131</v>
      </c>
      <c r="G143" s="102"/>
      <c r="H143" s="97">
        <f>'[1]CUENTA T VS'!BP118</f>
        <v>0</v>
      </c>
      <c r="I143" s="102"/>
      <c r="J143" s="97">
        <f t="shared" si="4"/>
        <v>0</v>
      </c>
      <c r="K143" s="98">
        <f>J143/$J$25</f>
        <v>0</v>
      </c>
    </row>
    <row r="144" spans="1:11" x14ac:dyDescent="0.2">
      <c r="A144" s="106">
        <v>2</v>
      </c>
      <c r="B144" s="91">
        <v>2</v>
      </c>
      <c r="C144" s="91">
        <v>5</v>
      </c>
      <c r="D144" s="91">
        <v>8</v>
      </c>
      <c r="E144" s="111"/>
      <c r="F144" s="107" t="s">
        <v>132</v>
      </c>
      <c r="G144" s="92">
        <f>SUM(G145)</f>
        <v>0</v>
      </c>
      <c r="H144" s="92">
        <f>SUM(H145)</f>
        <v>0</v>
      </c>
      <c r="I144" s="92">
        <f>SUM(I145)</f>
        <v>0</v>
      </c>
      <c r="J144" s="92">
        <f t="shared" si="4"/>
        <v>0</v>
      </c>
      <c r="K144" s="93"/>
    </row>
    <row r="145" spans="1:11" x14ac:dyDescent="0.2">
      <c r="A145" s="108">
        <v>2</v>
      </c>
      <c r="B145" s="95">
        <v>2</v>
      </c>
      <c r="C145" s="95">
        <v>5</v>
      </c>
      <c r="D145" s="95">
        <v>8</v>
      </c>
      <c r="E145" s="96" t="s">
        <v>35</v>
      </c>
      <c r="F145" s="109" t="s">
        <v>132</v>
      </c>
      <c r="G145" s="97">
        <f>'[1]CONSOLIDADO FR'!K65</f>
        <v>0</v>
      </c>
      <c r="H145" s="97">
        <f>'[1]CUENTA T VS'!BQ118</f>
        <v>0</v>
      </c>
      <c r="I145" s="102"/>
      <c r="J145" s="97">
        <f>SUM(G145:I145)</f>
        <v>0</v>
      </c>
      <c r="K145" s="98">
        <f>J145/$J$25</f>
        <v>0</v>
      </c>
    </row>
    <row r="146" spans="1:11" x14ac:dyDescent="0.2">
      <c r="A146" s="106">
        <v>2</v>
      </c>
      <c r="B146" s="91">
        <v>2</v>
      </c>
      <c r="C146" s="91">
        <v>5</v>
      </c>
      <c r="D146" s="91">
        <v>9</v>
      </c>
      <c r="E146" s="111"/>
      <c r="F146" s="107" t="s">
        <v>133</v>
      </c>
      <c r="G146" s="92">
        <f>SUM(G147)</f>
        <v>0</v>
      </c>
      <c r="H146" s="92">
        <f>SUM(H147)</f>
        <v>0</v>
      </c>
      <c r="I146" s="92">
        <f>SUM(I147)</f>
        <v>0</v>
      </c>
      <c r="J146" s="92">
        <f>SUM(G146:I146)</f>
        <v>0</v>
      </c>
      <c r="K146" s="93"/>
    </row>
    <row r="147" spans="1:11" x14ac:dyDescent="0.2">
      <c r="A147" s="108">
        <v>2</v>
      </c>
      <c r="B147" s="95">
        <v>2</v>
      </c>
      <c r="C147" s="95">
        <v>5</v>
      </c>
      <c r="D147" s="95">
        <v>9</v>
      </c>
      <c r="E147" s="96" t="s">
        <v>35</v>
      </c>
      <c r="F147" s="109" t="s">
        <v>134</v>
      </c>
      <c r="G147" s="97">
        <f>'[1]CONSOLIDADO FR'!K67</f>
        <v>0</v>
      </c>
      <c r="H147" s="97">
        <f>'[1]CUENTA T VS'!BR118</f>
        <v>0</v>
      </c>
      <c r="I147" s="102"/>
      <c r="J147" s="97">
        <f>SUM(G147:I147)</f>
        <v>0</v>
      </c>
      <c r="K147" s="98">
        <f>J147/$J$25</f>
        <v>0</v>
      </c>
    </row>
    <row r="148" spans="1:11" x14ac:dyDescent="0.2">
      <c r="A148" s="87">
        <v>2</v>
      </c>
      <c r="B148" s="88">
        <v>2</v>
      </c>
      <c r="C148" s="88">
        <v>6</v>
      </c>
      <c r="D148" s="88"/>
      <c r="E148" s="88"/>
      <c r="F148" s="105" t="s">
        <v>135</v>
      </c>
      <c r="G148" s="89">
        <f>+G149+G151+G153+G155</f>
        <v>0</v>
      </c>
      <c r="H148" s="89">
        <f>+H149+H151+H153+H155</f>
        <v>0</v>
      </c>
      <c r="I148" s="89">
        <f>+I149+I151+I153+I155</f>
        <v>0</v>
      </c>
      <c r="J148" s="89">
        <f t="shared" si="4"/>
        <v>0</v>
      </c>
      <c r="K148" s="86"/>
    </row>
    <row r="149" spans="1:11" x14ac:dyDescent="0.2">
      <c r="A149" s="106">
        <v>2</v>
      </c>
      <c r="B149" s="91">
        <v>2</v>
      </c>
      <c r="C149" s="91">
        <v>6</v>
      </c>
      <c r="D149" s="91">
        <v>1</v>
      </c>
      <c r="E149" s="111"/>
      <c r="F149" s="107" t="s">
        <v>136</v>
      </c>
      <c r="G149" s="92">
        <f>SUM(G150)</f>
        <v>0</v>
      </c>
      <c r="H149" s="92">
        <f>SUM(H150)</f>
        <v>0</v>
      </c>
      <c r="I149" s="92">
        <f>SUM(I150)</f>
        <v>0</v>
      </c>
      <c r="J149" s="92">
        <f t="shared" si="4"/>
        <v>0</v>
      </c>
      <c r="K149" s="93"/>
    </row>
    <row r="150" spans="1:11" x14ac:dyDescent="0.2">
      <c r="A150" s="108">
        <v>2</v>
      </c>
      <c r="B150" s="95">
        <v>2</v>
      </c>
      <c r="C150" s="95">
        <v>6</v>
      </c>
      <c r="D150" s="95">
        <v>1</v>
      </c>
      <c r="E150" s="96" t="s">
        <v>35</v>
      </c>
      <c r="F150" s="109" t="s">
        <v>136</v>
      </c>
      <c r="G150" s="97">
        <f>'[1]CONSOLIDADO FR'!K70</f>
        <v>0</v>
      </c>
      <c r="H150" s="97">
        <f>'[1]CUENTA T VS'!BS118</f>
        <v>0</v>
      </c>
      <c r="I150" s="102"/>
      <c r="J150" s="97">
        <f t="shared" si="4"/>
        <v>0</v>
      </c>
      <c r="K150" s="98">
        <f>J150/$J$25</f>
        <v>0</v>
      </c>
    </row>
    <row r="151" spans="1:11" x14ac:dyDescent="0.2">
      <c r="A151" s="106">
        <v>2</v>
      </c>
      <c r="B151" s="91">
        <v>2</v>
      </c>
      <c r="C151" s="91">
        <v>6</v>
      </c>
      <c r="D151" s="91">
        <v>2</v>
      </c>
      <c r="E151" s="91"/>
      <c r="F151" s="107" t="s">
        <v>137</v>
      </c>
      <c r="G151" s="92">
        <f>SUM(G152)</f>
        <v>0</v>
      </c>
      <c r="H151" s="92">
        <f>SUM(H152)</f>
        <v>0</v>
      </c>
      <c r="I151" s="92">
        <f>SUM(I152)</f>
        <v>0</v>
      </c>
      <c r="J151" s="92">
        <f t="shared" si="4"/>
        <v>0</v>
      </c>
      <c r="K151" s="93"/>
    </row>
    <row r="152" spans="1:11" x14ac:dyDescent="0.2">
      <c r="A152" s="108">
        <v>2</v>
      </c>
      <c r="B152" s="95">
        <v>2</v>
      </c>
      <c r="C152" s="95">
        <v>6</v>
      </c>
      <c r="D152" s="95">
        <v>2</v>
      </c>
      <c r="E152" s="96" t="s">
        <v>35</v>
      </c>
      <c r="F152" s="109" t="s">
        <v>137</v>
      </c>
      <c r="G152" s="97">
        <f>'[1]CONSOLIDADO FR'!K72</f>
        <v>0</v>
      </c>
      <c r="H152" s="97">
        <f>'[1]CUENTA T VS'!BT118</f>
        <v>0</v>
      </c>
      <c r="I152" s="102"/>
      <c r="J152" s="97">
        <f t="shared" si="4"/>
        <v>0</v>
      </c>
      <c r="K152" s="98">
        <f>J152/$J$25</f>
        <v>0</v>
      </c>
    </row>
    <row r="153" spans="1:11" x14ac:dyDescent="0.2">
      <c r="A153" s="106">
        <v>2</v>
      </c>
      <c r="B153" s="91">
        <v>2</v>
      </c>
      <c r="C153" s="91">
        <v>6</v>
      </c>
      <c r="D153" s="91">
        <v>3</v>
      </c>
      <c r="E153" s="91"/>
      <c r="F153" s="107" t="s">
        <v>138</v>
      </c>
      <c r="G153" s="92">
        <f>SUM(G154)</f>
        <v>0</v>
      </c>
      <c r="H153" s="92">
        <f>SUM(H154)</f>
        <v>0</v>
      </c>
      <c r="I153" s="92">
        <f>SUM(I154)</f>
        <v>0</v>
      </c>
      <c r="J153" s="92">
        <f t="shared" si="4"/>
        <v>0</v>
      </c>
      <c r="K153" s="93"/>
    </row>
    <row r="154" spans="1:11" x14ac:dyDescent="0.2">
      <c r="A154" s="108">
        <v>2</v>
      </c>
      <c r="B154" s="95">
        <v>2</v>
      </c>
      <c r="C154" s="95">
        <v>6</v>
      </c>
      <c r="D154" s="95">
        <v>3</v>
      </c>
      <c r="E154" s="96" t="s">
        <v>35</v>
      </c>
      <c r="F154" s="109" t="s">
        <v>138</v>
      </c>
      <c r="G154" s="102"/>
      <c r="H154" s="97">
        <f>'[1]CUENTA T VS'!BU118</f>
        <v>0</v>
      </c>
      <c r="I154" s="102"/>
      <c r="J154" s="97">
        <f t="shared" ref="J154:J218" si="6">SUM(G154:I154)</f>
        <v>0</v>
      </c>
      <c r="K154" s="98">
        <f>J154/$J$25</f>
        <v>0</v>
      </c>
    </row>
    <row r="155" spans="1:11" x14ac:dyDescent="0.2">
      <c r="A155" s="106">
        <v>2</v>
      </c>
      <c r="B155" s="91">
        <v>2</v>
      </c>
      <c r="C155" s="91">
        <v>6</v>
      </c>
      <c r="D155" s="91">
        <v>4</v>
      </c>
      <c r="E155" s="91"/>
      <c r="F155" s="107" t="s">
        <v>139</v>
      </c>
      <c r="G155" s="92">
        <f>SUM(G156)</f>
        <v>0</v>
      </c>
      <c r="H155" s="92">
        <f>SUM(H156)</f>
        <v>0</v>
      </c>
      <c r="I155" s="92">
        <f>SUM(I156)</f>
        <v>0</v>
      </c>
      <c r="J155" s="92">
        <f t="shared" si="6"/>
        <v>0</v>
      </c>
      <c r="K155" s="93"/>
    </row>
    <row r="156" spans="1:11" x14ac:dyDescent="0.2">
      <c r="A156" s="108">
        <v>2</v>
      </c>
      <c r="B156" s="95">
        <v>2</v>
      </c>
      <c r="C156" s="95">
        <v>6</v>
      </c>
      <c r="D156" s="95">
        <v>4</v>
      </c>
      <c r="E156" s="96" t="s">
        <v>35</v>
      </c>
      <c r="F156" s="109" t="s">
        <v>139</v>
      </c>
      <c r="G156" s="102"/>
      <c r="H156" s="97">
        <f>'[1]CUENTA T VS'!BV118</f>
        <v>0</v>
      </c>
      <c r="I156" s="102"/>
      <c r="J156" s="97">
        <f t="shared" si="6"/>
        <v>0</v>
      </c>
      <c r="K156" s="98">
        <f>J156/$J$25</f>
        <v>0</v>
      </c>
    </row>
    <row r="157" spans="1:11" ht="25.5" x14ac:dyDescent="0.2">
      <c r="A157" s="87">
        <v>2</v>
      </c>
      <c r="B157" s="88">
        <v>2</v>
      </c>
      <c r="C157" s="88">
        <v>7</v>
      </c>
      <c r="D157" s="88"/>
      <c r="E157" s="112"/>
      <c r="F157" s="113" t="s">
        <v>140</v>
      </c>
      <c r="G157" s="89">
        <f>+G158+G167+G177</f>
        <v>0</v>
      </c>
      <c r="H157" s="89">
        <f>+H158+H167+H177</f>
        <v>495055.48</v>
      </c>
      <c r="I157" s="89">
        <f>+I158+I167+I177</f>
        <v>0</v>
      </c>
      <c r="J157" s="89">
        <f t="shared" si="6"/>
        <v>495055.48</v>
      </c>
      <c r="K157" s="86"/>
    </row>
    <row r="158" spans="1:11" x14ac:dyDescent="0.2">
      <c r="A158" s="106">
        <v>2</v>
      </c>
      <c r="B158" s="91">
        <v>2</v>
      </c>
      <c r="C158" s="91">
        <v>7</v>
      </c>
      <c r="D158" s="91">
        <v>1</v>
      </c>
      <c r="E158" s="91"/>
      <c r="F158" s="107" t="s">
        <v>141</v>
      </c>
      <c r="G158" s="92">
        <f>SUM(G159:G166)</f>
        <v>0</v>
      </c>
      <c r="H158" s="92">
        <f>SUM(H159:H166)</f>
        <v>88339.59</v>
      </c>
      <c r="I158" s="92">
        <f>SUM(I159:I166)</f>
        <v>0</v>
      </c>
      <c r="J158" s="92">
        <f t="shared" si="6"/>
        <v>88339.59</v>
      </c>
      <c r="K158" s="93"/>
    </row>
    <row r="159" spans="1:11" x14ac:dyDescent="0.2">
      <c r="A159" s="94">
        <v>2</v>
      </c>
      <c r="B159" s="95">
        <v>2</v>
      </c>
      <c r="C159" s="95">
        <v>7</v>
      </c>
      <c r="D159" s="95">
        <v>1</v>
      </c>
      <c r="E159" s="96" t="s">
        <v>35</v>
      </c>
      <c r="F159" s="114" t="s">
        <v>142</v>
      </c>
      <c r="G159" s="97">
        <f>'[1]CONSOLIDADO FR'!K75</f>
        <v>0</v>
      </c>
      <c r="H159" s="97">
        <f>'[1]CUENTA T VS'!BW118</f>
        <v>0</v>
      </c>
      <c r="I159" s="102"/>
      <c r="J159" s="97">
        <f t="shared" si="6"/>
        <v>0</v>
      </c>
      <c r="K159" s="98">
        <f t="shared" ref="K159:K166" si="7">J159/$J$25</f>
        <v>0</v>
      </c>
    </row>
    <row r="160" spans="1:11" x14ac:dyDescent="0.2">
      <c r="A160" s="94">
        <v>2</v>
      </c>
      <c r="B160" s="95">
        <v>2</v>
      </c>
      <c r="C160" s="95">
        <v>7</v>
      </c>
      <c r="D160" s="95">
        <v>1</v>
      </c>
      <c r="E160" s="96" t="s">
        <v>37</v>
      </c>
      <c r="F160" s="114" t="s">
        <v>143</v>
      </c>
      <c r="G160" s="97"/>
      <c r="H160" s="97">
        <f>'[1]CUENTA T VS'!BX118</f>
        <v>7500</v>
      </c>
      <c r="I160" s="102"/>
      <c r="J160" s="97">
        <f t="shared" si="6"/>
        <v>7500</v>
      </c>
      <c r="K160" s="98">
        <f t="shared" si="7"/>
        <v>1.1056163850262743E-3</v>
      </c>
    </row>
    <row r="161" spans="1:11" x14ac:dyDescent="0.2">
      <c r="A161" s="94">
        <v>2</v>
      </c>
      <c r="B161" s="95">
        <v>2</v>
      </c>
      <c r="C161" s="95">
        <v>7</v>
      </c>
      <c r="D161" s="95">
        <v>1</v>
      </c>
      <c r="E161" s="96" t="s">
        <v>39</v>
      </c>
      <c r="F161" s="114" t="s">
        <v>144</v>
      </c>
      <c r="G161" s="97">
        <f>'[1]CONSOLIDADO FR'!K76</f>
        <v>0</v>
      </c>
      <c r="H161" s="97">
        <f>'[1]CUENTA T VS'!BY118</f>
        <v>0</v>
      </c>
      <c r="I161" s="102"/>
      <c r="J161" s="97">
        <f t="shared" si="6"/>
        <v>0</v>
      </c>
      <c r="K161" s="98">
        <f t="shared" si="7"/>
        <v>0</v>
      </c>
    </row>
    <row r="162" spans="1:11" ht="25.5" x14ac:dyDescent="0.2">
      <c r="A162" s="94">
        <v>2</v>
      </c>
      <c r="B162" s="95">
        <v>2</v>
      </c>
      <c r="C162" s="95">
        <v>7</v>
      </c>
      <c r="D162" s="95">
        <v>1</v>
      </c>
      <c r="E162" s="96" t="s">
        <v>41</v>
      </c>
      <c r="F162" s="114" t="s">
        <v>145</v>
      </c>
      <c r="G162" s="97"/>
      <c r="H162" s="97">
        <f>'[1]CUENTA T VS'!BZ118</f>
        <v>80839.59</v>
      </c>
      <c r="I162" s="102"/>
      <c r="J162" s="97">
        <f t="shared" si="6"/>
        <v>80839.59</v>
      </c>
      <c r="K162" s="98">
        <f t="shared" si="7"/>
        <v>1.1917010035040821E-2</v>
      </c>
    </row>
    <row r="163" spans="1:11" x14ac:dyDescent="0.2">
      <c r="A163" s="94">
        <v>2</v>
      </c>
      <c r="B163" s="95">
        <v>2</v>
      </c>
      <c r="C163" s="95">
        <v>7</v>
      </c>
      <c r="D163" s="95">
        <v>1</v>
      </c>
      <c r="E163" s="96" t="s">
        <v>43</v>
      </c>
      <c r="F163" s="114" t="s">
        <v>146</v>
      </c>
      <c r="G163" s="97"/>
      <c r="H163" s="97">
        <f>'[1]CUENTA T VS'!CA118</f>
        <v>0</v>
      </c>
      <c r="I163" s="102"/>
      <c r="J163" s="97">
        <f t="shared" si="6"/>
        <v>0</v>
      </c>
      <c r="K163" s="98">
        <f t="shared" si="7"/>
        <v>0</v>
      </c>
    </row>
    <row r="164" spans="1:11" x14ac:dyDescent="0.2">
      <c r="A164" s="94">
        <v>2</v>
      </c>
      <c r="B164" s="95">
        <v>2</v>
      </c>
      <c r="C164" s="95">
        <v>7</v>
      </c>
      <c r="D164" s="95">
        <v>1</v>
      </c>
      <c r="E164" s="96" t="s">
        <v>45</v>
      </c>
      <c r="F164" s="114" t="s">
        <v>147</v>
      </c>
      <c r="G164" s="97">
        <f>'[1]CONSOLIDADO FR'!K77</f>
        <v>0</v>
      </c>
      <c r="H164" s="97">
        <f>'[1]CUENTA T VS'!CB118</f>
        <v>0</v>
      </c>
      <c r="I164" s="102"/>
      <c r="J164" s="97">
        <f t="shared" si="6"/>
        <v>0</v>
      </c>
      <c r="K164" s="98">
        <f t="shared" si="7"/>
        <v>0</v>
      </c>
    </row>
    <row r="165" spans="1:11" ht="25.5" x14ac:dyDescent="0.2">
      <c r="A165" s="94">
        <v>2</v>
      </c>
      <c r="B165" s="95">
        <v>2</v>
      </c>
      <c r="C165" s="95">
        <v>7</v>
      </c>
      <c r="D165" s="95">
        <v>1</v>
      </c>
      <c r="E165" s="96" t="s">
        <v>72</v>
      </c>
      <c r="F165" s="114" t="s">
        <v>148</v>
      </c>
      <c r="G165" s="97">
        <f>'[1]CONSOLIDADO FR'!K78</f>
        <v>0</v>
      </c>
      <c r="H165" s="97">
        <f>'[1]CUENTA T VS'!CC118</f>
        <v>0</v>
      </c>
      <c r="I165" s="102"/>
      <c r="J165" s="97">
        <f t="shared" si="6"/>
        <v>0</v>
      </c>
      <c r="K165" s="98">
        <f t="shared" si="7"/>
        <v>0</v>
      </c>
    </row>
    <row r="166" spans="1:11" ht="25.5" x14ac:dyDescent="0.2">
      <c r="A166" s="94">
        <v>2</v>
      </c>
      <c r="B166" s="95">
        <v>2</v>
      </c>
      <c r="C166" s="95">
        <v>7</v>
      </c>
      <c r="D166" s="95">
        <v>1</v>
      </c>
      <c r="E166" s="96" t="s">
        <v>149</v>
      </c>
      <c r="F166" s="114" t="s">
        <v>150</v>
      </c>
      <c r="G166" s="97">
        <f>'[1]CONSOLIDADO FR'!K79</f>
        <v>0</v>
      </c>
      <c r="H166" s="97">
        <f>'[1]CUENTA T VS'!CD118</f>
        <v>0</v>
      </c>
      <c r="I166" s="102"/>
      <c r="J166" s="97">
        <f t="shared" si="6"/>
        <v>0</v>
      </c>
      <c r="K166" s="98">
        <f t="shared" si="7"/>
        <v>0</v>
      </c>
    </row>
    <row r="167" spans="1:11" x14ac:dyDescent="0.2">
      <c r="A167" s="106">
        <v>2</v>
      </c>
      <c r="B167" s="91">
        <v>2</v>
      </c>
      <c r="C167" s="91">
        <v>7</v>
      </c>
      <c r="D167" s="91">
        <v>2</v>
      </c>
      <c r="E167" s="91"/>
      <c r="F167" s="107" t="s">
        <v>151</v>
      </c>
      <c r="G167" s="92">
        <f>SUM(G168:G176)</f>
        <v>0</v>
      </c>
      <c r="H167" s="92">
        <f>SUM(H168:H176)</f>
        <v>406715.89</v>
      </c>
      <c r="I167" s="92">
        <f>SUM(I168:I176)</f>
        <v>0</v>
      </c>
      <c r="J167" s="92">
        <f t="shared" si="6"/>
        <v>406715.89</v>
      </c>
      <c r="K167" s="93"/>
    </row>
    <row r="168" spans="1:11" x14ac:dyDescent="0.2">
      <c r="A168" s="94">
        <v>2</v>
      </c>
      <c r="B168" s="95">
        <v>2</v>
      </c>
      <c r="C168" s="95">
        <v>7</v>
      </c>
      <c r="D168" s="95">
        <v>2</v>
      </c>
      <c r="E168" s="96" t="s">
        <v>35</v>
      </c>
      <c r="F168" s="114" t="s">
        <v>152</v>
      </c>
      <c r="G168" s="97">
        <f>'[1]CONSOLIDADO FR'!K81</f>
        <v>0</v>
      </c>
      <c r="H168" s="97">
        <f>'[1]CUENTA T VS'!CE118</f>
        <v>88663.4</v>
      </c>
      <c r="I168" s="102"/>
      <c r="J168" s="97">
        <f t="shared" si="6"/>
        <v>88663.4</v>
      </c>
      <c r="K168" s="98">
        <f t="shared" ref="K168:K176" si="8">J168/$J$25</f>
        <v>1.307036103895181E-2</v>
      </c>
    </row>
    <row r="169" spans="1:11" x14ac:dyDescent="0.2">
      <c r="A169" s="94">
        <v>2</v>
      </c>
      <c r="B169" s="95">
        <v>2</v>
      </c>
      <c r="C169" s="95">
        <v>7</v>
      </c>
      <c r="D169" s="95">
        <v>2</v>
      </c>
      <c r="E169" s="96" t="s">
        <v>37</v>
      </c>
      <c r="F169" s="114" t="s">
        <v>153</v>
      </c>
      <c r="G169" s="97">
        <f>'[1]CONSOLIDADO FR'!K82</f>
        <v>0</v>
      </c>
      <c r="H169" s="97">
        <f>'[1]CUENTA T VS'!CF118</f>
        <v>0</v>
      </c>
      <c r="I169" s="102"/>
      <c r="J169" s="97">
        <f t="shared" si="6"/>
        <v>0</v>
      </c>
      <c r="K169" s="98">
        <f t="shared" si="8"/>
        <v>0</v>
      </c>
    </row>
    <row r="170" spans="1:11" x14ac:dyDescent="0.2">
      <c r="A170" s="94">
        <v>2</v>
      </c>
      <c r="B170" s="95">
        <v>2</v>
      </c>
      <c r="C170" s="95">
        <v>7</v>
      </c>
      <c r="D170" s="95">
        <v>2</v>
      </c>
      <c r="E170" s="96" t="s">
        <v>39</v>
      </c>
      <c r="F170" s="114" t="s">
        <v>154</v>
      </c>
      <c r="G170" s="102"/>
      <c r="H170" s="97">
        <f>'[1]CUENTA T VS'!CG118</f>
        <v>0</v>
      </c>
      <c r="I170" s="102"/>
      <c r="J170" s="97">
        <f t="shared" si="6"/>
        <v>0</v>
      </c>
      <c r="K170" s="98">
        <f t="shared" si="8"/>
        <v>0</v>
      </c>
    </row>
    <row r="171" spans="1:11" ht="25.5" x14ac:dyDescent="0.2">
      <c r="A171" s="94">
        <v>2</v>
      </c>
      <c r="B171" s="95">
        <v>2</v>
      </c>
      <c r="C171" s="95">
        <v>7</v>
      </c>
      <c r="D171" s="95">
        <v>2</v>
      </c>
      <c r="E171" s="96" t="s">
        <v>41</v>
      </c>
      <c r="F171" s="114" t="s">
        <v>155</v>
      </c>
      <c r="G171" s="97">
        <f>'[1]CONSOLIDADO FR'!K83</f>
        <v>0</v>
      </c>
      <c r="H171" s="97">
        <f>'[1]CUENTA T VS'!CH118</f>
        <v>0</v>
      </c>
      <c r="I171" s="102"/>
      <c r="J171" s="97">
        <f t="shared" si="6"/>
        <v>0</v>
      </c>
      <c r="K171" s="98">
        <f t="shared" si="8"/>
        <v>0</v>
      </c>
    </row>
    <row r="172" spans="1:11" x14ac:dyDescent="0.2">
      <c r="A172" s="94">
        <v>2</v>
      </c>
      <c r="B172" s="95">
        <v>2</v>
      </c>
      <c r="C172" s="95">
        <v>7</v>
      </c>
      <c r="D172" s="95">
        <v>2</v>
      </c>
      <c r="E172" s="96" t="s">
        <v>43</v>
      </c>
      <c r="F172" s="114" t="s">
        <v>156</v>
      </c>
      <c r="G172" s="97">
        <f>'[1]CONSOLIDADO FR'!K84</f>
        <v>0</v>
      </c>
      <c r="H172" s="97">
        <f>'[1]CUENTA T VS'!CI118</f>
        <v>0</v>
      </c>
      <c r="I172" s="102"/>
      <c r="J172" s="97">
        <f t="shared" si="6"/>
        <v>0</v>
      </c>
      <c r="K172" s="98">
        <f t="shared" si="8"/>
        <v>0</v>
      </c>
    </row>
    <row r="173" spans="1:11" ht="25.5" x14ac:dyDescent="0.2">
      <c r="A173" s="94">
        <v>2</v>
      </c>
      <c r="B173" s="95">
        <v>2</v>
      </c>
      <c r="C173" s="95">
        <v>7</v>
      </c>
      <c r="D173" s="95">
        <v>2</v>
      </c>
      <c r="E173" s="96" t="s">
        <v>45</v>
      </c>
      <c r="F173" s="115" t="s">
        <v>157</v>
      </c>
      <c r="G173" s="97">
        <f>'[1]CONSOLIDADO FR'!K85</f>
        <v>0</v>
      </c>
      <c r="H173" s="97">
        <f>'[1]CUENTA T VS'!CJ118</f>
        <v>137512.49</v>
      </c>
      <c r="I173" s="97"/>
      <c r="J173" s="97">
        <f t="shared" si="6"/>
        <v>137512.49</v>
      </c>
      <c r="K173" s="98">
        <f t="shared" si="8"/>
        <v>2.027147494530156E-2</v>
      </c>
    </row>
    <row r="174" spans="1:11" x14ac:dyDescent="0.2">
      <c r="A174" s="94">
        <v>2</v>
      </c>
      <c r="B174" s="95">
        <v>2</v>
      </c>
      <c r="C174" s="95">
        <v>7</v>
      </c>
      <c r="D174" s="95">
        <v>2</v>
      </c>
      <c r="E174" s="96" t="s">
        <v>72</v>
      </c>
      <c r="F174" s="115" t="s">
        <v>158</v>
      </c>
      <c r="G174" s="97">
        <f>'[1]CONSOLIDADO FR'!K86</f>
        <v>0</v>
      </c>
      <c r="H174" s="97">
        <f>'[1]CUENTA T VS'!CK118</f>
        <v>0</v>
      </c>
      <c r="I174" s="97"/>
      <c r="J174" s="97">
        <f t="shared" si="6"/>
        <v>0</v>
      </c>
      <c r="K174" s="98">
        <f t="shared" si="8"/>
        <v>0</v>
      </c>
    </row>
    <row r="175" spans="1:11" x14ac:dyDescent="0.2">
      <c r="A175" s="94">
        <v>2</v>
      </c>
      <c r="B175" s="95">
        <v>2</v>
      </c>
      <c r="C175" s="95">
        <v>7</v>
      </c>
      <c r="D175" s="95">
        <v>2</v>
      </c>
      <c r="E175" s="96" t="s">
        <v>52</v>
      </c>
      <c r="F175" s="115" t="s">
        <v>159</v>
      </c>
      <c r="G175" s="97">
        <f>'[1]CONSOLIDADO FR'!K87</f>
        <v>0</v>
      </c>
      <c r="H175" s="97">
        <f>'[1]CUENTA T VS'!CL118</f>
        <v>180540</v>
      </c>
      <c r="I175" s="97"/>
      <c r="J175" s="97">
        <f t="shared" si="6"/>
        <v>180540</v>
      </c>
      <c r="K175" s="98">
        <f t="shared" si="8"/>
        <v>2.6614397620352476E-2</v>
      </c>
    </row>
    <row r="176" spans="1:11" ht="25.5" x14ac:dyDescent="0.2">
      <c r="A176" s="94">
        <v>2</v>
      </c>
      <c r="B176" s="95">
        <v>2</v>
      </c>
      <c r="C176" s="95">
        <v>7</v>
      </c>
      <c r="D176" s="95">
        <v>2</v>
      </c>
      <c r="E176" s="96" t="s">
        <v>149</v>
      </c>
      <c r="F176" s="115" t="s">
        <v>160</v>
      </c>
      <c r="G176" s="97">
        <f>'[1]CONSOLIDADO FR'!K88</f>
        <v>0</v>
      </c>
      <c r="H176" s="97">
        <f>'[1]CUENTA T VS'!CM118</f>
        <v>0</v>
      </c>
      <c r="I176" s="97"/>
      <c r="J176" s="97">
        <f t="shared" si="6"/>
        <v>0</v>
      </c>
      <c r="K176" s="98">
        <f t="shared" si="8"/>
        <v>0</v>
      </c>
    </row>
    <row r="177" spans="1:11" x14ac:dyDescent="0.2">
      <c r="A177" s="90">
        <v>2</v>
      </c>
      <c r="B177" s="91">
        <v>2</v>
      </c>
      <c r="C177" s="91">
        <v>7</v>
      </c>
      <c r="D177" s="91">
        <v>3</v>
      </c>
      <c r="E177" s="111"/>
      <c r="F177" s="90" t="s">
        <v>161</v>
      </c>
      <c r="G177" s="92">
        <f>SUM(G178)</f>
        <v>0</v>
      </c>
      <c r="H177" s="92">
        <f>SUM(H178)</f>
        <v>0</v>
      </c>
      <c r="I177" s="92">
        <f>SUM(I178)</f>
        <v>0</v>
      </c>
      <c r="J177" s="92">
        <f t="shared" si="6"/>
        <v>0</v>
      </c>
      <c r="K177" s="93"/>
    </row>
    <row r="178" spans="1:11" x14ac:dyDescent="0.2">
      <c r="A178" s="94">
        <v>2</v>
      </c>
      <c r="B178" s="95">
        <v>2</v>
      </c>
      <c r="C178" s="95">
        <v>7</v>
      </c>
      <c r="D178" s="95">
        <v>3</v>
      </c>
      <c r="E178" s="96" t="s">
        <v>35</v>
      </c>
      <c r="F178" s="94" t="s">
        <v>161</v>
      </c>
      <c r="G178" s="97">
        <f>'[1]CONSOLIDADO FR'!K90</f>
        <v>0</v>
      </c>
      <c r="H178" s="97">
        <f>'[1]CUENTA T VS'!CN118</f>
        <v>0</v>
      </c>
      <c r="I178" s="102"/>
      <c r="J178" s="97">
        <f t="shared" si="6"/>
        <v>0</v>
      </c>
      <c r="K178" s="98">
        <f>J178/$J$25</f>
        <v>0</v>
      </c>
    </row>
    <row r="179" spans="1:11" x14ac:dyDescent="0.2">
      <c r="A179" s="87">
        <v>2</v>
      </c>
      <c r="B179" s="88">
        <v>2</v>
      </c>
      <c r="C179" s="88">
        <v>8</v>
      </c>
      <c r="D179" s="88"/>
      <c r="E179" s="88"/>
      <c r="F179" s="87" t="s">
        <v>162</v>
      </c>
      <c r="G179" s="89">
        <f>+G180+G182+G184+G186+G188+G192+G197+G204</f>
        <v>0</v>
      </c>
      <c r="H179" s="89">
        <f>+H180+H182+H184+H186+H188+H192+H197+H204</f>
        <v>12669.24</v>
      </c>
      <c r="I179" s="89">
        <f>+I180+I182+I184+I186+I188+I192+I197+I204</f>
        <v>0</v>
      </c>
      <c r="J179" s="89">
        <f t="shared" si="6"/>
        <v>12669.24</v>
      </c>
      <c r="K179" s="86"/>
    </row>
    <row r="180" spans="1:11" x14ac:dyDescent="0.2">
      <c r="A180" s="90">
        <v>2</v>
      </c>
      <c r="B180" s="91">
        <v>2</v>
      </c>
      <c r="C180" s="91">
        <v>8</v>
      </c>
      <c r="D180" s="91">
        <v>1</v>
      </c>
      <c r="E180" s="91"/>
      <c r="F180" s="90" t="s">
        <v>163</v>
      </c>
      <c r="G180" s="92">
        <f>SUM(G181)</f>
        <v>0</v>
      </c>
      <c r="H180" s="92">
        <f>SUM(H181)</f>
        <v>0</v>
      </c>
      <c r="I180" s="92">
        <f>SUM(I181)</f>
        <v>0</v>
      </c>
      <c r="J180" s="92">
        <f t="shared" si="6"/>
        <v>0</v>
      </c>
      <c r="K180" s="93"/>
    </row>
    <row r="181" spans="1:11" x14ac:dyDescent="0.2">
      <c r="A181" s="94">
        <v>2</v>
      </c>
      <c r="B181" s="95">
        <v>2</v>
      </c>
      <c r="C181" s="95">
        <v>8</v>
      </c>
      <c r="D181" s="95">
        <v>1</v>
      </c>
      <c r="E181" s="96" t="s">
        <v>35</v>
      </c>
      <c r="F181" s="94" t="s">
        <v>163</v>
      </c>
      <c r="G181" s="97">
        <f>'[1]CONSOLIDADO FR'!K93</f>
        <v>0</v>
      </c>
      <c r="H181" s="97">
        <f>'[1]CUENTA T VS'!CO118</f>
        <v>0</v>
      </c>
      <c r="I181" s="97"/>
      <c r="J181" s="97">
        <f t="shared" si="6"/>
        <v>0</v>
      </c>
      <c r="K181" s="98">
        <f>J181/$J$25</f>
        <v>0</v>
      </c>
    </row>
    <row r="182" spans="1:11" x14ac:dyDescent="0.2">
      <c r="A182" s="90">
        <v>2</v>
      </c>
      <c r="B182" s="91">
        <v>2</v>
      </c>
      <c r="C182" s="91">
        <v>8</v>
      </c>
      <c r="D182" s="91">
        <v>2</v>
      </c>
      <c r="E182" s="91"/>
      <c r="F182" s="90" t="s">
        <v>164</v>
      </c>
      <c r="G182" s="92">
        <f>SUM(G183)</f>
        <v>0</v>
      </c>
      <c r="H182" s="92">
        <f>SUM(H183)</f>
        <v>12669.24</v>
      </c>
      <c r="I182" s="92">
        <f>SUM(I183)</f>
        <v>0</v>
      </c>
      <c r="J182" s="92">
        <f t="shared" si="6"/>
        <v>12669.24</v>
      </c>
      <c r="K182" s="93"/>
    </row>
    <row r="183" spans="1:11" x14ac:dyDescent="0.2">
      <c r="A183" s="94">
        <v>2</v>
      </c>
      <c r="B183" s="95">
        <v>2</v>
      </c>
      <c r="C183" s="95">
        <v>8</v>
      </c>
      <c r="D183" s="95">
        <v>2</v>
      </c>
      <c r="E183" s="96" t="s">
        <v>35</v>
      </c>
      <c r="F183" s="94" t="s">
        <v>164</v>
      </c>
      <c r="G183" s="97">
        <f>'[1]CONSOLIDADO FR'!K95</f>
        <v>0</v>
      </c>
      <c r="H183" s="97">
        <f>'[1]CUENTA T VS'!CP118</f>
        <v>12669.24</v>
      </c>
      <c r="I183" s="97"/>
      <c r="J183" s="97">
        <f t="shared" si="6"/>
        <v>12669.24</v>
      </c>
      <c r="K183" s="98">
        <f>J183/$J$25</f>
        <v>1.8676425773107035E-3</v>
      </c>
    </row>
    <row r="184" spans="1:11" x14ac:dyDescent="0.2">
      <c r="A184" s="90">
        <v>2</v>
      </c>
      <c r="B184" s="91">
        <v>2</v>
      </c>
      <c r="C184" s="91">
        <v>8</v>
      </c>
      <c r="D184" s="91">
        <v>3</v>
      </c>
      <c r="E184" s="91"/>
      <c r="F184" s="90" t="s">
        <v>165</v>
      </c>
      <c r="G184" s="92">
        <f>SUM(G185)</f>
        <v>0</v>
      </c>
      <c r="H184" s="92">
        <f>SUM(H185)</f>
        <v>0</v>
      </c>
      <c r="I184" s="92">
        <f>SUM(I185)</f>
        <v>0</v>
      </c>
      <c r="J184" s="92">
        <f t="shared" si="6"/>
        <v>0</v>
      </c>
      <c r="K184" s="93"/>
    </row>
    <row r="185" spans="1:11" x14ac:dyDescent="0.2">
      <c r="A185" s="94">
        <v>2</v>
      </c>
      <c r="B185" s="95">
        <v>2</v>
      </c>
      <c r="C185" s="95">
        <v>8</v>
      </c>
      <c r="D185" s="95">
        <v>3</v>
      </c>
      <c r="E185" s="96" t="s">
        <v>35</v>
      </c>
      <c r="F185" s="94" t="s">
        <v>165</v>
      </c>
      <c r="G185" s="97">
        <f>'[1]CONSOLIDADO FR'!K97</f>
        <v>0</v>
      </c>
      <c r="H185" s="97">
        <f>'[1]CUENTA T VS'!CQ118</f>
        <v>0</v>
      </c>
      <c r="I185" s="97"/>
      <c r="J185" s="97">
        <f t="shared" si="6"/>
        <v>0</v>
      </c>
      <c r="K185" s="98">
        <f>J185/$J$25</f>
        <v>0</v>
      </c>
    </row>
    <row r="186" spans="1:11" x14ac:dyDescent="0.2">
      <c r="A186" s="90">
        <v>2</v>
      </c>
      <c r="B186" s="91">
        <v>2</v>
      </c>
      <c r="C186" s="91">
        <v>8</v>
      </c>
      <c r="D186" s="91">
        <v>4</v>
      </c>
      <c r="E186" s="91"/>
      <c r="F186" s="90" t="s">
        <v>166</v>
      </c>
      <c r="G186" s="92">
        <f>SUM(G187)</f>
        <v>0</v>
      </c>
      <c r="H186" s="92">
        <f>SUM(H187)</f>
        <v>0</v>
      </c>
      <c r="I186" s="92">
        <f>SUM(I187)</f>
        <v>0</v>
      </c>
      <c r="J186" s="92">
        <f t="shared" si="6"/>
        <v>0</v>
      </c>
      <c r="K186" s="93"/>
    </row>
    <row r="187" spans="1:11" x14ac:dyDescent="0.2">
      <c r="A187" s="94">
        <v>2</v>
      </c>
      <c r="B187" s="95">
        <v>2</v>
      </c>
      <c r="C187" s="95">
        <v>8</v>
      </c>
      <c r="D187" s="95">
        <v>4</v>
      </c>
      <c r="E187" s="96" t="s">
        <v>35</v>
      </c>
      <c r="F187" s="94" t="s">
        <v>166</v>
      </c>
      <c r="G187" s="97">
        <f>'[1]CONSOLIDADO FR'!K99</f>
        <v>0</v>
      </c>
      <c r="H187" s="97">
        <f>'[1]CUENTA T VS'!CR118</f>
        <v>0</v>
      </c>
      <c r="I187" s="97"/>
      <c r="J187" s="97">
        <f t="shared" si="6"/>
        <v>0</v>
      </c>
      <c r="K187" s="98">
        <f>J187/$J$25</f>
        <v>0</v>
      </c>
    </row>
    <row r="188" spans="1:11" x14ac:dyDescent="0.2">
      <c r="A188" s="90">
        <v>2</v>
      </c>
      <c r="B188" s="91">
        <v>2</v>
      </c>
      <c r="C188" s="91">
        <v>8</v>
      </c>
      <c r="D188" s="91">
        <v>5</v>
      </c>
      <c r="E188" s="91"/>
      <c r="F188" s="90" t="s">
        <v>167</v>
      </c>
      <c r="G188" s="92">
        <f>SUM(G189:G191)</f>
        <v>0</v>
      </c>
      <c r="H188" s="92">
        <f>SUM(H189:H191)</f>
        <v>0</v>
      </c>
      <c r="I188" s="92">
        <f>SUM(I189:I191)</f>
        <v>0</v>
      </c>
      <c r="J188" s="92">
        <f t="shared" si="6"/>
        <v>0</v>
      </c>
      <c r="K188" s="93"/>
    </row>
    <row r="189" spans="1:11" x14ac:dyDescent="0.2">
      <c r="A189" s="94">
        <v>2</v>
      </c>
      <c r="B189" s="95">
        <v>2</v>
      </c>
      <c r="C189" s="95">
        <v>8</v>
      </c>
      <c r="D189" s="95">
        <v>5</v>
      </c>
      <c r="E189" s="96" t="s">
        <v>35</v>
      </c>
      <c r="F189" s="94" t="s">
        <v>168</v>
      </c>
      <c r="G189" s="97">
        <f>'[1]CONSOLIDADO FR'!K101</f>
        <v>0</v>
      </c>
      <c r="H189" s="97">
        <f>'[1]CUENTA T VS'!CS118</f>
        <v>0</v>
      </c>
      <c r="I189" s="97"/>
      <c r="J189" s="97">
        <f t="shared" si="6"/>
        <v>0</v>
      </c>
      <c r="K189" s="98">
        <f>J189/$J$25</f>
        <v>0</v>
      </c>
    </row>
    <row r="190" spans="1:11" x14ac:dyDescent="0.2">
      <c r="A190" s="94">
        <v>2</v>
      </c>
      <c r="B190" s="95">
        <v>2</v>
      </c>
      <c r="C190" s="95">
        <v>8</v>
      </c>
      <c r="D190" s="95">
        <v>5</v>
      </c>
      <c r="E190" s="96" t="s">
        <v>37</v>
      </c>
      <c r="F190" s="94" t="s">
        <v>169</v>
      </c>
      <c r="G190" s="97">
        <f>'[1]CONSOLIDADO FR'!K102</f>
        <v>0</v>
      </c>
      <c r="H190" s="97">
        <f>'[1]CUENTA T VS'!CT118</f>
        <v>0</v>
      </c>
      <c r="I190" s="97"/>
      <c r="J190" s="97">
        <f t="shared" si="6"/>
        <v>0</v>
      </c>
      <c r="K190" s="98">
        <f>J190/$J$25</f>
        <v>0</v>
      </c>
    </row>
    <row r="191" spans="1:11" x14ac:dyDescent="0.2">
      <c r="A191" s="94">
        <v>2</v>
      </c>
      <c r="B191" s="95">
        <v>2</v>
      </c>
      <c r="C191" s="95">
        <v>8</v>
      </c>
      <c r="D191" s="95">
        <v>5</v>
      </c>
      <c r="E191" s="96" t="s">
        <v>39</v>
      </c>
      <c r="F191" s="94" t="s">
        <v>170</v>
      </c>
      <c r="G191" s="97">
        <f>'[1]CONSOLIDADO FR'!K103</f>
        <v>0</v>
      </c>
      <c r="H191" s="97">
        <f>'[1]CUENTA T VS'!CU118</f>
        <v>0</v>
      </c>
      <c r="I191" s="97"/>
      <c r="J191" s="97">
        <f t="shared" si="6"/>
        <v>0</v>
      </c>
      <c r="K191" s="98">
        <f>J191/$J$25</f>
        <v>0</v>
      </c>
    </row>
    <row r="192" spans="1:11" x14ac:dyDescent="0.2">
      <c r="A192" s="90">
        <v>2</v>
      </c>
      <c r="B192" s="91">
        <v>2</v>
      </c>
      <c r="C192" s="91">
        <v>8</v>
      </c>
      <c r="D192" s="91">
        <v>6</v>
      </c>
      <c r="E192" s="91"/>
      <c r="F192" s="90" t="s">
        <v>171</v>
      </c>
      <c r="G192" s="92">
        <f>SUM(G193:G196)</f>
        <v>0</v>
      </c>
      <c r="H192" s="92">
        <f>SUM(H193:H196)</f>
        <v>0</v>
      </c>
      <c r="I192" s="92">
        <f>SUM(I193:I196)</f>
        <v>0</v>
      </c>
      <c r="J192" s="92">
        <f t="shared" si="6"/>
        <v>0</v>
      </c>
      <c r="K192" s="93"/>
    </row>
    <row r="193" spans="1:11" x14ac:dyDescent="0.2">
      <c r="A193" s="94">
        <v>2</v>
      </c>
      <c r="B193" s="95">
        <v>2</v>
      </c>
      <c r="C193" s="95">
        <v>8</v>
      </c>
      <c r="D193" s="95">
        <v>6</v>
      </c>
      <c r="E193" s="96" t="s">
        <v>35</v>
      </c>
      <c r="F193" s="94" t="s">
        <v>172</v>
      </c>
      <c r="G193" s="97">
        <f>'[1]CONSOLIDADO FR'!K105</f>
        <v>0</v>
      </c>
      <c r="H193" s="97">
        <f>'[1]CUENTA T VS'!CV118</f>
        <v>0</v>
      </c>
      <c r="I193" s="97"/>
      <c r="J193" s="97">
        <f t="shared" si="6"/>
        <v>0</v>
      </c>
      <c r="K193" s="98">
        <f>J193/$J$25</f>
        <v>0</v>
      </c>
    </row>
    <row r="194" spans="1:11" x14ac:dyDescent="0.2">
      <c r="A194" s="94">
        <v>2</v>
      </c>
      <c r="B194" s="95">
        <v>2</v>
      </c>
      <c r="C194" s="95">
        <v>8</v>
      </c>
      <c r="D194" s="95">
        <v>6</v>
      </c>
      <c r="E194" s="96" t="s">
        <v>37</v>
      </c>
      <c r="F194" s="94" t="s">
        <v>173</v>
      </c>
      <c r="G194" s="97">
        <f>'[1]CONSOLIDADO FR'!K106</f>
        <v>0</v>
      </c>
      <c r="H194" s="97">
        <f>'[1]CUENTA T VS'!CW118</f>
        <v>0</v>
      </c>
      <c r="I194" s="97"/>
      <c r="J194" s="97">
        <f t="shared" si="6"/>
        <v>0</v>
      </c>
      <c r="K194" s="98">
        <f>J194/$J$25</f>
        <v>0</v>
      </c>
    </row>
    <row r="195" spans="1:11" x14ac:dyDescent="0.2">
      <c r="A195" s="94">
        <v>2</v>
      </c>
      <c r="B195" s="95">
        <v>2</v>
      </c>
      <c r="C195" s="95">
        <v>8</v>
      </c>
      <c r="D195" s="95">
        <v>6</v>
      </c>
      <c r="E195" s="96" t="s">
        <v>39</v>
      </c>
      <c r="F195" s="94" t="s">
        <v>174</v>
      </c>
      <c r="G195" s="97"/>
      <c r="H195" s="97">
        <f>'[1]CUENTA T VS'!CX118</f>
        <v>0</v>
      </c>
      <c r="I195" s="97"/>
      <c r="J195" s="97">
        <f t="shared" si="6"/>
        <v>0</v>
      </c>
      <c r="K195" s="98">
        <f>J195/$J$25</f>
        <v>0</v>
      </c>
    </row>
    <row r="196" spans="1:11" x14ac:dyDescent="0.2">
      <c r="A196" s="94">
        <v>2</v>
      </c>
      <c r="B196" s="95">
        <v>2</v>
      </c>
      <c r="C196" s="95">
        <v>8</v>
      </c>
      <c r="D196" s="95">
        <v>6</v>
      </c>
      <c r="E196" s="96" t="s">
        <v>41</v>
      </c>
      <c r="F196" s="94" t="s">
        <v>175</v>
      </c>
      <c r="G196" s="97"/>
      <c r="H196" s="97">
        <f>'[1]CUENTA T VS'!CY118</f>
        <v>0</v>
      </c>
      <c r="I196" s="97"/>
      <c r="J196" s="97">
        <f t="shared" si="6"/>
        <v>0</v>
      </c>
      <c r="K196" s="98">
        <f>J196/$J$25</f>
        <v>0</v>
      </c>
    </row>
    <row r="197" spans="1:11" x14ac:dyDescent="0.2">
      <c r="A197" s="90">
        <v>2</v>
      </c>
      <c r="B197" s="91">
        <v>2</v>
      </c>
      <c r="C197" s="91">
        <v>8</v>
      </c>
      <c r="D197" s="91">
        <v>7</v>
      </c>
      <c r="E197" s="91"/>
      <c r="F197" s="90" t="s">
        <v>176</v>
      </c>
      <c r="G197" s="92">
        <f>SUM(G198:G203)</f>
        <v>0</v>
      </c>
      <c r="H197" s="92">
        <f>SUM(H198:H203)</f>
        <v>0</v>
      </c>
      <c r="I197" s="92">
        <f>SUM(I198:I203)</f>
        <v>0</v>
      </c>
      <c r="J197" s="92">
        <f t="shared" si="6"/>
        <v>0</v>
      </c>
      <c r="K197" s="93"/>
    </row>
    <row r="198" spans="1:11" x14ac:dyDescent="0.2">
      <c r="A198" s="94">
        <v>2</v>
      </c>
      <c r="B198" s="95">
        <v>2</v>
      </c>
      <c r="C198" s="95">
        <v>8</v>
      </c>
      <c r="D198" s="95">
        <v>7</v>
      </c>
      <c r="E198" s="96" t="s">
        <v>35</v>
      </c>
      <c r="F198" s="115" t="s">
        <v>177</v>
      </c>
      <c r="G198" s="97"/>
      <c r="H198" s="97">
        <f>'[1]CUENTA T VS'!CZ118</f>
        <v>0</v>
      </c>
      <c r="I198" s="97"/>
      <c r="J198" s="97">
        <f t="shared" si="6"/>
        <v>0</v>
      </c>
      <c r="K198" s="98">
        <f t="shared" ref="K198:K203" si="9">J198/$J$25</f>
        <v>0</v>
      </c>
    </row>
    <row r="199" spans="1:11" x14ac:dyDescent="0.2">
      <c r="A199" s="94">
        <v>2</v>
      </c>
      <c r="B199" s="95">
        <v>2</v>
      </c>
      <c r="C199" s="95">
        <v>8</v>
      </c>
      <c r="D199" s="95">
        <v>7</v>
      </c>
      <c r="E199" s="96" t="s">
        <v>37</v>
      </c>
      <c r="F199" s="115" t="s">
        <v>178</v>
      </c>
      <c r="G199" s="97">
        <f>'[1]CONSOLIDADO FR'!K108</f>
        <v>0</v>
      </c>
      <c r="H199" s="97">
        <f>'[1]CUENTA T VS'!DA118</f>
        <v>0</v>
      </c>
      <c r="I199" s="97"/>
      <c r="J199" s="97">
        <f t="shared" si="6"/>
        <v>0</v>
      </c>
      <c r="K199" s="98">
        <f t="shared" si="9"/>
        <v>0</v>
      </c>
    </row>
    <row r="200" spans="1:11" x14ac:dyDescent="0.2">
      <c r="A200" s="94">
        <v>2</v>
      </c>
      <c r="B200" s="95">
        <v>2</v>
      </c>
      <c r="C200" s="95">
        <v>8</v>
      </c>
      <c r="D200" s="95">
        <v>7</v>
      </c>
      <c r="E200" s="96" t="s">
        <v>39</v>
      </c>
      <c r="F200" s="115" t="s">
        <v>179</v>
      </c>
      <c r="G200" s="97">
        <f>'[1]CONSOLIDADO FR'!K109</f>
        <v>0</v>
      </c>
      <c r="H200" s="97">
        <f>'[1]CUENTA T VS'!DB118</f>
        <v>0</v>
      </c>
      <c r="I200" s="97"/>
      <c r="J200" s="97">
        <f t="shared" si="6"/>
        <v>0</v>
      </c>
      <c r="K200" s="98">
        <f t="shared" si="9"/>
        <v>0</v>
      </c>
    </row>
    <row r="201" spans="1:11" x14ac:dyDescent="0.2">
      <c r="A201" s="94">
        <v>2</v>
      </c>
      <c r="B201" s="95">
        <v>2</v>
      </c>
      <c r="C201" s="95">
        <v>8</v>
      </c>
      <c r="D201" s="95">
        <v>7</v>
      </c>
      <c r="E201" s="96" t="s">
        <v>41</v>
      </c>
      <c r="F201" s="115" t="s">
        <v>180</v>
      </c>
      <c r="G201" s="97">
        <f>'[1]CONSOLIDADO FR'!K110</f>
        <v>0</v>
      </c>
      <c r="H201" s="97">
        <f>'[1]CUENTA T VS'!DC118</f>
        <v>0</v>
      </c>
      <c r="I201" s="97"/>
      <c r="J201" s="97">
        <f t="shared" si="6"/>
        <v>0</v>
      </c>
      <c r="K201" s="98">
        <f t="shared" si="9"/>
        <v>0</v>
      </c>
    </row>
    <row r="202" spans="1:11" x14ac:dyDescent="0.2">
      <c r="A202" s="94">
        <v>2</v>
      </c>
      <c r="B202" s="95">
        <v>2</v>
      </c>
      <c r="C202" s="95">
        <v>8</v>
      </c>
      <c r="D202" s="95">
        <v>7</v>
      </c>
      <c r="E202" s="96" t="s">
        <v>43</v>
      </c>
      <c r="F202" s="115" t="s">
        <v>181</v>
      </c>
      <c r="G202" s="97">
        <f>'[1]CONSOLIDADO FR'!K111</f>
        <v>0</v>
      </c>
      <c r="H202" s="97">
        <f>'[1]CUENTA T VS'!DD118</f>
        <v>0</v>
      </c>
      <c r="I202" s="97"/>
      <c r="J202" s="97">
        <f t="shared" si="6"/>
        <v>0</v>
      </c>
      <c r="K202" s="98">
        <f t="shared" si="9"/>
        <v>0</v>
      </c>
    </row>
    <row r="203" spans="1:11" x14ac:dyDescent="0.2">
      <c r="A203" s="94">
        <v>2</v>
      </c>
      <c r="B203" s="95">
        <v>2</v>
      </c>
      <c r="C203" s="95">
        <v>8</v>
      </c>
      <c r="D203" s="95">
        <v>7</v>
      </c>
      <c r="E203" s="96" t="s">
        <v>45</v>
      </c>
      <c r="F203" s="115" t="s">
        <v>182</v>
      </c>
      <c r="G203" s="97">
        <f>'[1]CONSOLIDADO FR'!K112</f>
        <v>0</v>
      </c>
      <c r="H203" s="97">
        <f>'[1]CUENTA T VS'!DE118</f>
        <v>0</v>
      </c>
      <c r="I203" s="97"/>
      <c r="J203" s="97">
        <f t="shared" si="6"/>
        <v>0</v>
      </c>
      <c r="K203" s="98">
        <f t="shared" si="9"/>
        <v>0</v>
      </c>
    </row>
    <row r="204" spans="1:11" x14ac:dyDescent="0.2">
      <c r="A204" s="90">
        <v>2</v>
      </c>
      <c r="B204" s="91">
        <v>2</v>
      </c>
      <c r="C204" s="91">
        <v>8</v>
      </c>
      <c r="D204" s="91">
        <v>8</v>
      </c>
      <c r="E204" s="91"/>
      <c r="F204" s="116" t="s">
        <v>183</v>
      </c>
      <c r="G204" s="92">
        <f>SUM(G205:G207)</f>
        <v>0</v>
      </c>
      <c r="H204" s="92">
        <f>SUM(H205:H207)</f>
        <v>0</v>
      </c>
      <c r="I204" s="92">
        <f>SUM(I205:I207)</f>
        <v>0</v>
      </c>
      <c r="J204" s="92">
        <f t="shared" si="6"/>
        <v>0</v>
      </c>
      <c r="K204" s="93"/>
    </row>
    <row r="205" spans="1:11" x14ac:dyDescent="0.2">
      <c r="A205" s="94">
        <v>2</v>
      </c>
      <c r="B205" s="95">
        <v>2</v>
      </c>
      <c r="C205" s="95">
        <v>8</v>
      </c>
      <c r="D205" s="95">
        <v>8</v>
      </c>
      <c r="E205" s="96" t="s">
        <v>35</v>
      </c>
      <c r="F205" s="115" t="s">
        <v>184</v>
      </c>
      <c r="G205" s="97">
        <f>'[1]CONSOLIDADO FR'!K114</f>
        <v>0</v>
      </c>
      <c r="H205" s="97">
        <f>'[1]CUENTA T VS'!DF118</f>
        <v>0</v>
      </c>
      <c r="I205" s="97"/>
      <c r="J205" s="97">
        <f t="shared" si="6"/>
        <v>0</v>
      </c>
      <c r="K205" s="98">
        <f>J205/$J$25</f>
        <v>0</v>
      </c>
    </row>
    <row r="206" spans="1:11" x14ac:dyDescent="0.2">
      <c r="A206" s="94">
        <v>2</v>
      </c>
      <c r="B206" s="95">
        <v>2</v>
      </c>
      <c r="C206" s="95">
        <v>8</v>
      </c>
      <c r="D206" s="95">
        <v>8</v>
      </c>
      <c r="E206" s="96" t="s">
        <v>37</v>
      </c>
      <c r="F206" s="115" t="s">
        <v>185</v>
      </c>
      <c r="G206" s="97">
        <f>'[1]CONSOLIDADO FR'!K115</f>
        <v>0</v>
      </c>
      <c r="H206" s="97">
        <f>'[1]CUENTA T VS'!DG118</f>
        <v>0</v>
      </c>
      <c r="I206" s="97"/>
      <c r="J206" s="97">
        <f t="shared" si="6"/>
        <v>0</v>
      </c>
      <c r="K206" s="98">
        <f>J206/$J$25</f>
        <v>0</v>
      </c>
    </row>
    <row r="207" spans="1:11" x14ac:dyDescent="0.2">
      <c r="A207" s="94">
        <v>2</v>
      </c>
      <c r="B207" s="95">
        <v>2</v>
      </c>
      <c r="C207" s="95">
        <v>8</v>
      </c>
      <c r="D207" s="95">
        <v>8</v>
      </c>
      <c r="E207" s="96" t="s">
        <v>39</v>
      </c>
      <c r="F207" s="115" t="s">
        <v>186</v>
      </c>
      <c r="G207" s="97">
        <f>'[1]CONSOLIDADO FR'!K116</f>
        <v>0</v>
      </c>
      <c r="H207" s="97">
        <f>'[1]CUENTA T VS'!DH118</f>
        <v>0</v>
      </c>
      <c r="I207" s="97"/>
      <c r="J207" s="97">
        <f t="shared" si="6"/>
        <v>0</v>
      </c>
      <c r="K207" s="98">
        <f>J207/$J$25</f>
        <v>0</v>
      </c>
    </row>
    <row r="208" spans="1:11" x14ac:dyDescent="0.2">
      <c r="A208" s="87">
        <v>2</v>
      </c>
      <c r="B208" s="88">
        <v>2</v>
      </c>
      <c r="C208" s="88">
        <v>9</v>
      </c>
      <c r="D208" s="88"/>
      <c r="E208" s="88"/>
      <c r="F208" s="87" t="s">
        <v>187</v>
      </c>
      <c r="G208" s="89">
        <f t="shared" ref="G208:I208" si="10">+G209</f>
        <v>0</v>
      </c>
      <c r="H208" s="89">
        <f t="shared" si="10"/>
        <v>0</v>
      </c>
      <c r="I208" s="89">
        <f t="shared" si="10"/>
        <v>0</v>
      </c>
      <c r="J208" s="89">
        <f t="shared" si="6"/>
        <v>0</v>
      </c>
      <c r="K208" s="86"/>
    </row>
    <row r="209" spans="1:11" x14ac:dyDescent="0.2">
      <c r="A209" s="90">
        <v>2</v>
      </c>
      <c r="B209" s="91">
        <v>2</v>
      </c>
      <c r="C209" s="91">
        <v>9</v>
      </c>
      <c r="D209" s="91">
        <v>2</v>
      </c>
      <c r="E209" s="91"/>
      <c r="F209" s="90" t="s">
        <v>188</v>
      </c>
      <c r="G209" s="92">
        <f>G210+G211</f>
        <v>0</v>
      </c>
      <c r="H209" s="92">
        <f t="shared" ref="H209:I209" si="11">H210+H211</f>
        <v>0</v>
      </c>
      <c r="I209" s="92">
        <f t="shared" si="11"/>
        <v>0</v>
      </c>
      <c r="J209" s="92">
        <f t="shared" si="6"/>
        <v>0</v>
      </c>
      <c r="K209" s="93"/>
    </row>
    <row r="210" spans="1:11" x14ac:dyDescent="0.2">
      <c r="A210" s="94">
        <v>2</v>
      </c>
      <c r="B210" s="95">
        <v>2</v>
      </c>
      <c r="C210" s="95">
        <v>9</v>
      </c>
      <c r="D210" s="95">
        <v>2</v>
      </c>
      <c r="E210" s="96" t="s">
        <v>35</v>
      </c>
      <c r="F210" s="115" t="s">
        <v>189</v>
      </c>
      <c r="G210" s="97">
        <f>'[1]CONSOLIDADO FR'!K119</f>
        <v>0</v>
      </c>
      <c r="H210" s="97">
        <f>'[1]CUENTA T VS'!DI118</f>
        <v>0</v>
      </c>
      <c r="I210" s="97"/>
      <c r="J210" s="97">
        <f t="shared" si="6"/>
        <v>0</v>
      </c>
      <c r="K210" s="98">
        <f>J210/$J$25</f>
        <v>0</v>
      </c>
    </row>
    <row r="211" spans="1:11" x14ac:dyDescent="0.2">
      <c r="A211" s="94">
        <v>2</v>
      </c>
      <c r="B211" s="95">
        <v>2</v>
      </c>
      <c r="C211" s="95">
        <v>9</v>
      </c>
      <c r="D211" s="95">
        <v>2</v>
      </c>
      <c r="E211" s="96" t="s">
        <v>39</v>
      </c>
      <c r="F211" s="115" t="s">
        <v>190</v>
      </c>
      <c r="G211" s="97">
        <f>'[1]CONSOLIDADO FR'!K120</f>
        <v>0</v>
      </c>
      <c r="H211" s="97">
        <f>'[1]CUENTA T VS'!DJ118</f>
        <v>0</v>
      </c>
      <c r="I211" s="97"/>
      <c r="J211" s="97">
        <f t="shared" si="6"/>
        <v>0</v>
      </c>
      <c r="K211" s="98">
        <f>J211/$J$25</f>
        <v>0</v>
      </c>
    </row>
    <row r="212" spans="1:11" x14ac:dyDescent="0.2">
      <c r="A212" s="104">
        <v>2</v>
      </c>
      <c r="B212" s="88">
        <v>3</v>
      </c>
      <c r="C212" s="88"/>
      <c r="D212" s="88"/>
      <c r="E212" s="88"/>
      <c r="F212" s="87" t="s">
        <v>191</v>
      </c>
      <c r="G212" s="89">
        <f>G213+G225+G232+G245+G250+G261+G286+G303+G308</f>
        <v>0</v>
      </c>
      <c r="H212" s="89">
        <f>H213+H225+H232+H245+H250+H261+H286+H303+H308</f>
        <v>2163628.4062000001</v>
      </c>
      <c r="I212" s="89">
        <f>I213+I225+I232+I245+I250+I261+I286+I303+I308</f>
        <v>0</v>
      </c>
      <c r="J212" s="89">
        <f t="shared" si="6"/>
        <v>2163628.4062000001</v>
      </c>
      <c r="K212" s="86">
        <f>J212/$J$25</f>
        <v>0.31895240226706717</v>
      </c>
    </row>
    <row r="213" spans="1:11" x14ac:dyDescent="0.2">
      <c r="A213" s="104">
        <v>2</v>
      </c>
      <c r="B213" s="88">
        <v>3</v>
      </c>
      <c r="C213" s="88">
        <v>1</v>
      </c>
      <c r="D213" s="88"/>
      <c r="E213" s="88"/>
      <c r="F213" s="87" t="s">
        <v>192</v>
      </c>
      <c r="G213" s="89">
        <f>+G214+G217+G219+G223</f>
        <v>0</v>
      </c>
      <c r="H213" s="89">
        <f>+H214+H217+H219+H223</f>
        <v>117700.9</v>
      </c>
      <c r="I213" s="89">
        <f>+I214+I217+I219+I223</f>
        <v>0</v>
      </c>
      <c r="J213" s="89">
        <f t="shared" si="6"/>
        <v>117700.9</v>
      </c>
      <c r="K213" s="86"/>
    </row>
    <row r="214" spans="1:11" x14ac:dyDescent="0.2">
      <c r="A214" s="106">
        <v>2</v>
      </c>
      <c r="B214" s="91">
        <v>3</v>
      </c>
      <c r="C214" s="91">
        <v>1</v>
      </c>
      <c r="D214" s="91">
        <v>1</v>
      </c>
      <c r="E214" s="111"/>
      <c r="F214" s="90" t="s">
        <v>193</v>
      </c>
      <c r="G214" s="92">
        <f>SUM(G215:G216)</f>
        <v>0</v>
      </c>
      <c r="H214" s="92">
        <f>SUM(H215:H216)</f>
        <v>117700.9</v>
      </c>
      <c r="I214" s="92">
        <f>SUM(I215:I216)</f>
        <v>0</v>
      </c>
      <c r="J214" s="92">
        <f t="shared" si="6"/>
        <v>117700.9</v>
      </c>
      <c r="K214" s="93"/>
    </row>
    <row r="215" spans="1:11" x14ac:dyDescent="0.2">
      <c r="A215" s="108">
        <v>2</v>
      </c>
      <c r="B215" s="95">
        <v>3</v>
      </c>
      <c r="C215" s="95">
        <v>1</v>
      </c>
      <c r="D215" s="95">
        <v>1</v>
      </c>
      <c r="E215" s="96" t="s">
        <v>35</v>
      </c>
      <c r="F215" s="94" t="s">
        <v>193</v>
      </c>
      <c r="G215" s="97">
        <f>'[1]CONSOLIDADO FR'!K124</f>
        <v>0</v>
      </c>
      <c r="H215" s="97">
        <f>'[1]CUENTA T VS'!DK118</f>
        <v>117700.9</v>
      </c>
      <c r="I215" s="102"/>
      <c r="J215" s="97">
        <f t="shared" si="6"/>
        <v>117700.9</v>
      </c>
      <c r="K215" s="98">
        <f>J215/$J$25</f>
        <v>1.7350939142978535E-2</v>
      </c>
    </row>
    <row r="216" spans="1:11" x14ac:dyDescent="0.2">
      <c r="A216" s="108">
        <v>2</v>
      </c>
      <c r="B216" s="95">
        <v>3</v>
      </c>
      <c r="C216" s="95">
        <v>1</v>
      </c>
      <c r="D216" s="95">
        <v>1</v>
      </c>
      <c r="E216" s="96" t="s">
        <v>37</v>
      </c>
      <c r="F216" s="94" t="s">
        <v>194</v>
      </c>
      <c r="G216" s="102"/>
      <c r="H216" s="97">
        <f>'[1]CUENTA T VS'!DL118</f>
        <v>0</v>
      </c>
      <c r="I216" s="102"/>
      <c r="J216" s="97">
        <f t="shared" si="6"/>
        <v>0</v>
      </c>
      <c r="K216" s="98">
        <f>J216/$J$25</f>
        <v>0</v>
      </c>
    </row>
    <row r="217" spans="1:11" x14ac:dyDescent="0.2">
      <c r="A217" s="106">
        <v>2</v>
      </c>
      <c r="B217" s="91">
        <v>3</v>
      </c>
      <c r="C217" s="91">
        <v>1</v>
      </c>
      <c r="D217" s="91">
        <v>2</v>
      </c>
      <c r="E217" s="111"/>
      <c r="F217" s="90" t="s">
        <v>195</v>
      </c>
      <c r="G217" s="92">
        <f>SUM(G218)</f>
        <v>0</v>
      </c>
      <c r="H217" s="92">
        <f>SUM(H218)</f>
        <v>0</v>
      </c>
      <c r="I217" s="92">
        <f>SUM(I218)</f>
        <v>0</v>
      </c>
      <c r="J217" s="92">
        <f t="shared" si="6"/>
        <v>0</v>
      </c>
      <c r="K217" s="93"/>
    </row>
    <row r="218" spans="1:11" x14ac:dyDescent="0.2">
      <c r="A218" s="108">
        <v>2</v>
      </c>
      <c r="B218" s="95">
        <v>3</v>
      </c>
      <c r="C218" s="95">
        <v>1</v>
      </c>
      <c r="D218" s="95">
        <v>2</v>
      </c>
      <c r="E218" s="96" t="s">
        <v>35</v>
      </c>
      <c r="F218" s="94" t="s">
        <v>195</v>
      </c>
      <c r="G218" s="102"/>
      <c r="H218" s="97">
        <f>'[1]CUENTA T VS'!DM118</f>
        <v>0</v>
      </c>
      <c r="I218" s="102"/>
      <c r="J218" s="97">
        <f t="shared" si="6"/>
        <v>0</v>
      </c>
      <c r="K218" s="98">
        <f>J218/$J$25</f>
        <v>0</v>
      </c>
    </row>
    <row r="219" spans="1:11" x14ac:dyDescent="0.2">
      <c r="A219" s="106">
        <v>2</v>
      </c>
      <c r="B219" s="91">
        <v>3</v>
      </c>
      <c r="C219" s="91">
        <v>1</v>
      </c>
      <c r="D219" s="91">
        <v>3</v>
      </c>
      <c r="E219" s="91"/>
      <c r="F219" s="90" t="s">
        <v>196</v>
      </c>
      <c r="G219" s="92">
        <f>SUM(G220:G222)</f>
        <v>0</v>
      </c>
      <c r="H219" s="92">
        <f>SUM(H220:H222)</f>
        <v>0</v>
      </c>
      <c r="I219" s="92">
        <f>SUM(I220:I222)</f>
        <v>0</v>
      </c>
      <c r="J219" s="92">
        <f t="shared" ref="J219:J282" si="12">SUM(G219:I219)</f>
        <v>0</v>
      </c>
      <c r="K219" s="93"/>
    </row>
    <row r="220" spans="1:11" x14ac:dyDescent="0.2">
      <c r="A220" s="108">
        <v>2</v>
      </c>
      <c r="B220" s="95">
        <v>3</v>
      </c>
      <c r="C220" s="95">
        <v>1</v>
      </c>
      <c r="D220" s="95">
        <v>3</v>
      </c>
      <c r="E220" s="96" t="s">
        <v>35</v>
      </c>
      <c r="F220" s="94" t="s">
        <v>197</v>
      </c>
      <c r="G220" s="97"/>
      <c r="H220" s="97">
        <f>'[1]CUENTA T VS'!DN118</f>
        <v>0</v>
      </c>
      <c r="I220" s="102"/>
      <c r="J220" s="97">
        <f t="shared" si="12"/>
        <v>0</v>
      </c>
      <c r="K220" s="98">
        <f>J220/$J$25</f>
        <v>0</v>
      </c>
    </row>
    <row r="221" spans="1:11" x14ac:dyDescent="0.2">
      <c r="A221" s="108">
        <v>2</v>
      </c>
      <c r="B221" s="95">
        <v>3</v>
      </c>
      <c r="C221" s="95">
        <v>1</v>
      </c>
      <c r="D221" s="95">
        <v>3</v>
      </c>
      <c r="E221" s="96" t="s">
        <v>37</v>
      </c>
      <c r="F221" s="94" t="s">
        <v>198</v>
      </c>
      <c r="G221" s="97"/>
      <c r="H221" s="97">
        <f>'[1]CUENTA T VS'!DO118</f>
        <v>0</v>
      </c>
      <c r="I221" s="102"/>
      <c r="J221" s="97">
        <f t="shared" si="12"/>
        <v>0</v>
      </c>
      <c r="K221" s="98">
        <f>J221/$J$25</f>
        <v>0</v>
      </c>
    </row>
    <row r="222" spans="1:11" x14ac:dyDescent="0.2">
      <c r="A222" s="108">
        <v>2</v>
      </c>
      <c r="B222" s="95">
        <v>3</v>
      </c>
      <c r="C222" s="95">
        <v>1</v>
      </c>
      <c r="D222" s="95">
        <v>3</v>
      </c>
      <c r="E222" s="96" t="s">
        <v>39</v>
      </c>
      <c r="F222" s="94" t="s">
        <v>199</v>
      </c>
      <c r="G222" s="102"/>
      <c r="H222" s="97">
        <f>'[1]CUENTA T VS'!DP118</f>
        <v>0</v>
      </c>
      <c r="I222" s="102"/>
      <c r="J222" s="97">
        <f t="shared" si="12"/>
        <v>0</v>
      </c>
      <c r="K222" s="98">
        <f>J222/$J$25</f>
        <v>0</v>
      </c>
    </row>
    <row r="223" spans="1:11" x14ac:dyDescent="0.2">
      <c r="A223" s="106">
        <v>2</v>
      </c>
      <c r="B223" s="91">
        <v>3</v>
      </c>
      <c r="C223" s="91">
        <v>1</v>
      </c>
      <c r="D223" s="91">
        <v>4</v>
      </c>
      <c r="E223" s="91"/>
      <c r="F223" s="90" t="s">
        <v>200</v>
      </c>
      <c r="G223" s="92">
        <f>SUM(G224)</f>
        <v>0</v>
      </c>
      <c r="H223" s="92">
        <f>SUM(H224)</f>
        <v>0</v>
      </c>
      <c r="I223" s="92">
        <f>SUM(I224)</f>
        <v>0</v>
      </c>
      <c r="J223" s="92">
        <f t="shared" si="12"/>
        <v>0</v>
      </c>
      <c r="K223" s="93"/>
    </row>
    <row r="224" spans="1:11" x14ac:dyDescent="0.2">
      <c r="A224" s="108">
        <v>2</v>
      </c>
      <c r="B224" s="95">
        <v>3</v>
      </c>
      <c r="C224" s="95">
        <v>1</v>
      </c>
      <c r="D224" s="95">
        <v>4</v>
      </c>
      <c r="E224" s="96" t="s">
        <v>35</v>
      </c>
      <c r="F224" s="94" t="s">
        <v>200</v>
      </c>
      <c r="G224" s="97">
        <f>'[1]CONSOLIDADO FR'!K126</f>
        <v>0</v>
      </c>
      <c r="H224" s="97">
        <f>'[1]CUENTA T VS'!DQ118</f>
        <v>0</v>
      </c>
      <c r="I224" s="97"/>
      <c r="J224" s="97">
        <f t="shared" si="12"/>
        <v>0</v>
      </c>
      <c r="K224" s="98">
        <f>J224/$J$25</f>
        <v>0</v>
      </c>
    </row>
    <row r="225" spans="1:11" x14ac:dyDescent="0.2">
      <c r="A225" s="104">
        <v>2</v>
      </c>
      <c r="B225" s="88">
        <v>3</v>
      </c>
      <c r="C225" s="88">
        <v>2</v>
      </c>
      <c r="D225" s="88"/>
      <c r="E225" s="112"/>
      <c r="F225" s="87" t="s">
        <v>201</v>
      </c>
      <c r="G225" s="89">
        <f>+G226+G228+G230</f>
        <v>0</v>
      </c>
      <c r="H225" s="89">
        <f>+H226+H228+H230</f>
        <v>0</v>
      </c>
      <c r="I225" s="89">
        <f>+I226+I228+I230</f>
        <v>0</v>
      </c>
      <c r="J225" s="89">
        <f t="shared" si="12"/>
        <v>0</v>
      </c>
      <c r="K225" s="86"/>
    </row>
    <row r="226" spans="1:11" x14ac:dyDescent="0.2">
      <c r="A226" s="106">
        <v>2</v>
      </c>
      <c r="B226" s="91">
        <v>3</v>
      </c>
      <c r="C226" s="91">
        <v>2</v>
      </c>
      <c r="D226" s="91">
        <v>1</v>
      </c>
      <c r="E226" s="91"/>
      <c r="F226" s="90" t="s">
        <v>202</v>
      </c>
      <c r="G226" s="92">
        <f>SUM(G227)</f>
        <v>0</v>
      </c>
      <c r="H226" s="92">
        <f>SUM(H227)</f>
        <v>0</v>
      </c>
      <c r="I226" s="92">
        <f>SUM(I227)</f>
        <v>0</v>
      </c>
      <c r="J226" s="92">
        <f t="shared" si="12"/>
        <v>0</v>
      </c>
      <c r="K226" s="93"/>
    </row>
    <row r="227" spans="1:11" x14ac:dyDescent="0.2">
      <c r="A227" s="108">
        <v>2</v>
      </c>
      <c r="B227" s="95">
        <v>3</v>
      </c>
      <c r="C227" s="95">
        <v>2</v>
      </c>
      <c r="D227" s="95">
        <v>1</v>
      </c>
      <c r="E227" s="96" t="s">
        <v>35</v>
      </c>
      <c r="F227" s="94" t="s">
        <v>202</v>
      </c>
      <c r="G227" s="97">
        <f>'[1]CONSOLIDADO FR'!K129</f>
        <v>0</v>
      </c>
      <c r="H227" s="97">
        <f>'[1]CUENTA T VS'!DR118</f>
        <v>0</v>
      </c>
      <c r="I227" s="97"/>
      <c r="J227" s="97">
        <f t="shared" si="12"/>
        <v>0</v>
      </c>
      <c r="K227" s="98">
        <f>J227/$J$25</f>
        <v>0</v>
      </c>
    </row>
    <row r="228" spans="1:11" x14ac:dyDescent="0.2">
      <c r="A228" s="106">
        <v>2</v>
      </c>
      <c r="B228" s="91">
        <v>3</v>
      </c>
      <c r="C228" s="91">
        <v>2</v>
      </c>
      <c r="D228" s="91">
        <v>2</v>
      </c>
      <c r="E228" s="91"/>
      <c r="F228" s="90" t="s">
        <v>203</v>
      </c>
      <c r="G228" s="92">
        <f>SUM(G229)</f>
        <v>0</v>
      </c>
      <c r="H228" s="92">
        <f>SUM(H229)</f>
        <v>0</v>
      </c>
      <c r="I228" s="92">
        <f>SUM(I229)</f>
        <v>0</v>
      </c>
      <c r="J228" s="92">
        <f t="shared" si="12"/>
        <v>0</v>
      </c>
      <c r="K228" s="93"/>
    </row>
    <row r="229" spans="1:11" x14ac:dyDescent="0.2">
      <c r="A229" s="108">
        <v>2</v>
      </c>
      <c r="B229" s="95">
        <v>3</v>
      </c>
      <c r="C229" s="95">
        <v>2</v>
      </c>
      <c r="D229" s="95">
        <v>2</v>
      </c>
      <c r="E229" s="96" t="s">
        <v>35</v>
      </c>
      <c r="F229" s="94" t="s">
        <v>203</v>
      </c>
      <c r="G229" s="97">
        <f>'[1]CONSOLIDADO FR'!K131</f>
        <v>0</v>
      </c>
      <c r="H229" s="97">
        <f>'[1]CUENTA T VS'!DS118</f>
        <v>0</v>
      </c>
      <c r="I229" s="102"/>
      <c r="J229" s="97">
        <f t="shared" si="12"/>
        <v>0</v>
      </c>
      <c r="K229" s="98">
        <f>J229/$J$25</f>
        <v>0</v>
      </c>
    </row>
    <row r="230" spans="1:11" x14ac:dyDescent="0.2">
      <c r="A230" s="106">
        <v>2</v>
      </c>
      <c r="B230" s="91">
        <v>3</v>
      </c>
      <c r="C230" s="91">
        <v>2</v>
      </c>
      <c r="D230" s="91">
        <v>3</v>
      </c>
      <c r="E230" s="91"/>
      <c r="F230" s="90" t="s">
        <v>204</v>
      </c>
      <c r="G230" s="92">
        <f>SUM(G231)</f>
        <v>0</v>
      </c>
      <c r="H230" s="92">
        <f>SUM(H231)</f>
        <v>0</v>
      </c>
      <c r="I230" s="92">
        <f>SUM(I231)</f>
        <v>0</v>
      </c>
      <c r="J230" s="92">
        <f t="shared" si="12"/>
        <v>0</v>
      </c>
      <c r="K230" s="93"/>
    </row>
    <row r="231" spans="1:11" x14ac:dyDescent="0.2">
      <c r="A231" s="108">
        <v>2</v>
      </c>
      <c r="B231" s="95">
        <v>3</v>
      </c>
      <c r="C231" s="95">
        <v>2</v>
      </c>
      <c r="D231" s="95">
        <v>3</v>
      </c>
      <c r="E231" s="96" t="s">
        <v>35</v>
      </c>
      <c r="F231" s="94" t="s">
        <v>204</v>
      </c>
      <c r="G231" s="97">
        <f>'[1]CONSOLIDADO FR'!K133</f>
        <v>0</v>
      </c>
      <c r="H231" s="97">
        <f>'[1]CUENTA T VS'!DT118</f>
        <v>0</v>
      </c>
      <c r="I231" s="102"/>
      <c r="J231" s="97">
        <f t="shared" si="12"/>
        <v>0</v>
      </c>
      <c r="K231" s="98">
        <f>J231/$J$25</f>
        <v>0</v>
      </c>
    </row>
    <row r="232" spans="1:11" x14ac:dyDescent="0.2">
      <c r="A232" s="104">
        <v>2</v>
      </c>
      <c r="B232" s="88">
        <v>3</v>
      </c>
      <c r="C232" s="88">
        <v>3</v>
      </c>
      <c r="D232" s="88"/>
      <c r="E232" s="112"/>
      <c r="F232" s="87" t="s">
        <v>205</v>
      </c>
      <c r="G232" s="89">
        <f>+G233+G235+G237+G239+G241+G243</f>
        <v>0</v>
      </c>
      <c r="H232" s="89">
        <f>+H233+H235+H237+H239+H241+H243</f>
        <v>0</v>
      </c>
      <c r="I232" s="89">
        <f>+I233+I235+I237+I239+I241+I243</f>
        <v>0</v>
      </c>
      <c r="J232" s="89">
        <f t="shared" si="12"/>
        <v>0</v>
      </c>
      <c r="K232" s="86"/>
    </row>
    <row r="233" spans="1:11" x14ac:dyDescent="0.2">
      <c r="A233" s="106">
        <v>2</v>
      </c>
      <c r="B233" s="91">
        <v>3</v>
      </c>
      <c r="C233" s="91">
        <v>3</v>
      </c>
      <c r="D233" s="91">
        <v>1</v>
      </c>
      <c r="E233" s="91"/>
      <c r="F233" s="90" t="s">
        <v>206</v>
      </c>
      <c r="G233" s="92">
        <f>SUM(G234)</f>
        <v>0</v>
      </c>
      <c r="H233" s="92">
        <f>SUM(H234)</f>
        <v>0</v>
      </c>
      <c r="I233" s="92">
        <f>SUM(I234)</f>
        <v>0</v>
      </c>
      <c r="J233" s="92">
        <f t="shared" si="12"/>
        <v>0</v>
      </c>
      <c r="K233" s="93"/>
    </row>
    <row r="234" spans="1:11" x14ac:dyDescent="0.2">
      <c r="A234" s="108">
        <v>2</v>
      </c>
      <c r="B234" s="95">
        <v>3</v>
      </c>
      <c r="C234" s="95">
        <v>3</v>
      </c>
      <c r="D234" s="95">
        <v>1</v>
      </c>
      <c r="E234" s="96" t="s">
        <v>35</v>
      </c>
      <c r="F234" s="94" t="s">
        <v>206</v>
      </c>
      <c r="G234" s="102">
        <f>'[1]CONSOLIDADO FR'!K136</f>
        <v>0</v>
      </c>
      <c r="H234" s="97">
        <f>'[1]CUENTA T VS'!DU118</f>
        <v>0</v>
      </c>
      <c r="I234" s="102"/>
      <c r="J234" s="97">
        <f t="shared" si="12"/>
        <v>0</v>
      </c>
      <c r="K234" s="98">
        <f>J234/$J$25</f>
        <v>0</v>
      </c>
    </row>
    <row r="235" spans="1:11" x14ac:dyDescent="0.2">
      <c r="A235" s="106">
        <v>2</v>
      </c>
      <c r="B235" s="91">
        <v>3</v>
      </c>
      <c r="C235" s="91">
        <v>3</v>
      </c>
      <c r="D235" s="91">
        <v>2</v>
      </c>
      <c r="E235" s="91"/>
      <c r="F235" s="90" t="s">
        <v>207</v>
      </c>
      <c r="G235" s="92">
        <f>SUM(G236)</f>
        <v>0</v>
      </c>
      <c r="H235" s="92">
        <f>SUM(H236)</f>
        <v>0</v>
      </c>
      <c r="I235" s="92">
        <f>SUM(I236)</f>
        <v>0</v>
      </c>
      <c r="J235" s="92">
        <f t="shared" si="12"/>
        <v>0</v>
      </c>
      <c r="K235" s="93"/>
    </row>
    <row r="236" spans="1:11" x14ac:dyDescent="0.2">
      <c r="A236" s="108">
        <v>2</v>
      </c>
      <c r="B236" s="95">
        <v>3</v>
      </c>
      <c r="C236" s="95">
        <v>3</v>
      </c>
      <c r="D236" s="95">
        <v>2</v>
      </c>
      <c r="E236" s="96" t="s">
        <v>35</v>
      </c>
      <c r="F236" s="94" t="s">
        <v>207</v>
      </c>
      <c r="G236" s="97">
        <f>'[1]CONSOLIDADO FR'!K138</f>
        <v>0</v>
      </c>
      <c r="H236" s="97">
        <f>'[1]CUENTA T VS'!DV118</f>
        <v>0</v>
      </c>
      <c r="I236" s="97"/>
      <c r="J236" s="97">
        <f t="shared" si="12"/>
        <v>0</v>
      </c>
      <c r="K236" s="98">
        <f>J236/$J$25</f>
        <v>0</v>
      </c>
    </row>
    <row r="237" spans="1:11" x14ac:dyDescent="0.2">
      <c r="A237" s="106">
        <v>2</v>
      </c>
      <c r="B237" s="91">
        <v>3</v>
      </c>
      <c r="C237" s="91">
        <v>3</v>
      </c>
      <c r="D237" s="91">
        <v>3</v>
      </c>
      <c r="E237" s="91"/>
      <c r="F237" s="90" t="s">
        <v>208</v>
      </c>
      <c r="G237" s="92">
        <f>SUM(G238)</f>
        <v>0</v>
      </c>
      <c r="H237" s="92">
        <f>SUM(H238)</f>
        <v>0</v>
      </c>
      <c r="I237" s="92">
        <f>SUM(I238)</f>
        <v>0</v>
      </c>
      <c r="J237" s="92">
        <f t="shared" si="12"/>
        <v>0</v>
      </c>
      <c r="K237" s="93"/>
    </row>
    <row r="238" spans="1:11" x14ac:dyDescent="0.2">
      <c r="A238" s="108">
        <v>2</v>
      </c>
      <c r="B238" s="95">
        <v>3</v>
      </c>
      <c r="C238" s="95">
        <v>3</v>
      </c>
      <c r="D238" s="95">
        <v>3</v>
      </c>
      <c r="E238" s="96" t="s">
        <v>35</v>
      </c>
      <c r="F238" s="94" t="s">
        <v>208</v>
      </c>
      <c r="G238" s="97">
        <f>'[1]CONSOLIDADO FR'!K140</f>
        <v>0</v>
      </c>
      <c r="H238" s="97">
        <f>'[1]CUENTA T VS'!DW118</f>
        <v>0</v>
      </c>
      <c r="I238" s="97"/>
      <c r="J238" s="97">
        <f t="shared" si="12"/>
        <v>0</v>
      </c>
      <c r="K238" s="98">
        <f>J238/$J$25</f>
        <v>0</v>
      </c>
    </row>
    <row r="239" spans="1:11" x14ac:dyDescent="0.2">
      <c r="A239" s="106">
        <v>2</v>
      </c>
      <c r="B239" s="91">
        <v>3</v>
      </c>
      <c r="C239" s="91">
        <v>3</v>
      </c>
      <c r="D239" s="91">
        <v>4</v>
      </c>
      <c r="E239" s="91"/>
      <c r="F239" s="90" t="s">
        <v>209</v>
      </c>
      <c r="G239" s="92">
        <f>SUM(G240)</f>
        <v>0</v>
      </c>
      <c r="H239" s="92">
        <f>SUM(H240)</f>
        <v>0</v>
      </c>
      <c r="I239" s="92">
        <f>SUM(I240)</f>
        <v>0</v>
      </c>
      <c r="J239" s="92">
        <f t="shared" si="12"/>
        <v>0</v>
      </c>
      <c r="K239" s="93"/>
    </row>
    <row r="240" spans="1:11" x14ac:dyDescent="0.2">
      <c r="A240" s="108">
        <v>2</v>
      </c>
      <c r="B240" s="95">
        <v>3</v>
      </c>
      <c r="C240" s="95">
        <v>3</v>
      </c>
      <c r="D240" s="95">
        <v>4</v>
      </c>
      <c r="E240" s="96" t="s">
        <v>35</v>
      </c>
      <c r="F240" s="94" t="s">
        <v>209</v>
      </c>
      <c r="G240" s="97">
        <f>'[1]CONSOLIDADO FR'!K142</f>
        <v>0</v>
      </c>
      <c r="H240" s="97">
        <f>'[1]CUENTA T VS'!DX118</f>
        <v>0</v>
      </c>
      <c r="I240" s="97"/>
      <c r="J240" s="97">
        <f t="shared" si="12"/>
        <v>0</v>
      </c>
      <c r="K240" s="98">
        <f>J240/$J$25</f>
        <v>0</v>
      </c>
    </row>
    <row r="241" spans="1:11" x14ac:dyDescent="0.2">
      <c r="A241" s="106">
        <v>2</v>
      </c>
      <c r="B241" s="91">
        <v>3</v>
      </c>
      <c r="C241" s="91">
        <v>3</v>
      </c>
      <c r="D241" s="91">
        <v>5</v>
      </c>
      <c r="E241" s="91"/>
      <c r="F241" s="90" t="s">
        <v>210</v>
      </c>
      <c r="G241" s="92">
        <f>SUM(G242)</f>
        <v>0</v>
      </c>
      <c r="H241" s="92">
        <f>SUM(H242)</f>
        <v>0</v>
      </c>
      <c r="I241" s="92">
        <f>SUM(I242)</f>
        <v>0</v>
      </c>
      <c r="J241" s="92">
        <f t="shared" si="12"/>
        <v>0</v>
      </c>
      <c r="K241" s="93"/>
    </row>
    <row r="242" spans="1:11" x14ac:dyDescent="0.2">
      <c r="A242" s="108">
        <v>2</v>
      </c>
      <c r="B242" s="95">
        <v>3</v>
      </c>
      <c r="C242" s="95">
        <v>3</v>
      </c>
      <c r="D242" s="95">
        <v>5</v>
      </c>
      <c r="E242" s="96" t="s">
        <v>35</v>
      </c>
      <c r="F242" s="94" t="s">
        <v>210</v>
      </c>
      <c r="G242" s="97">
        <f>'[1]CONSOLIDADO FR'!K144</f>
        <v>0</v>
      </c>
      <c r="H242" s="97">
        <f>'[1]CUENTA T VS'!DY118</f>
        <v>0</v>
      </c>
      <c r="I242" s="97"/>
      <c r="J242" s="97">
        <f t="shared" si="12"/>
        <v>0</v>
      </c>
      <c r="K242" s="98">
        <f>J242/$J$25</f>
        <v>0</v>
      </c>
    </row>
    <row r="243" spans="1:11" x14ac:dyDescent="0.2">
      <c r="A243" s="106">
        <v>2</v>
      </c>
      <c r="B243" s="91">
        <v>3</v>
      </c>
      <c r="C243" s="91">
        <v>3</v>
      </c>
      <c r="D243" s="91">
        <v>6</v>
      </c>
      <c r="E243" s="91"/>
      <c r="F243" s="90" t="s">
        <v>211</v>
      </c>
      <c r="G243" s="92">
        <f>SUM(G244)</f>
        <v>0</v>
      </c>
      <c r="H243" s="92">
        <f>SUM(H244)</f>
        <v>0</v>
      </c>
      <c r="I243" s="92">
        <f>SUM(I244)</f>
        <v>0</v>
      </c>
      <c r="J243" s="92">
        <f t="shared" si="12"/>
        <v>0</v>
      </c>
      <c r="K243" s="93"/>
    </row>
    <row r="244" spans="1:11" x14ac:dyDescent="0.2">
      <c r="A244" s="108">
        <v>2</v>
      </c>
      <c r="B244" s="95">
        <v>3</v>
      </c>
      <c r="C244" s="95">
        <v>3</v>
      </c>
      <c r="D244" s="95">
        <v>6</v>
      </c>
      <c r="E244" s="96" t="s">
        <v>35</v>
      </c>
      <c r="F244" s="94" t="s">
        <v>211</v>
      </c>
      <c r="G244" s="97"/>
      <c r="H244" s="97">
        <f>'[1]CUENTA T VS'!DZ118</f>
        <v>0</v>
      </c>
      <c r="I244" s="97"/>
      <c r="J244" s="97">
        <f t="shared" si="12"/>
        <v>0</v>
      </c>
      <c r="K244" s="98">
        <f>J244/$J$25</f>
        <v>0</v>
      </c>
    </row>
    <row r="245" spans="1:11" x14ac:dyDescent="0.2">
      <c r="A245" s="104">
        <v>2</v>
      </c>
      <c r="B245" s="88">
        <v>3</v>
      </c>
      <c r="C245" s="88">
        <v>4</v>
      </c>
      <c r="D245" s="88"/>
      <c r="E245" s="112"/>
      <c r="F245" s="87" t="s">
        <v>212</v>
      </c>
      <c r="G245" s="89">
        <f>+G246+G248</f>
        <v>0</v>
      </c>
      <c r="H245" s="89">
        <f>+H246+H248</f>
        <v>0</v>
      </c>
      <c r="I245" s="89">
        <f>+I246+I248</f>
        <v>0</v>
      </c>
      <c r="J245" s="89">
        <f t="shared" si="12"/>
        <v>0</v>
      </c>
      <c r="K245" s="86"/>
    </row>
    <row r="246" spans="1:11" x14ac:dyDescent="0.2">
      <c r="A246" s="106">
        <v>2</v>
      </c>
      <c r="B246" s="91">
        <v>3</v>
      </c>
      <c r="C246" s="91">
        <v>4</v>
      </c>
      <c r="D246" s="91">
        <v>1</v>
      </c>
      <c r="E246" s="91"/>
      <c r="F246" s="90" t="s">
        <v>213</v>
      </c>
      <c r="G246" s="92">
        <f>SUM(G247)</f>
        <v>0</v>
      </c>
      <c r="H246" s="92">
        <f>SUM(H247)</f>
        <v>0</v>
      </c>
      <c r="I246" s="92">
        <f>SUM(I247)</f>
        <v>0</v>
      </c>
      <c r="J246" s="92">
        <f t="shared" si="12"/>
        <v>0</v>
      </c>
      <c r="K246" s="93"/>
    </row>
    <row r="247" spans="1:11" x14ac:dyDescent="0.2">
      <c r="A247" s="108">
        <v>2</v>
      </c>
      <c r="B247" s="95">
        <v>3</v>
      </c>
      <c r="C247" s="95">
        <v>4</v>
      </c>
      <c r="D247" s="95">
        <v>1</v>
      </c>
      <c r="E247" s="96" t="s">
        <v>35</v>
      </c>
      <c r="F247" s="94" t="s">
        <v>213</v>
      </c>
      <c r="G247" s="97">
        <f>'[1]CONSOLIDADO FR'!K147</f>
        <v>0</v>
      </c>
      <c r="H247" s="97">
        <f>'[1]CUENTA T VS'!EA118</f>
        <v>0</v>
      </c>
      <c r="I247" s="97"/>
      <c r="J247" s="97">
        <f t="shared" si="12"/>
        <v>0</v>
      </c>
      <c r="K247" s="98">
        <f>J247/$J$25</f>
        <v>0</v>
      </c>
    </row>
    <row r="248" spans="1:11" x14ac:dyDescent="0.2">
      <c r="A248" s="106">
        <v>2</v>
      </c>
      <c r="B248" s="91">
        <v>3</v>
      </c>
      <c r="C248" s="91">
        <v>4</v>
      </c>
      <c r="D248" s="91">
        <v>2</v>
      </c>
      <c r="E248" s="91"/>
      <c r="F248" s="90" t="s">
        <v>214</v>
      </c>
      <c r="G248" s="92">
        <f>SUM(G249)</f>
        <v>0</v>
      </c>
      <c r="H248" s="92">
        <f>SUM(H249)</f>
        <v>0</v>
      </c>
      <c r="I248" s="92">
        <f>SUM(I249)</f>
        <v>0</v>
      </c>
      <c r="J248" s="92">
        <f t="shared" si="12"/>
        <v>0</v>
      </c>
      <c r="K248" s="93"/>
    </row>
    <row r="249" spans="1:11" x14ac:dyDescent="0.2">
      <c r="A249" s="108">
        <v>2</v>
      </c>
      <c r="B249" s="95">
        <v>3</v>
      </c>
      <c r="C249" s="95">
        <v>4</v>
      </c>
      <c r="D249" s="95">
        <v>2</v>
      </c>
      <c r="E249" s="96" t="s">
        <v>35</v>
      </c>
      <c r="F249" s="94" t="s">
        <v>214</v>
      </c>
      <c r="G249" s="97"/>
      <c r="H249" s="97">
        <f>'[1]CUENTA T VS'!EB118</f>
        <v>0</v>
      </c>
      <c r="I249" s="97"/>
      <c r="J249" s="97">
        <f t="shared" si="12"/>
        <v>0</v>
      </c>
      <c r="K249" s="98">
        <f>J249/$J$25</f>
        <v>0</v>
      </c>
    </row>
    <row r="250" spans="1:11" x14ac:dyDescent="0.2">
      <c r="A250" s="104">
        <v>2</v>
      </c>
      <c r="B250" s="88">
        <v>3</v>
      </c>
      <c r="C250" s="88">
        <v>5</v>
      </c>
      <c r="D250" s="88"/>
      <c r="E250" s="112"/>
      <c r="F250" s="87" t="s">
        <v>215</v>
      </c>
      <c r="G250" s="89">
        <f>+G251+G253+G255+G257+G259</f>
        <v>0</v>
      </c>
      <c r="H250" s="89">
        <f>+H251+H253+H255+H257+H259</f>
        <v>125817.4562</v>
      </c>
      <c r="I250" s="89">
        <f>+I251+I253+I255+I257+I259</f>
        <v>0</v>
      </c>
      <c r="J250" s="89">
        <f t="shared" si="12"/>
        <v>125817.4562</v>
      </c>
      <c r="K250" s="86"/>
    </row>
    <row r="251" spans="1:11" x14ac:dyDescent="0.2">
      <c r="A251" s="106">
        <v>2</v>
      </c>
      <c r="B251" s="91">
        <v>3</v>
      </c>
      <c r="C251" s="91">
        <v>5</v>
      </c>
      <c r="D251" s="91">
        <v>1</v>
      </c>
      <c r="E251" s="91"/>
      <c r="F251" s="90" t="s">
        <v>216</v>
      </c>
      <c r="G251" s="92">
        <f>SUM(G252)</f>
        <v>0</v>
      </c>
      <c r="H251" s="92">
        <f>SUM(H252)</f>
        <v>0</v>
      </c>
      <c r="I251" s="92">
        <f>SUM(I252)</f>
        <v>0</v>
      </c>
      <c r="J251" s="92">
        <f t="shared" si="12"/>
        <v>0</v>
      </c>
      <c r="K251" s="93"/>
    </row>
    <row r="252" spans="1:11" x14ac:dyDescent="0.2">
      <c r="A252" s="108">
        <v>2</v>
      </c>
      <c r="B252" s="95">
        <v>3</v>
      </c>
      <c r="C252" s="95">
        <v>5</v>
      </c>
      <c r="D252" s="95">
        <v>1</v>
      </c>
      <c r="E252" s="96" t="s">
        <v>35</v>
      </c>
      <c r="F252" s="94" t="s">
        <v>216</v>
      </c>
      <c r="G252" s="97">
        <f>'[1]CONSOLIDADO FR'!K150</f>
        <v>0</v>
      </c>
      <c r="H252" s="97">
        <f>'[1]CUENTA T VS'!EC118</f>
        <v>0</v>
      </c>
      <c r="I252" s="97"/>
      <c r="J252" s="97">
        <f t="shared" si="12"/>
        <v>0</v>
      </c>
      <c r="K252" s="98">
        <f>J252/$J$25</f>
        <v>0</v>
      </c>
    </row>
    <row r="253" spans="1:11" x14ac:dyDescent="0.2">
      <c r="A253" s="106">
        <v>2</v>
      </c>
      <c r="B253" s="91">
        <v>3</v>
      </c>
      <c r="C253" s="91">
        <v>5</v>
      </c>
      <c r="D253" s="91">
        <v>2</v>
      </c>
      <c r="E253" s="91"/>
      <c r="F253" s="90" t="s">
        <v>217</v>
      </c>
      <c r="G253" s="92">
        <f>SUM(G254)</f>
        <v>0</v>
      </c>
      <c r="H253" s="92">
        <f>SUM(H254)</f>
        <v>0</v>
      </c>
      <c r="I253" s="92">
        <f>SUM(I254)</f>
        <v>0</v>
      </c>
      <c r="J253" s="92">
        <f t="shared" si="12"/>
        <v>0</v>
      </c>
      <c r="K253" s="93"/>
    </row>
    <row r="254" spans="1:11" x14ac:dyDescent="0.2">
      <c r="A254" s="108">
        <v>2</v>
      </c>
      <c r="B254" s="95">
        <v>3</v>
      </c>
      <c r="C254" s="95">
        <v>5</v>
      </c>
      <c r="D254" s="95">
        <v>2</v>
      </c>
      <c r="E254" s="96" t="s">
        <v>35</v>
      </c>
      <c r="F254" s="94" t="s">
        <v>217</v>
      </c>
      <c r="G254" s="97">
        <f>'[1]CONSOLIDADO FR'!K152</f>
        <v>0</v>
      </c>
      <c r="H254" s="97">
        <f>'[1]CUENTA T VS'!ED118</f>
        <v>0</v>
      </c>
      <c r="I254" s="97"/>
      <c r="J254" s="97">
        <f t="shared" si="12"/>
        <v>0</v>
      </c>
      <c r="K254" s="98">
        <f>J254/$J$25</f>
        <v>0</v>
      </c>
    </row>
    <row r="255" spans="1:11" x14ac:dyDescent="0.2">
      <c r="A255" s="106">
        <v>2</v>
      </c>
      <c r="B255" s="91">
        <v>3</v>
      </c>
      <c r="C255" s="91">
        <v>5</v>
      </c>
      <c r="D255" s="91">
        <v>3</v>
      </c>
      <c r="E255" s="91"/>
      <c r="F255" s="90" t="s">
        <v>218</v>
      </c>
      <c r="G255" s="92">
        <f>SUM(G256)</f>
        <v>0</v>
      </c>
      <c r="H255" s="92">
        <f>SUM(H256)</f>
        <v>68039.996199999994</v>
      </c>
      <c r="I255" s="92">
        <f>SUM(I256)</f>
        <v>0</v>
      </c>
      <c r="J255" s="92">
        <f t="shared" si="12"/>
        <v>68039.996199999994</v>
      </c>
      <c r="K255" s="93"/>
    </row>
    <row r="256" spans="1:11" x14ac:dyDescent="0.2">
      <c r="A256" s="108">
        <v>2</v>
      </c>
      <c r="B256" s="95">
        <v>3</v>
      </c>
      <c r="C256" s="95">
        <v>5</v>
      </c>
      <c r="D256" s="95">
        <v>3</v>
      </c>
      <c r="E256" s="96" t="s">
        <v>35</v>
      </c>
      <c r="F256" s="94" t="s">
        <v>218</v>
      </c>
      <c r="G256" s="97">
        <f>'[1]CONSOLIDADO FR'!K154</f>
        <v>0</v>
      </c>
      <c r="H256" s="97">
        <f>'[1]CUENTA T VS'!EE118</f>
        <v>68039.996199999994</v>
      </c>
      <c r="I256" s="97"/>
      <c r="J256" s="97">
        <f t="shared" si="12"/>
        <v>68039.996199999994</v>
      </c>
      <c r="K256" s="98">
        <f>J256/$J$25</f>
        <v>1.0030151284779392E-2</v>
      </c>
    </row>
    <row r="257" spans="1:11" x14ac:dyDescent="0.2">
      <c r="A257" s="106">
        <v>2</v>
      </c>
      <c r="B257" s="91">
        <v>3</v>
      </c>
      <c r="C257" s="91">
        <v>5</v>
      </c>
      <c r="D257" s="91">
        <v>4</v>
      </c>
      <c r="E257" s="91"/>
      <c r="F257" s="90" t="s">
        <v>219</v>
      </c>
      <c r="G257" s="92">
        <f>SUM(G258)</f>
        <v>0</v>
      </c>
      <c r="H257" s="92">
        <f>SUM(H258)</f>
        <v>0</v>
      </c>
      <c r="I257" s="92">
        <f>SUM(I258)</f>
        <v>0</v>
      </c>
      <c r="J257" s="92">
        <f t="shared" si="12"/>
        <v>0</v>
      </c>
      <c r="K257" s="93"/>
    </row>
    <row r="258" spans="1:11" x14ac:dyDescent="0.2">
      <c r="A258" s="108">
        <v>2</v>
      </c>
      <c r="B258" s="95">
        <v>3</v>
      </c>
      <c r="C258" s="95">
        <v>5</v>
      </c>
      <c r="D258" s="95">
        <v>4</v>
      </c>
      <c r="E258" s="96" t="s">
        <v>35</v>
      </c>
      <c r="F258" s="94" t="s">
        <v>219</v>
      </c>
      <c r="G258" s="97">
        <f>'[1]CONSOLIDADO FR'!K156</f>
        <v>0</v>
      </c>
      <c r="H258" s="97">
        <f>'[1]CUENTA T VS'!EF118</f>
        <v>0</v>
      </c>
      <c r="I258" s="97"/>
      <c r="J258" s="97">
        <f t="shared" si="12"/>
        <v>0</v>
      </c>
      <c r="K258" s="98">
        <f>J258/$J$25</f>
        <v>0</v>
      </c>
    </row>
    <row r="259" spans="1:11" x14ac:dyDescent="0.2">
      <c r="A259" s="106">
        <v>2</v>
      </c>
      <c r="B259" s="91">
        <v>3</v>
      </c>
      <c r="C259" s="91">
        <v>5</v>
      </c>
      <c r="D259" s="91">
        <v>5</v>
      </c>
      <c r="E259" s="91"/>
      <c r="F259" s="90" t="s">
        <v>220</v>
      </c>
      <c r="G259" s="92">
        <f>SUM(G260)</f>
        <v>0</v>
      </c>
      <c r="H259" s="92">
        <f>SUM(H260)</f>
        <v>57777.460000000006</v>
      </c>
      <c r="I259" s="92">
        <f>SUM(I260)</f>
        <v>0</v>
      </c>
      <c r="J259" s="92">
        <f t="shared" si="12"/>
        <v>57777.460000000006</v>
      </c>
      <c r="K259" s="93"/>
    </row>
    <row r="260" spans="1:11" x14ac:dyDescent="0.2">
      <c r="A260" s="108">
        <v>2</v>
      </c>
      <c r="B260" s="95">
        <v>3</v>
      </c>
      <c r="C260" s="95">
        <v>5</v>
      </c>
      <c r="D260" s="95">
        <v>5</v>
      </c>
      <c r="E260" s="96" t="s">
        <v>35</v>
      </c>
      <c r="F260" s="94" t="s">
        <v>220</v>
      </c>
      <c r="G260" s="97">
        <f>'[1]CONSOLIDADO FR'!K158</f>
        <v>0</v>
      </c>
      <c r="H260" s="97">
        <f>'[1]CUENTA T VS'!EG118</f>
        <v>57777.460000000006</v>
      </c>
      <c r="I260" s="97"/>
      <c r="J260" s="97">
        <f t="shared" si="12"/>
        <v>57777.460000000006</v>
      </c>
      <c r="K260" s="98">
        <f>J260/$J$25</f>
        <v>8.5172941948266894E-3</v>
      </c>
    </row>
    <row r="261" spans="1:11" x14ac:dyDescent="0.2">
      <c r="A261" s="104">
        <v>2</v>
      </c>
      <c r="B261" s="88">
        <v>3</v>
      </c>
      <c r="C261" s="88">
        <v>6</v>
      </c>
      <c r="D261" s="88"/>
      <c r="E261" s="88"/>
      <c r="F261" s="87" t="s">
        <v>221</v>
      </c>
      <c r="G261" s="89">
        <f>+G262+G268+G272+G276+G284</f>
        <v>0</v>
      </c>
      <c r="H261" s="89">
        <f>+H262+H268+H272+H276+H284</f>
        <v>146245</v>
      </c>
      <c r="I261" s="89">
        <f>+I262+I268+I272+I276+I284</f>
        <v>0</v>
      </c>
      <c r="J261" s="89">
        <f t="shared" si="12"/>
        <v>146245</v>
      </c>
      <c r="K261" s="86"/>
    </row>
    <row r="262" spans="1:11" x14ac:dyDescent="0.2">
      <c r="A262" s="106">
        <v>2</v>
      </c>
      <c r="B262" s="91">
        <v>3</v>
      </c>
      <c r="C262" s="91">
        <v>6</v>
      </c>
      <c r="D262" s="91">
        <v>1</v>
      </c>
      <c r="E262" s="91"/>
      <c r="F262" s="90" t="s">
        <v>222</v>
      </c>
      <c r="G262" s="92">
        <f>SUM(G263:G267)</f>
        <v>0</v>
      </c>
      <c r="H262" s="92">
        <f>SUM(H263:H267)</f>
        <v>0</v>
      </c>
      <c r="I262" s="92">
        <f>SUM(I263:I267)</f>
        <v>0</v>
      </c>
      <c r="J262" s="92">
        <f t="shared" si="12"/>
        <v>0</v>
      </c>
      <c r="K262" s="93"/>
    </row>
    <row r="263" spans="1:11" x14ac:dyDescent="0.2">
      <c r="A263" s="108">
        <v>2</v>
      </c>
      <c r="B263" s="95">
        <v>3</v>
      </c>
      <c r="C263" s="95">
        <v>6</v>
      </c>
      <c r="D263" s="95">
        <v>1</v>
      </c>
      <c r="E263" s="96" t="s">
        <v>35</v>
      </c>
      <c r="F263" s="94" t="s">
        <v>223</v>
      </c>
      <c r="G263" s="97">
        <f>'[1]CONSOLIDADO FR'!K161</f>
        <v>0</v>
      </c>
      <c r="H263" s="97">
        <f>'[1]CUENTA T VS'!EH118</f>
        <v>0</v>
      </c>
      <c r="I263" s="97"/>
      <c r="J263" s="97">
        <f t="shared" si="12"/>
        <v>0</v>
      </c>
      <c r="K263" s="98">
        <f>J263/$J$25</f>
        <v>0</v>
      </c>
    </row>
    <row r="264" spans="1:11" x14ac:dyDescent="0.2">
      <c r="A264" s="108">
        <v>2</v>
      </c>
      <c r="B264" s="95">
        <v>3</v>
      </c>
      <c r="C264" s="95">
        <v>6</v>
      </c>
      <c r="D264" s="95">
        <v>1</v>
      </c>
      <c r="E264" s="96" t="s">
        <v>37</v>
      </c>
      <c r="F264" s="94" t="s">
        <v>224</v>
      </c>
      <c r="G264" s="97">
        <f>'[1]CONSOLIDADO FR'!K162</f>
        <v>0</v>
      </c>
      <c r="H264" s="97">
        <f>'[1]CUENTA T VS'!EI118</f>
        <v>0</v>
      </c>
      <c r="I264" s="97"/>
      <c r="J264" s="97">
        <f t="shared" si="12"/>
        <v>0</v>
      </c>
      <c r="K264" s="98">
        <f>J264/$J$25</f>
        <v>0</v>
      </c>
    </row>
    <row r="265" spans="1:11" x14ac:dyDescent="0.2">
      <c r="A265" s="108">
        <v>2</v>
      </c>
      <c r="B265" s="95">
        <v>3</v>
      </c>
      <c r="C265" s="95">
        <v>6</v>
      </c>
      <c r="D265" s="95">
        <v>1</v>
      </c>
      <c r="E265" s="96" t="s">
        <v>39</v>
      </c>
      <c r="F265" s="94" t="s">
        <v>225</v>
      </c>
      <c r="G265" s="97">
        <f>'[1]CONSOLIDADO FR'!K163</f>
        <v>0</v>
      </c>
      <c r="H265" s="97">
        <f>'[1]CUENTA T VS'!EJ118</f>
        <v>0</v>
      </c>
      <c r="I265" s="97"/>
      <c r="J265" s="97">
        <f t="shared" si="12"/>
        <v>0</v>
      </c>
      <c r="K265" s="98">
        <f>J265/$J$25</f>
        <v>0</v>
      </c>
    </row>
    <row r="266" spans="1:11" x14ac:dyDescent="0.2">
      <c r="A266" s="108">
        <v>2</v>
      </c>
      <c r="B266" s="95">
        <v>3</v>
      </c>
      <c r="C266" s="95">
        <v>6</v>
      </c>
      <c r="D266" s="95">
        <v>1</v>
      </c>
      <c r="E266" s="96" t="s">
        <v>41</v>
      </c>
      <c r="F266" s="94" t="s">
        <v>226</v>
      </c>
      <c r="G266" s="97">
        <f>'[1]CONSOLIDADO FR'!K164</f>
        <v>0</v>
      </c>
      <c r="H266" s="97">
        <f>'[1]CUENTA T VS'!EK118</f>
        <v>0</v>
      </c>
      <c r="I266" s="97"/>
      <c r="J266" s="97">
        <f t="shared" si="12"/>
        <v>0</v>
      </c>
      <c r="K266" s="98">
        <f>J266/$J$25</f>
        <v>0</v>
      </c>
    </row>
    <row r="267" spans="1:11" x14ac:dyDescent="0.2">
      <c r="A267" s="108">
        <v>2</v>
      </c>
      <c r="B267" s="95">
        <v>3</v>
      </c>
      <c r="C267" s="95">
        <v>6</v>
      </c>
      <c r="D267" s="95">
        <v>1</v>
      </c>
      <c r="E267" s="96" t="s">
        <v>43</v>
      </c>
      <c r="F267" s="94" t="s">
        <v>227</v>
      </c>
      <c r="G267" s="97">
        <f>'[1]CONSOLIDADO FR'!K165</f>
        <v>0</v>
      </c>
      <c r="H267" s="97">
        <f>'[1]CUENTA T VS'!EL118</f>
        <v>0</v>
      </c>
      <c r="I267" s="97"/>
      <c r="J267" s="97">
        <f t="shared" si="12"/>
        <v>0</v>
      </c>
      <c r="K267" s="98">
        <f>J267/$J$25</f>
        <v>0</v>
      </c>
    </row>
    <row r="268" spans="1:11" x14ac:dyDescent="0.2">
      <c r="A268" s="106">
        <v>2</v>
      </c>
      <c r="B268" s="91">
        <v>3</v>
      </c>
      <c r="C268" s="91">
        <v>6</v>
      </c>
      <c r="D268" s="91">
        <v>2</v>
      </c>
      <c r="E268" s="91"/>
      <c r="F268" s="90" t="s">
        <v>228</v>
      </c>
      <c r="G268" s="92">
        <f>SUM(G269:G271)</f>
        <v>0</v>
      </c>
      <c r="H268" s="92">
        <f>SUM(H269:H271)</f>
        <v>390</v>
      </c>
      <c r="I268" s="92">
        <f>SUM(I269:I271)</f>
        <v>0</v>
      </c>
      <c r="J268" s="92">
        <f t="shared" si="12"/>
        <v>390</v>
      </c>
      <c r="K268" s="93"/>
    </row>
    <row r="269" spans="1:11" x14ac:dyDescent="0.2">
      <c r="A269" s="108">
        <v>2</v>
      </c>
      <c r="B269" s="95">
        <v>3</v>
      </c>
      <c r="C269" s="95">
        <v>6</v>
      </c>
      <c r="D269" s="95">
        <v>2</v>
      </c>
      <c r="E269" s="96" t="s">
        <v>35</v>
      </c>
      <c r="F269" s="94" t="s">
        <v>229</v>
      </c>
      <c r="G269" s="97">
        <f>'[1]CONSOLIDADO FR'!K167</f>
        <v>0</v>
      </c>
      <c r="H269" s="97">
        <f>'[1]CUENTA T VS'!EM118</f>
        <v>0</v>
      </c>
      <c r="I269" s="97"/>
      <c r="J269" s="97">
        <f t="shared" si="12"/>
        <v>0</v>
      </c>
      <c r="K269" s="98">
        <f>J269/$J$25</f>
        <v>0</v>
      </c>
    </row>
    <row r="270" spans="1:11" x14ac:dyDescent="0.2">
      <c r="A270" s="108">
        <v>2</v>
      </c>
      <c r="B270" s="95">
        <v>3</v>
      </c>
      <c r="C270" s="95">
        <v>6</v>
      </c>
      <c r="D270" s="95">
        <v>2</v>
      </c>
      <c r="E270" s="96" t="s">
        <v>37</v>
      </c>
      <c r="F270" s="94" t="s">
        <v>230</v>
      </c>
      <c r="G270" s="97">
        <f>'[1]CONSOLIDADO FR'!K168</f>
        <v>0</v>
      </c>
      <c r="H270" s="97">
        <f>'[1]CUENTA T VS'!EN118</f>
        <v>0</v>
      </c>
      <c r="I270" s="97"/>
      <c r="J270" s="97">
        <f t="shared" si="12"/>
        <v>0</v>
      </c>
      <c r="K270" s="98">
        <f>J270/$J$25</f>
        <v>0</v>
      </c>
    </row>
    <row r="271" spans="1:11" x14ac:dyDescent="0.2">
      <c r="A271" s="108">
        <v>2</v>
      </c>
      <c r="B271" s="95">
        <v>3</v>
      </c>
      <c r="C271" s="95">
        <v>6</v>
      </c>
      <c r="D271" s="95">
        <v>2</v>
      </c>
      <c r="E271" s="96" t="s">
        <v>39</v>
      </c>
      <c r="F271" s="94" t="s">
        <v>231</v>
      </c>
      <c r="G271" s="97">
        <f>'[1]CONSOLIDADO FR'!K169</f>
        <v>0</v>
      </c>
      <c r="H271" s="97">
        <f>'[1]CUENTA T VS'!EO118</f>
        <v>390</v>
      </c>
      <c r="I271" s="97"/>
      <c r="J271" s="97">
        <f t="shared" si="12"/>
        <v>390</v>
      </c>
      <c r="K271" s="98">
        <f>J271/$J$25</f>
        <v>5.7492052021366264E-5</v>
      </c>
    </row>
    <row r="272" spans="1:11" x14ac:dyDescent="0.2">
      <c r="A272" s="106">
        <v>2</v>
      </c>
      <c r="B272" s="91">
        <v>3</v>
      </c>
      <c r="C272" s="91">
        <v>6</v>
      </c>
      <c r="D272" s="91">
        <v>3</v>
      </c>
      <c r="E272" s="91"/>
      <c r="F272" s="90" t="s">
        <v>232</v>
      </c>
      <c r="G272" s="92">
        <f>SUM(G273:G275)</f>
        <v>0</v>
      </c>
      <c r="H272" s="92">
        <f>SUM(H273:H275)</f>
        <v>145855</v>
      </c>
      <c r="I272" s="92">
        <f>SUM(I273:I275)</f>
        <v>0</v>
      </c>
      <c r="J272" s="92">
        <f t="shared" si="12"/>
        <v>145855</v>
      </c>
      <c r="K272" s="93"/>
    </row>
    <row r="273" spans="1:11" x14ac:dyDescent="0.2">
      <c r="A273" s="108">
        <v>2</v>
      </c>
      <c r="B273" s="95">
        <v>3</v>
      </c>
      <c r="C273" s="95">
        <v>6</v>
      </c>
      <c r="D273" s="95">
        <v>3</v>
      </c>
      <c r="E273" s="96" t="s">
        <v>41</v>
      </c>
      <c r="F273" s="115" t="s">
        <v>233</v>
      </c>
      <c r="G273" s="97">
        <f>'[1]CONSOLIDADO FR'!K171</f>
        <v>0</v>
      </c>
      <c r="H273" s="97">
        <f>'[1]CUENTA T VS'!EP118</f>
        <v>0</v>
      </c>
      <c r="I273" s="97"/>
      <c r="J273" s="97">
        <f t="shared" si="12"/>
        <v>0</v>
      </c>
      <c r="K273" s="98">
        <f>J273/$J$25</f>
        <v>0</v>
      </c>
    </row>
    <row r="274" spans="1:11" x14ac:dyDescent="0.2">
      <c r="A274" s="108">
        <v>2</v>
      </c>
      <c r="B274" s="95">
        <v>3</v>
      </c>
      <c r="C274" s="95">
        <v>6</v>
      </c>
      <c r="D274" s="95">
        <v>3</v>
      </c>
      <c r="E274" s="96" t="s">
        <v>43</v>
      </c>
      <c r="F274" s="94" t="s">
        <v>234</v>
      </c>
      <c r="G274" s="97">
        <f>'[1]CONSOLIDADO FR'!K172</f>
        <v>0</v>
      </c>
      <c r="H274" s="97">
        <f>'[1]CUENTA T VS'!EQ118</f>
        <v>0</v>
      </c>
      <c r="I274" s="97"/>
      <c r="J274" s="97">
        <f t="shared" si="12"/>
        <v>0</v>
      </c>
      <c r="K274" s="98">
        <f>J274/$J$25</f>
        <v>0</v>
      </c>
    </row>
    <row r="275" spans="1:11" x14ac:dyDescent="0.2">
      <c r="A275" s="108">
        <v>2</v>
      </c>
      <c r="B275" s="95">
        <v>3</v>
      </c>
      <c r="C275" s="95">
        <v>6</v>
      </c>
      <c r="D275" s="95">
        <v>3</v>
      </c>
      <c r="E275" s="96" t="s">
        <v>45</v>
      </c>
      <c r="F275" s="94" t="s">
        <v>235</v>
      </c>
      <c r="G275" s="97">
        <f>'[1]CONSOLIDADO FR'!K173</f>
        <v>0</v>
      </c>
      <c r="H275" s="97">
        <f>'[1]CUENTA T VS'!ER118</f>
        <v>145855</v>
      </c>
      <c r="I275" s="97"/>
      <c r="J275" s="97">
        <f t="shared" si="12"/>
        <v>145855</v>
      </c>
      <c r="K275" s="98">
        <f>J275/$J$25</f>
        <v>2.1501290378400966E-2</v>
      </c>
    </row>
    <row r="276" spans="1:11" x14ac:dyDescent="0.2">
      <c r="A276" s="106">
        <v>2</v>
      </c>
      <c r="B276" s="91">
        <v>3</v>
      </c>
      <c r="C276" s="91">
        <v>6</v>
      </c>
      <c r="D276" s="91">
        <v>4</v>
      </c>
      <c r="E276" s="91"/>
      <c r="F276" s="90" t="s">
        <v>236</v>
      </c>
      <c r="G276" s="92">
        <f>SUM(G277:G283)</f>
        <v>0</v>
      </c>
      <c r="H276" s="92">
        <f>SUM(H277:H283)</f>
        <v>0</v>
      </c>
      <c r="I276" s="92">
        <f>SUM(I277:I283)</f>
        <v>0</v>
      </c>
      <c r="J276" s="92">
        <f t="shared" si="12"/>
        <v>0</v>
      </c>
      <c r="K276" s="93"/>
    </row>
    <row r="277" spans="1:11" x14ac:dyDescent="0.2">
      <c r="A277" s="108">
        <v>2</v>
      </c>
      <c r="B277" s="95">
        <v>3</v>
      </c>
      <c r="C277" s="95">
        <v>6</v>
      </c>
      <c r="D277" s="95">
        <v>4</v>
      </c>
      <c r="E277" s="96" t="s">
        <v>35</v>
      </c>
      <c r="F277" s="94" t="s">
        <v>237</v>
      </c>
      <c r="G277" s="97">
        <f>'[1]CONSOLIDADO FR'!K175</f>
        <v>0</v>
      </c>
      <c r="H277" s="97">
        <f>'[1]CUENTA T VS'!ES118</f>
        <v>0</v>
      </c>
      <c r="I277" s="102"/>
      <c r="J277" s="97">
        <f t="shared" si="12"/>
        <v>0</v>
      </c>
      <c r="K277" s="98">
        <f t="shared" ref="K277:K283" si="13">J277/$J$25</f>
        <v>0</v>
      </c>
    </row>
    <row r="278" spans="1:11" x14ac:dyDescent="0.2">
      <c r="A278" s="108">
        <v>2</v>
      </c>
      <c r="B278" s="95">
        <v>3</v>
      </c>
      <c r="C278" s="95">
        <v>6</v>
      </c>
      <c r="D278" s="95">
        <v>4</v>
      </c>
      <c r="E278" s="96" t="s">
        <v>37</v>
      </c>
      <c r="F278" s="94" t="s">
        <v>238</v>
      </c>
      <c r="G278" s="97"/>
      <c r="H278" s="97">
        <f>'[1]CUENTA T VS'!ET118</f>
        <v>0</v>
      </c>
      <c r="I278" s="102"/>
      <c r="J278" s="97">
        <f t="shared" si="12"/>
        <v>0</v>
      </c>
      <c r="K278" s="98">
        <f t="shared" si="13"/>
        <v>0</v>
      </c>
    </row>
    <row r="279" spans="1:11" x14ac:dyDescent="0.2">
      <c r="A279" s="108">
        <v>2</v>
      </c>
      <c r="B279" s="95">
        <v>3</v>
      </c>
      <c r="C279" s="95">
        <v>6</v>
      </c>
      <c r="D279" s="95">
        <v>4</v>
      </c>
      <c r="E279" s="96" t="s">
        <v>39</v>
      </c>
      <c r="F279" s="94" t="s">
        <v>239</v>
      </c>
      <c r="G279" s="97">
        <f>'[1]CONSOLIDADO FR'!K176</f>
        <v>0</v>
      </c>
      <c r="H279" s="97">
        <f>'[1]CUENTA T VS'!EU118</f>
        <v>0</v>
      </c>
      <c r="I279" s="102"/>
      <c r="J279" s="97">
        <f t="shared" si="12"/>
        <v>0</v>
      </c>
      <c r="K279" s="98">
        <f t="shared" si="13"/>
        <v>0</v>
      </c>
    </row>
    <row r="280" spans="1:11" x14ac:dyDescent="0.2">
      <c r="A280" s="108">
        <v>2</v>
      </c>
      <c r="B280" s="95">
        <v>3</v>
      </c>
      <c r="C280" s="95">
        <v>6</v>
      </c>
      <c r="D280" s="95">
        <v>4</v>
      </c>
      <c r="E280" s="96" t="s">
        <v>41</v>
      </c>
      <c r="F280" s="94" t="s">
        <v>240</v>
      </c>
      <c r="G280" s="97"/>
      <c r="H280" s="97">
        <f>'[1]CUENTA T VS'!EV118</f>
        <v>0</v>
      </c>
      <c r="I280" s="102"/>
      <c r="J280" s="97">
        <f t="shared" si="12"/>
        <v>0</v>
      </c>
      <c r="K280" s="98">
        <f t="shared" si="13"/>
        <v>0</v>
      </c>
    </row>
    <row r="281" spans="1:11" x14ac:dyDescent="0.2">
      <c r="A281" s="108">
        <v>2</v>
      </c>
      <c r="B281" s="95">
        <v>3</v>
      </c>
      <c r="C281" s="95">
        <v>6</v>
      </c>
      <c r="D281" s="95">
        <v>4</v>
      </c>
      <c r="E281" s="96" t="s">
        <v>43</v>
      </c>
      <c r="F281" s="94" t="s">
        <v>241</v>
      </c>
      <c r="G281" s="97"/>
      <c r="H281" s="97">
        <f>'[1]CUENTA T VS'!EW118</f>
        <v>0</v>
      </c>
      <c r="I281" s="102"/>
      <c r="J281" s="97">
        <f t="shared" si="12"/>
        <v>0</v>
      </c>
      <c r="K281" s="98">
        <f t="shared" si="13"/>
        <v>0</v>
      </c>
    </row>
    <row r="282" spans="1:11" x14ac:dyDescent="0.2">
      <c r="A282" s="108">
        <v>2</v>
      </c>
      <c r="B282" s="95">
        <v>3</v>
      </c>
      <c r="C282" s="95">
        <v>6</v>
      </c>
      <c r="D282" s="95">
        <v>4</v>
      </c>
      <c r="E282" s="96" t="s">
        <v>45</v>
      </c>
      <c r="F282" s="94" t="s">
        <v>242</v>
      </c>
      <c r="G282" s="97"/>
      <c r="H282" s="97">
        <f>'[1]CUENTA T VS'!EX118</f>
        <v>0</v>
      </c>
      <c r="I282" s="102"/>
      <c r="J282" s="97">
        <f t="shared" si="12"/>
        <v>0</v>
      </c>
      <c r="K282" s="98">
        <f t="shared" si="13"/>
        <v>0</v>
      </c>
    </row>
    <row r="283" spans="1:11" x14ac:dyDescent="0.2">
      <c r="A283" s="108">
        <v>2</v>
      </c>
      <c r="B283" s="95">
        <v>3</v>
      </c>
      <c r="C283" s="95">
        <v>6</v>
      </c>
      <c r="D283" s="95">
        <v>4</v>
      </c>
      <c r="E283" s="96" t="s">
        <v>72</v>
      </c>
      <c r="F283" s="94" t="s">
        <v>243</v>
      </c>
      <c r="G283" s="97">
        <f>'[1]CONSOLIDADO FR'!K177</f>
        <v>0</v>
      </c>
      <c r="H283" s="97">
        <f>'[1]CUENTA T VS'!EY118</f>
        <v>0</v>
      </c>
      <c r="I283" s="102"/>
      <c r="J283" s="97">
        <f t="shared" ref="J283:J348" si="14">SUM(G283:I283)</f>
        <v>0</v>
      </c>
      <c r="K283" s="98">
        <f t="shared" si="13"/>
        <v>0</v>
      </c>
    </row>
    <row r="284" spans="1:11" x14ac:dyDescent="0.2">
      <c r="A284" s="106">
        <v>2</v>
      </c>
      <c r="B284" s="91">
        <v>3</v>
      </c>
      <c r="C284" s="91">
        <v>6</v>
      </c>
      <c r="D284" s="91">
        <v>9</v>
      </c>
      <c r="E284" s="91"/>
      <c r="F284" s="90" t="s">
        <v>244</v>
      </c>
      <c r="G284" s="92">
        <f>SUM(G285)</f>
        <v>0</v>
      </c>
      <c r="H284" s="92">
        <f>SUM(H285)</f>
        <v>0</v>
      </c>
      <c r="I284" s="92">
        <f>SUM(I285)</f>
        <v>0</v>
      </c>
      <c r="J284" s="92">
        <f t="shared" si="14"/>
        <v>0</v>
      </c>
      <c r="K284" s="93"/>
    </row>
    <row r="285" spans="1:11" x14ac:dyDescent="0.2">
      <c r="A285" s="108">
        <v>2</v>
      </c>
      <c r="B285" s="95">
        <v>3</v>
      </c>
      <c r="C285" s="95">
        <v>6</v>
      </c>
      <c r="D285" s="95">
        <v>9</v>
      </c>
      <c r="E285" s="96" t="s">
        <v>35</v>
      </c>
      <c r="F285" s="94" t="s">
        <v>245</v>
      </c>
      <c r="G285" s="97">
        <f>'[1]CONSOLIDADO FR'!K179</f>
        <v>0</v>
      </c>
      <c r="H285" s="97">
        <f>'[1]CUENTA T VS'!EZ118</f>
        <v>0</v>
      </c>
      <c r="I285" s="97"/>
      <c r="J285" s="97">
        <f t="shared" si="14"/>
        <v>0</v>
      </c>
      <c r="K285" s="98">
        <f>J285/$J$25</f>
        <v>0</v>
      </c>
    </row>
    <row r="286" spans="1:11" x14ac:dyDescent="0.2">
      <c r="A286" s="87">
        <v>2</v>
      </c>
      <c r="B286" s="88">
        <v>3</v>
      </c>
      <c r="C286" s="88">
        <v>7</v>
      </c>
      <c r="D286" s="88"/>
      <c r="E286" s="88"/>
      <c r="F286" s="117" t="s">
        <v>246</v>
      </c>
      <c r="G286" s="89">
        <f>G287+G295</f>
        <v>0</v>
      </c>
      <c r="H286" s="89">
        <f>H287+H295</f>
        <v>357525.19199999998</v>
      </c>
      <c r="I286" s="89">
        <f>I287+I295</f>
        <v>0</v>
      </c>
      <c r="J286" s="89">
        <f t="shared" si="14"/>
        <v>357525.19199999998</v>
      </c>
      <c r="K286" s="86"/>
    </row>
    <row r="287" spans="1:11" x14ac:dyDescent="0.2">
      <c r="A287" s="106">
        <v>2</v>
      </c>
      <c r="B287" s="91">
        <v>3</v>
      </c>
      <c r="C287" s="91">
        <v>7</v>
      </c>
      <c r="D287" s="91">
        <v>1</v>
      </c>
      <c r="E287" s="91"/>
      <c r="F287" s="90" t="s">
        <v>247</v>
      </c>
      <c r="G287" s="92">
        <f>SUM(G288:G294)</f>
        <v>0</v>
      </c>
      <c r="H287" s="92">
        <f>SUM(H288:H294)</f>
        <v>318479.092</v>
      </c>
      <c r="I287" s="92">
        <f>SUM(I288:I294)</f>
        <v>0</v>
      </c>
      <c r="J287" s="92">
        <f t="shared" si="14"/>
        <v>318479.092</v>
      </c>
      <c r="K287" s="93"/>
    </row>
    <row r="288" spans="1:11" x14ac:dyDescent="0.2">
      <c r="A288" s="108">
        <v>2</v>
      </c>
      <c r="B288" s="95">
        <v>3</v>
      </c>
      <c r="C288" s="95">
        <v>7</v>
      </c>
      <c r="D288" s="95">
        <v>1</v>
      </c>
      <c r="E288" s="96" t="s">
        <v>35</v>
      </c>
      <c r="F288" s="94" t="s">
        <v>248</v>
      </c>
      <c r="G288" s="97">
        <f>'[1]CONSOLIDADO FR'!K182</f>
        <v>0</v>
      </c>
      <c r="H288" s="97">
        <f>'[1]CUENTA T VS'!FA118</f>
        <v>184763.41</v>
      </c>
      <c r="I288" s="97"/>
      <c r="J288" s="97">
        <f t="shared" si="14"/>
        <v>184763.41</v>
      </c>
      <c r="K288" s="98">
        <f t="shared" ref="K288:K294" si="15">J288/$J$25</f>
        <v>2.7236993793243652E-2</v>
      </c>
    </row>
    <row r="289" spans="1:11" x14ac:dyDescent="0.2">
      <c r="A289" s="108">
        <v>2</v>
      </c>
      <c r="B289" s="95">
        <v>3</v>
      </c>
      <c r="C289" s="95">
        <v>7</v>
      </c>
      <c r="D289" s="95">
        <v>1</v>
      </c>
      <c r="E289" s="96" t="s">
        <v>37</v>
      </c>
      <c r="F289" s="94" t="s">
        <v>249</v>
      </c>
      <c r="G289" s="97">
        <f>'[1]CONSOLIDADO FR'!K183</f>
        <v>0</v>
      </c>
      <c r="H289" s="97">
        <f>'[1]CUENTA T VS'!FB118</f>
        <v>103335.61</v>
      </c>
      <c r="I289" s="97"/>
      <c r="J289" s="97">
        <f t="shared" si="14"/>
        <v>103335.61</v>
      </c>
      <c r="K289" s="98">
        <f t="shared" si="15"/>
        <v>1.523327247635799E-2</v>
      </c>
    </row>
    <row r="290" spans="1:11" x14ac:dyDescent="0.2">
      <c r="A290" s="108">
        <v>2</v>
      </c>
      <c r="B290" s="95">
        <v>3</v>
      </c>
      <c r="C290" s="95">
        <v>7</v>
      </c>
      <c r="D290" s="95">
        <v>1</v>
      </c>
      <c r="E290" s="96" t="s">
        <v>39</v>
      </c>
      <c r="F290" s="94" t="s">
        <v>250</v>
      </c>
      <c r="G290" s="97"/>
      <c r="H290" s="97">
        <f>'[1]CUENTA T VS'!FC118</f>
        <v>0</v>
      </c>
      <c r="I290" s="97"/>
      <c r="J290" s="97">
        <f t="shared" si="14"/>
        <v>0</v>
      </c>
      <c r="K290" s="98">
        <f t="shared" si="15"/>
        <v>0</v>
      </c>
    </row>
    <row r="291" spans="1:11" x14ac:dyDescent="0.2">
      <c r="A291" s="108">
        <v>2</v>
      </c>
      <c r="B291" s="95">
        <v>3</v>
      </c>
      <c r="C291" s="95">
        <v>7</v>
      </c>
      <c r="D291" s="95">
        <v>1</v>
      </c>
      <c r="E291" s="96" t="s">
        <v>41</v>
      </c>
      <c r="F291" s="94" t="s">
        <v>251</v>
      </c>
      <c r="G291" s="97">
        <f>'[1]CONSOLIDADO FR'!K184</f>
        <v>0</v>
      </c>
      <c r="H291" s="97">
        <f>'[1]CUENTA T VS'!FD118</f>
        <v>0</v>
      </c>
      <c r="I291" s="97"/>
      <c r="J291" s="97">
        <f t="shared" si="14"/>
        <v>0</v>
      </c>
      <c r="K291" s="98">
        <f t="shared" si="15"/>
        <v>0</v>
      </c>
    </row>
    <row r="292" spans="1:11" x14ac:dyDescent="0.2">
      <c r="A292" s="108">
        <v>2</v>
      </c>
      <c r="B292" s="95">
        <v>3</v>
      </c>
      <c r="C292" s="95">
        <v>7</v>
      </c>
      <c r="D292" s="95">
        <v>1</v>
      </c>
      <c r="E292" s="96" t="s">
        <v>43</v>
      </c>
      <c r="F292" s="94" t="s">
        <v>252</v>
      </c>
      <c r="G292" s="97">
        <f>'[1]CONSOLIDADO FR'!K185</f>
        <v>0</v>
      </c>
      <c r="H292" s="97">
        <f>'[1]CUENTA T VS'!FE118</f>
        <v>30380.072</v>
      </c>
      <c r="I292" s="97"/>
      <c r="J292" s="97">
        <f t="shared" si="14"/>
        <v>30380.072</v>
      </c>
      <c r="K292" s="98">
        <f t="shared" si="15"/>
        <v>4.4784940508637251E-3</v>
      </c>
    </row>
    <row r="293" spans="1:11" x14ac:dyDescent="0.2">
      <c r="A293" s="108">
        <v>2</v>
      </c>
      <c r="B293" s="95">
        <v>3</v>
      </c>
      <c r="C293" s="95">
        <v>7</v>
      </c>
      <c r="D293" s="95">
        <v>1</v>
      </c>
      <c r="E293" s="96" t="s">
        <v>45</v>
      </c>
      <c r="F293" s="94" t="s">
        <v>253</v>
      </c>
      <c r="G293" s="97">
        <f>'[1]CONSOLIDADO FR'!K186</f>
        <v>0</v>
      </c>
      <c r="H293" s="97">
        <f>'[1]CUENTA T VS'!FF118</f>
        <v>0</v>
      </c>
      <c r="I293" s="97"/>
      <c r="J293" s="97">
        <f t="shared" si="14"/>
        <v>0</v>
      </c>
      <c r="K293" s="98">
        <f t="shared" si="15"/>
        <v>0</v>
      </c>
    </row>
    <row r="294" spans="1:11" x14ac:dyDescent="0.2">
      <c r="A294" s="108">
        <v>2</v>
      </c>
      <c r="B294" s="95">
        <v>3</v>
      </c>
      <c r="C294" s="95">
        <v>7</v>
      </c>
      <c r="D294" s="95">
        <v>1</v>
      </c>
      <c r="E294" s="96" t="s">
        <v>72</v>
      </c>
      <c r="F294" s="94" t="s">
        <v>254</v>
      </c>
      <c r="G294" s="97"/>
      <c r="H294" s="97">
        <f>'[1]CUENTA T VS'!FG118</f>
        <v>0</v>
      </c>
      <c r="I294" s="102"/>
      <c r="J294" s="97">
        <f t="shared" si="14"/>
        <v>0</v>
      </c>
      <c r="K294" s="98">
        <f t="shared" si="15"/>
        <v>0</v>
      </c>
    </row>
    <row r="295" spans="1:11" x14ac:dyDescent="0.2">
      <c r="A295" s="106">
        <v>2</v>
      </c>
      <c r="B295" s="91">
        <v>3</v>
      </c>
      <c r="C295" s="91">
        <v>7</v>
      </c>
      <c r="D295" s="91">
        <v>2</v>
      </c>
      <c r="E295" s="91"/>
      <c r="F295" s="90" t="s">
        <v>255</v>
      </c>
      <c r="G295" s="92">
        <f>SUM(G296:G302)</f>
        <v>0</v>
      </c>
      <c r="H295" s="92">
        <f>SUM(H296:H302)</f>
        <v>39046.1</v>
      </c>
      <c r="I295" s="92">
        <f>SUM(I296:I302)</f>
        <v>0</v>
      </c>
      <c r="J295" s="92">
        <f t="shared" si="14"/>
        <v>39046.1</v>
      </c>
      <c r="K295" s="93"/>
    </row>
    <row r="296" spans="1:11" x14ac:dyDescent="0.2">
      <c r="A296" s="108">
        <v>2</v>
      </c>
      <c r="B296" s="95">
        <v>3</v>
      </c>
      <c r="C296" s="95">
        <v>7</v>
      </c>
      <c r="D296" s="95">
        <v>2</v>
      </c>
      <c r="E296" s="96" t="s">
        <v>35</v>
      </c>
      <c r="F296" s="94" t="s">
        <v>256</v>
      </c>
      <c r="G296" s="97"/>
      <c r="H296" s="97">
        <f>'[1]CUENTA T VS'!FH118</f>
        <v>0</v>
      </c>
      <c r="I296" s="97"/>
      <c r="J296" s="97">
        <f t="shared" si="14"/>
        <v>0</v>
      </c>
      <c r="K296" s="98">
        <f t="shared" ref="K296:K302" si="16">J296/$J$25</f>
        <v>0</v>
      </c>
    </row>
    <row r="297" spans="1:11" x14ac:dyDescent="0.2">
      <c r="A297" s="108">
        <v>2</v>
      </c>
      <c r="B297" s="95">
        <v>3</v>
      </c>
      <c r="C297" s="95">
        <v>7</v>
      </c>
      <c r="D297" s="95">
        <v>2</v>
      </c>
      <c r="E297" s="96" t="s">
        <v>37</v>
      </c>
      <c r="F297" s="94" t="s">
        <v>257</v>
      </c>
      <c r="G297" s="97">
        <f>'[1]CONSOLIDADO FR'!K188</f>
        <v>0</v>
      </c>
      <c r="H297" s="97">
        <f>'[1]CUENTA T VS'!FI118</f>
        <v>0</v>
      </c>
      <c r="I297" s="97"/>
      <c r="J297" s="97">
        <f t="shared" si="14"/>
        <v>0</v>
      </c>
      <c r="K297" s="98">
        <f t="shared" si="16"/>
        <v>0</v>
      </c>
    </row>
    <row r="298" spans="1:11" x14ac:dyDescent="0.2">
      <c r="A298" s="108">
        <v>2</v>
      </c>
      <c r="B298" s="95">
        <v>3</v>
      </c>
      <c r="C298" s="95">
        <v>7</v>
      </c>
      <c r="D298" s="95">
        <v>2</v>
      </c>
      <c r="E298" s="96" t="s">
        <v>39</v>
      </c>
      <c r="F298" s="94" t="s">
        <v>258</v>
      </c>
      <c r="G298" s="97">
        <f>'[1]CONSOLIDADO FR'!K189</f>
        <v>0</v>
      </c>
      <c r="H298" s="97">
        <f>'[1]CUENTA T VS'!FJ118</f>
        <v>19046.099999999999</v>
      </c>
      <c r="I298" s="97"/>
      <c r="J298" s="97">
        <f t="shared" si="14"/>
        <v>19046.099999999999</v>
      </c>
      <c r="K298" s="98">
        <f t="shared" si="16"/>
        <v>2.8076906974465231E-3</v>
      </c>
    </row>
    <row r="299" spans="1:11" x14ac:dyDescent="0.2">
      <c r="A299" s="108">
        <v>2</v>
      </c>
      <c r="B299" s="95">
        <v>3</v>
      </c>
      <c r="C299" s="95">
        <v>7</v>
      </c>
      <c r="D299" s="95">
        <v>2</v>
      </c>
      <c r="E299" s="96" t="s">
        <v>41</v>
      </c>
      <c r="F299" s="94" t="s">
        <v>259</v>
      </c>
      <c r="G299" s="97"/>
      <c r="H299" s="97">
        <f>'[1]CUENTA T VS'!FK118</f>
        <v>0</v>
      </c>
      <c r="I299" s="97"/>
      <c r="J299" s="97">
        <f t="shared" si="14"/>
        <v>0</v>
      </c>
      <c r="K299" s="98">
        <f t="shared" si="16"/>
        <v>0</v>
      </c>
    </row>
    <row r="300" spans="1:11" x14ac:dyDescent="0.2">
      <c r="A300" s="108">
        <v>2</v>
      </c>
      <c r="B300" s="95">
        <v>3</v>
      </c>
      <c r="C300" s="95">
        <v>7</v>
      </c>
      <c r="D300" s="95">
        <v>2</v>
      </c>
      <c r="E300" s="96" t="s">
        <v>43</v>
      </c>
      <c r="F300" s="94" t="s">
        <v>260</v>
      </c>
      <c r="G300" s="97">
        <f>'[1]CONSOLIDADO FR'!K190</f>
        <v>0</v>
      </c>
      <c r="H300" s="97">
        <f>'[1]CUENTA T VS'!FL118</f>
        <v>0</v>
      </c>
      <c r="I300" s="97"/>
      <c r="J300" s="97">
        <f t="shared" si="14"/>
        <v>0</v>
      </c>
      <c r="K300" s="98">
        <f t="shared" si="16"/>
        <v>0</v>
      </c>
    </row>
    <row r="301" spans="1:11" ht="25.5" x14ac:dyDescent="0.2">
      <c r="A301" s="94">
        <v>2</v>
      </c>
      <c r="B301" s="95">
        <v>3</v>
      </c>
      <c r="C301" s="95">
        <v>7</v>
      </c>
      <c r="D301" s="95">
        <v>2</v>
      </c>
      <c r="E301" s="96" t="s">
        <v>45</v>
      </c>
      <c r="F301" s="118" t="s">
        <v>261</v>
      </c>
      <c r="G301" s="97">
        <f>'[1]CONSOLIDADO FR'!K191</f>
        <v>0</v>
      </c>
      <c r="H301" s="97">
        <f>'[1]CUENTA T VS'!FM118</f>
        <v>20000</v>
      </c>
      <c r="I301" s="97"/>
      <c r="J301" s="97">
        <f t="shared" si="14"/>
        <v>20000</v>
      </c>
      <c r="K301" s="98">
        <f t="shared" si="16"/>
        <v>2.9483103600700649E-3</v>
      </c>
    </row>
    <row r="302" spans="1:11" x14ac:dyDescent="0.2">
      <c r="A302" s="94">
        <v>2</v>
      </c>
      <c r="B302" s="95">
        <v>3</v>
      </c>
      <c r="C302" s="95">
        <v>7</v>
      </c>
      <c r="D302" s="95">
        <v>2</v>
      </c>
      <c r="E302" s="96">
        <v>99</v>
      </c>
      <c r="F302" s="118" t="s">
        <v>262</v>
      </c>
      <c r="G302" s="97">
        <f>'[1]CONSOLIDADO FR'!K192</f>
        <v>0</v>
      </c>
      <c r="H302" s="97">
        <f>'[1]CUENTA T VS'!FN118</f>
        <v>0</v>
      </c>
      <c r="I302" s="97"/>
      <c r="J302" s="97">
        <f t="shared" si="14"/>
        <v>0</v>
      </c>
      <c r="K302" s="98">
        <f t="shared" si="16"/>
        <v>0</v>
      </c>
    </row>
    <row r="303" spans="1:11" ht="25.5" x14ac:dyDescent="0.2">
      <c r="A303" s="87">
        <v>2</v>
      </c>
      <c r="B303" s="88">
        <v>3</v>
      </c>
      <c r="C303" s="88">
        <v>8</v>
      </c>
      <c r="D303" s="88"/>
      <c r="E303" s="88"/>
      <c r="F303" s="117" t="s">
        <v>263</v>
      </c>
      <c r="G303" s="89">
        <f>+G304+G306</f>
        <v>0</v>
      </c>
      <c r="H303" s="89">
        <f>+H304+H306</f>
        <v>0</v>
      </c>
      <c r="I303" s="89">
        <f>+I304+I306</f>
        <v>0</v>
      </c>
      <c r="J303" s="89">
        <f t="shared" si="14"/>
        <v>0</v>
      </c>
      <c r="K303" s="86"/>
    </row>
    <row r="304" spans="1:11" x14ac:dyDescent="0.2">
      <c r="A304" s="90">
        <v>2</v>
      </c>
      <c r="B304" s="91">
        <v>3</v>
      </c>
      <c r="C304" s="91">
        <v>8</v>
      </c>
      <c r="D304" s="91">
        <v>1</v>
      </c>
      <c r="E304" s="91"/>
      <c r="F304" s="90" t="s">
        <v>264</v>
      </c>
      <c r="G304" s="92">
        <f>SUM(G305)</f>
        <v>0</v>
      </c>
      <c r="H304" s="92">
        <f>SUM(H305)</f>
        <v>0</v>
      </c>
      <c r="I304" s="92">
        <f>SUM(I305)</f>
        <v>0</v>
      </c>
      <c r="J304" s="92">
        <f t="shared" si="14"/>
        <v>0</v>
      </c>
      <c r="K304" s="93"/>
    </row>
    <row r="305" spans="1:11" x14ac:dyDescent="0.2">
      <c r="A305" s="94">
        <v>2</v>
      </c>
      <c r="B305" s="95">
        <v>3</v>
      </c>
      <c r="C305" s="95">
        <v>8</v>
      </c>
      <c r="D305" s="95">
        <v>1</v>
      </c>
      <c r="E305" s="96" t="s">
        <v>35</v>
      </c>
      <c r="F305" s="94" t="s">
        <v>264</v>
      </c>
      <c r="G305" s="97"/>
      <c r="H305" s="97">
        <f>'[1]CUENTA T VS'!FO118</f>
        <v>0</v>
      </c>
      <c r="I305" s="97"/>
      <c r="J305" s="97">
        <f t="shared" si="14"/>
        <v>0</v>
      </c>
      <c r="K305" s="98">
        <f>J305/$J$25</f>
        <v>0</v>
      </c>
    </row>
    <row r="306" spans="1:11" ht="25.5" x14ac:dyDescent="0.2">
      <c r="A306" s="90">
        <v>2</v>
      </c>
      <c r="B306" s="91">
        <v>3</v>
      </c>
      <c r="C306" s="91">
        <v>8</v>
      </c>
      <c r="D306" s="91">
        <v>2</v>
      </c>
      <c r="E306" s="91"/>
      <c r="F306" s="116" t="s">
        <v>265</v>
      </c>
      <c r="G306" s="92">
        <f>SUM(G307)</f>
        <v>0</v>
      </c>
      <c r="H306" s="92">
        <f>SUM(H307)</f>
        <v>0</v>
      </c>
      <c r="I306" s="92">
        <f>SUM(I307)</f>
        <v>0</v>
      </c>
      <c r="J306" s="92">
        <f t="shared" si="14"/>
        <v>0</v>
      </c>
      <c r="K306" s="93"/>
    </row>
    <row r="307" spans="1:11" ht="25.5" x14ac:dyDescent="0.2">
      <c r="A307" s="94">
        <v>2</v>
      </c>
      <c r="B307" s="95">
        <v>3</v>
      </c>
      <c r="C307" s="95">
        <v>8</v>
      </c>
      <c r="D307" s="95">
        <v>2</v>
      </c>
      <c r="E307" s="96" t="s">
        <v>35</v>
      </c>
      <c r="F307" s="115" t="s">
        <v>265</v>
      </c>
      <c r="G307" s="97"/>
      <c r="H307" s="97">
        <f>'[1]CUENTA T VS'!FP118</f>
        <v>0</v>
      </c>
      <c r="I307" s="97"/>
      <c r="J307" s="97">
        <f t="shared" si="14"/>
        <v>0</v>
      </c>
      <c r="K307" s="98">
        <f>J307/$J$25</f>
        <v>0</v>
      </c>
    </row>
    <row r="308" spans="1:11" x14ac:dyDescent="0.2">
      <c r="A308" s="87">
        <v>2</v>
      </c>
      <c r="B308" s="88">
        <v>3</v>
      </c>
      <c r="C308" s="88">
        <v>9</v>
      </c>
      <c r="D308" s="88"/>
      <c r="E308" s="88"/>
      <c r="F308" s="87" t="s">
        <v>266</v>
      </c>
      <c r="G308" s="89">
        <f>+G309+G312+G314+G316+G318+G320+G322+G324+G327</f>
        <v>0</v>
      </c>
      <c r="H308" s="89">
        <f>+H309+H312+H314+H316+H318+H320+H322+H324+H327</f>
        <v>1416339.858</v>
      </c>
      <c r="I308" s="89">
        <f>+I309+I312+I314+I316+I318+I320+I322+I324+I327</f>
        <v>0</v>
      </c>
      <c r="J308" s="89">
        <f t="shared" si="14"/>
        <v>1416339.858</v>
      </c>
      <c r="K308" s="86"/>
    </row>
    <row r="309" spans="1:11" x14ac:dyDescent="0.2">
      <c r="A309" s="106">
        <v>2</v>
      </c>
      <c r="B309" s="91">
        <v>3</v>
      </c>
      <c r="C309" s="91">
        <v>9</v>
      </c>
      <c r="D309" s="91">
        <v>1</v>
      </c>
      <c r="E309" s="91"/>
      <c r="F309" s="90" t="s">
        <v>267</v>
      </c>
      <c r="G309" s="92">
        <f>SUM(G310:G311)</f>
        <v>0</v>
      </c>
      <c r="H309" s="92">
        <f>SUM(H310:H311)</f>
        <v>8584.5</v>
      </c>
      <c r="I309" s="92">
        <f t="shared" ref="I309" si="17">SUM(I310:I311)</f>
        <v>0</v>
      </c>
      <c r="J309" s="92">
        <f>SUM(G309:I309)</f>
        <v>8584.5</v>
      </c>
      <c r="K309" s="93"/>
    </row>
    <row r="310" spans="1:11" x14ac:dyDescent="0.2">
      <c r="A310" s="108">
        <v>2</v>
      </c>
      <c r="B310" s="95">
        <v>3</v>
      </c>
      <c r="C310" s="95">
        <v>9</v>
      </c>
      <c r="D310" s="95">
        <v>1</v>
      </c>
      <c r="E310" s="96" t="s">
        <v>35</v>
      </c>
      <c r="F310" s="94" t="s">
        <v>268</v>
      </c>
      <c r="G310" s="97">
        <f>'[1]CONSOLIDADO FR'!K195</f>
        <v>0</v>
      </c>
      <c r="H310" s="97">
        <f>'[1]CUENTA T VS'!FQ118</f>
        <v>8584.5</v>
      </c>
      <c r="I310" s="97"/>
      <c r="J310" s="97">
        <f t="shared" si="14"/>
        <v>8584.5</v>
      </c>
      <c r="K310" s="98">
        <f>J310/$J$25</f>
        <v>1.2654885143010737E-3</v>
      </c>
    </row>
    <row r="311" spans="1:11" x14ac:dyDescent="0.2">
      <c r="A311" s="108">
        <v>2</v>
      </c>
      <c r="B311" s="95">
        <v>3</v>
      </c>
      <c r="C311" s="95">
        <v>9</v>
      </c>
      <c r="D311" s="95">
        <v>1</v>
      </c>
      <c r="E311" s="96" t="s">
        <v>37</v>
      </c>
      <c r="F311" s="94" t="s">
        <v>269</v>
      </c>
      <c r="G311" s="97"/>
      <c r="H311" s="97">
        <f>'[1]CUENTA T VS'!FR118</f>
        <v>0</v>
      </c>
      <c r="I311" s="97"/>
      <c r="J311" s="97">
        <f t="shared" si="14"/>
        <v>0</v>
      </c>
      <c r="K311" s="98">
        <f>J311/$J$25</f>
        <v>0</v>
      </c>
    </row>
    <row r="312" spans="1:11" x14ac:dyDescent="0.2">
      <c r="A312" s="106">
        <v>2</v>
      </c>
      <c r="B312" s="91">
        <v>3</v>
      </c>
      <c r="C312" s="91">
        <v>9</v>
      </c>
      <c r="D312" s="91">
        <v>2</v>
      </c>
      <c r="E312" s="91"/>
      <c r="F312" s="90" t="s">
        <v>270</v>
      </c>
      <c r="G312" s="92">
        <f>SUM(G313)</f>
        <v>0</v>
      </c>
      <c r="H312" s="92">
        <f>SUM(H313)</f>
        <v>746940.8</v>
      </c>
      <c r="I312" s="92">
        <f>SUM(I313)</f>
        <v>0</v>
      </c>
      <c r="J312" s="92">
        <f t="shared" si="14"/>
        <v>746940.8</v>
      </c>
      <c r="K312" s="93"/>
    </row>
    <row r="313" spans="1:11" x14ac:dyDescent="0.2">
      <c r="A313" s="108">
        <v>2</v>
      </c>
      <c r="B313" s="95">
        <v>3</v>
      </c>
      <c r="C313" s="95">
        <v>9</v>
      </c>
      <c r="D313" s="95">
        <v>2</v>
      </c>
      <c r="E313" s="96" t="s">
        <v>35</v>
      </c>
      <c r="F313" s="94" t="s">
        <v>271</v>
      </c>
      <c r="G313" s="97">
        <f>'[1]CONSOLIDADO FR'!K197</f>
        <v>0</v>
      </c>
      <c r="H313" s="97">
        <f>'[1]CUENTA T VS'!FS118</f>
        <v>746940.8</v>
      </c>
      <c r="I313" s="97"/>
      <c r="J313" s="97">
        <f t="shared" si="14"/>
        <v>746940.8</v>
      </c>
      <c r="K313" s="98">
        <f>J313/$J$25</f>
        <v>0.11011066494995113</v>
      </c>
    </row>
    <row r="314" spans="1:11" x14ac:dyDescent="0.2">
      <c r="A314" s="106">
        <v>2</v>
      </c>
      <c r="B314" s="91">
        <v>3</v>
      </c>
      <c r="C314" s="91">
        <v>9</v>
      </c>
      <c r="D314" s="91">
        <v>3</v>
      </c>
      <c r="E314" s="91"/>
      <c r="F314" s="90" t="s">
        <v>272</v>
      </c>
      <c r="G314" s="92">
        <f>SUM(G315)</f>
        <v>0</v>
      </c>
      <c r="H314" s="92">
        <f>SUM(H315)</f>
        <v>376210.57</v>
      </c>
      <c r="I314" s="92">
        <f>SUM(I315)</f>
        <v>0</v>
      </c>
      <c r="J314" s="92">
        <f t="shared" si="14"/>
        <v>376210.57</v>
      </c>
      <c r="K314" s="93"/>
    </row>
    <row r="315" spans="1:11" x14ac:dyDescent="0.2">
      <c r="A315" s="108">
        <v>2</v>
      </c>
      <c r="B315" s="95">
        <v>3</v>
      </c>
      <c r="C315" s="95">
        <v>9</v>
      </c>
      <c r="D315" s="95">
        <v>3</v>
      </c>
      <c r="E315" s="96" t="s">
        <v>35</v>
      </c>
      <c r="F315" s="94" t="s">
        <v>272</v>
      </c>
      <c r="G315" s="97">
        <f>'[1]CONSOLIDADO FR'!K199</f>
        <v>0</v>
      </c>
      <c r="H315" s="97">
        <f>'[1]CUENTA T VS'!FT118</f>
        <v>376210.57</v>
      </c>
      <c r="I315" s="97"/>
      <c r="J315" s="97">
        <f t="shared" si="14"/>
        <v>376210.57</v>
      </c>
      <c r="K315" s="98">
        <f>J315/$J$25</f>
        <v>5.5459276054943218E-2</v>
      </c>
    </row>
    <row r="316" spans="1:11" x14ac:dyDescent="0.2">
      <c r="A316" s="106">
        <v>2</v>
      </c>
      <c r="B316" s="91">
        <v>3</v>
      </c>
      <c r="C316" s="91">
        <v>9</v>
      </c>
      <c r="D316" s="91">
        <v>4</v>
      </c>
      <c r="E316" s="91"/>
      <c r="F316" s="90" t="s">
        <v>273</v>
      </c>
      <c r="G316" s="92">
        <f>SUM(G317)</f>
        <v>0</v>
      </c>
      <c r="H316" s="92">
        <f>SUM(H317)</f>
        <v>0</v>
      </c>
      <c r="I316" s="92">
        <f>SUM(I317)</f>
        <v>0</v>
      </c>
      <c r="J316" s="92">
        <f t="shared" si="14"/>
        <v>0</v>
      </c>
      <c r="K316" s="93"/>
    </row>
    <row r="317" spans="1:11" x14ac:dyDescent="0.2">
      <c r="A317" s="108">
        <v>2</v>
      </c>
      <c r="B317" s="95">
        <v>3</v>
      </c>
      <c r="C317" s="95">
        <v>9</v>
      </c>
      <c r="D317" s="95">
        <v>4</v>
      </c>
      <c r="E317" s="96" t="s">
        <v>35</v>
      </c>
      <c r="F317" s="94" t="s">
        <v>273</v>
      </c>
      <c r="G317" s="97"/>
      <c r="H317" s="97">
        <f>'[1]CUENTA T VS'!FU118</f>
        <v>0</v>
      </c>
      <c r="I317" s="97"/>
      <c r="J317" s="97">
        <f t="shared" si="14"/>
        <v>0</v>
      </c>
      <c r="K317" s="98">
        <f>J317/$J$25</f>
        <v>0</v>
      </c>
    </row>
    <row r="318" spans="1:11" x14ac:dyDescent="0.2">
      <c r="A318" s="106">
        <v>2</v>
      </c>
      <c r="B318" s="91">
        <v>3</v>
      </c>
      <c r="C318" s="91">
        <v>9</v>
      </c>
      <c r="D318" s="91">
        <v>5</v>
      </c>
      <c r="E318" s="91"/>
      <c r="F318" s="90" t="s">
        <v>274</v>
      </c>
      <c r="G318" s="92">
        <f>SUM(G319)</f>
        <v>0</v>
      </c>
      <c r="H318" s="92">
        <f>SUM(H319)</f>
        <v>0</v>
      </c>
      <c r="I318" s="92">
        <f>SUM(I319)</f>
        <v>0</v>
      </c>
      <c r="J318" s="92">
        <f t="shared" si="14"/>
        <v>0</v>
      </c>
      <c r="K318" s="93"/>
    </row>
    <row r="319" spans="1:11" x14ac:dyDescent="0.2">
      <c r="A319" s="108">
        <v>2</v>
      </c>
      <c r="B319" s="95">
        <v>3</v>
      </c>
      <c r="C319" s="95">
        <v>9</v>
      </c>
      <c r="D319" s="95">
        <v>5</v>
      </c>
      <c r="E319" s="96" t="s">
        <v>35</v>
      </c>
      <c r="F319" s="94" t="s">
        <v>274</v>
      </c>
      <c r="G319" s="97">
        <f>'[1]CONSOLIDADO FR'!K201</f>
        <v>0</v>
      </c>
      <c r="H319" s="97">
        <f>'[1]CUENTA T VS'!FV118</f>
        <v>0</v>
      </c>
      <c r="I319" s="97"/>
      <c r="J319" s="97">
        <f t="shared" si="14"/>
        <v>0</v>
      </c>
      <c r="K319" s="98">
        <f>J319/$J$25</f>
        <v>0</v>
      </c>
    </row>
    <row r="320" spans="1:11" x14ac:dyDescent="0.2">
      <c r="A320" s="106">
        <v>2</v>
      </c>
      <c r="B320" s="91">
        <v>3</v>
      </c>
      <c r="C320" s="91">
        <v>9</v>
      </c>
      <c r="D320" s="91">
        <v>6</v>
      </c>
      <c r="E320" s="91"/>
      <c r="F320" s="90" t="s">
        <v>275</v>
      </c>
      <c r="G320" s="92">
        <f>SUM(G321)</f>
        <v>0</v>
      </c>
      <c r="H320" s="92">
        <f>SUM(H321)</f>
        <v>216963.93</v>
      </c>
      <c r="I320" s="92">
        <f>SUM(I321)</f>
        <v>0</v>
      </c>
      <c r="J320" s="92">
        <f t="shared" si="14"/>
        <v>216963.93</v>
      </c>
      <c r="K320" s="93"/>
    </row>
    <row r="321" spans="1:11" x14ac:dyDescent="0.2">
      <c r="A321" s="108">
        <v>2</v>
      </c>
      <c r="B321" s="95">
        <v>3</v>
      </c>
      <c r="C321" s="95">
        <v>9</v>
      </c>
      <c r="D321" s="95">
        <v>6</v>
      </c>
      <c r="E321" s="96" t="s">
        <v>35</v>
      </c>
      <c r="F321" s="94" t="s">
        <v>275</v>
      </c>
      <c r="G321" s="97">
        <f>'[1]CONSOLIDADO FR'!K203</f>
        <v>0</v>
      </c>
      <c r="H321" s="97">
        <f>'[1]CUENTA T VS'!FW118</f>
        <v>216963.93</v>
      </c>
      <c r="I321" s="97"/>
      <c r="J321" s="97">
        <f t="shared" si="14"/>
        <v>216963.93</v>
      </c>
      <c r="K321" s="98">
        <f>J321/$J$25</f>
        <v>3.1983850129025819E-2</v>
      </c>
    </row>
    <row r="322" spans="1:11" x14ac:dyDescent="0.2">
      <c r="A322" s="106">
        <v>2</v>
      </c>
      <c r="B322" s="91">
        <v>3</v>
      </c>
      <c r="C322" s="91">
        <v>9</v>
      </c>
      <c r="D322" s="91">
        <v>7</v>
      </c>
      <c r="E322" s="91"/>
      <c r="F322" s="90" t="s">
        <v>276</v>
      </c>
      <c r="G322" s="92">
        <f>SUM(G323)</f>
        <v>0</v>
      </c>
      <c r="H322" s="92">
        <f>SUM(H323)</f>
        <v>0</v>
      </c>
      <c r="I322" s="92">
        <f>SUM(I323)</f>
        <v>0</v>
      </c>
      <c r="J322" s="92">
        <f t="shared" si="14"/>
        <v>0</v>
      </c>
      <c r="K322" s="93"/>
    </row>
    <row r="323" spans="1:11" x14ac:dyDescent="0.2">
      <c r="A323" s="108">
        <v>2</v>
      </c>
      <c r="B323" s="95">
        <v>3</v>
      </c>
      <c r="C323" s="95">
        <v>9</v>
      </c>
      <c r="D323" s="95">
        <v>7</v>
      </c>
      <c r="E323" s="96" t="s">
        <v>35</v>
      </c>
      <c r="F323" s="94" t="s">
        <v>276</v>
      </c>
      <c r="G323" s="97"/>
      <c r="H323" s="97">
        <f>'[1]CUENTA T VS'!FX118</f>
        <v>0</v>
      </c>
      <c r="I323" s="97"/>
      <c r="J323" s="97">
        <f t="shared" si="14"/>
        <v>0</v>
      </c>
      <c r="K323" s="98">
        <f>J323/$J$25</f>
        <v>0</v>
      </c>
    </row>
    <row r="324" spans="1:11" x14ac:dyDescent="0.2">
      <c r="A324" s="106">
        <v>2</v>
      </c>
      <c r="B324" s="91">
        <v>3</v>
      </c>
      <c r="C324" s="91">
        <v>9</v>
      </c>
      <c r="D324" s="91">
        <v>8</v>
      </c>
      <c r="E324" s="91"/>
      <c r="F324" s="90" t="s">
        <v>277</v>
      </c>
      <c r="G324" s="92">
        <f>SUM(G325:G326)</f>
        <v>0</v>
      </c>
      <c r="H324" s="92">
        <f>SUM(H325:H326)</f>
        <v>67640.05799999999</v>
      </c>
      <c r="I324" s="92">
        <f>SUM(I325:I326)</f>
        <v>0</v>
      </c>
      <c r="J324" s="92">
        <f t="shared" si="14"/>
        <v>67640.05799999999</v>
      </c>
      <c r="K324" s="93"/>
    </row>
    <row r="325" spans="1:11" x14ac:dyDescent="0.2">
      <c r="A325" s="108">
        <v>2</v>
      </c>
      <c r="B325" s="95">
        <v>3</v>
      </c>
      <c r="C325" s="95">
        <v>9</v>
      </c>
      <c r="D325" s="95">
        <v>8</v>
      </c>
      <c r="E325" s="96" t="s">
        <v>35</v>
      </c>
      <c r="F325" s="94" t="s">
        <v>278</v>
      </c>
      <c r="G325" s="97">
        <f>'[1]CONSOLIDADO FR'!K205</f>
        <v>0</v>
      </c>
      <c r="H325" s="97">
        <f>'[1]CUENTA T VS'!FY118</f>
        <v>67640.05799999999</v>
      </c>
      <c r="I325" s="97"/>
      <c r="J325" s="97">
        <f t="shared" si="14"/>
        <v>67640.05799999999</v>
      </c>
      <c r="K325" s="98">
        <f>J325/$J$25</f>
        <v>9.9711941878570017E-3</v>
      </c>
    </row>
    <row r="326" spans="1:11" x14ac:dyDescent="0.2">
      <c r="A326" s="108">
        <v>2</v>
      </c>
      <c r="B326" s="95">
        <v>3</v>
      </c>
      <c r="C326" s="95">
        <v>9</v>
      </c>
      <c r="D326" s="95">
        <v>8</v>
      </c>
      <c r="E326" s="96" t="s">
        <v>37</v>
      </c>
      <c r="F326" s="94" t="s">
        <v>279</v>
      </c>
      <c r="G326" s="97">
        <f>'[1]CONSOLIDADO FR'!K206</f>
        <v>0</v>
      </c>
      <c r="H326" s="97">
        <f>'[1]CUENTA T VS'!FZ118</f>
        <v>0</v>
      </c>
      <c r="I326" s="97"/>
      <c r="J326" s="97">
        <f t="shared" si="14"/>
        <v>0</v>
      </c>
      <c r="K326" s="98">
        <f>J326/$J$25</f>
        <v>0</v>
      </c>
    </row>
    <row r="327" spans="1:11" x14ac:dyDescent="0.2">
      <c r="A327" s="106">
        <v>2</v>
      </c>
      <c r="B327" s="91">
        <v>3</v>
      </c>
      <c r="C327" s="91">
        <v>9</v>
      </c>
      <c r="D327" s="91">
        <v>9</v>
      </c>
      <c r="E327" s="91"/>
      <c r="F327" s="90" t="s">
        <v>280</v>
      </c>
      <c r="G327" s="92">
        <f>SUM(G328:G329)</f>
        <v>0</v>
      </c>
      <c r="H327" s="92">
        <f>SUM(H328:H329)</f>
        <v>0</v>
      </c>
      <c r="I327" s="92">
        <f>SUM(I328)</f>
        <v>0</v>
      </c>
      <c r="J327" s="92">
        <f t="shared" si="14"/>
        <v>0</v>
      </c>
      <c r="K327" s="93"/>
    </row>
    <row r="328" spans="1:11" x14ac:dyDescent="0.2">
      <c r="A328" s="108">
        <v>2</v>
      </c>
      <c r="B328" s="95">
        <v>3</v>
      </c>
      <c r="C328" s="95">
        <v>9</v>
      </c>
      <c r="D328" s="95">
        <v>9</v>
      </c>
      <c r="E328" s="96" t="s">
        <v>35</v>
      </c>
      <c r="F328" s="94" t="s">
        <v>280</v>
      </c>
      <c r="G328" s="97">
        <f>'[1]CONSOLIDADO FR'!K208</f>
        <v>0</v>
      </c>
      <c r="H328" s="97">
        <f>'[1]CUENTA T VS'!GA118</f>
        <v>0</v>
      </c>
      <c r="I328" s="97"/>
      <c r="J328" s="97">
        <f t="shared" si="14"/>
        <v>0</v>
      </c>
      <c r="K328" s="98">
        <f>J328/$J$25</f>
        <v>0</v>
      </c>
    </row>
    <row r="329" spans="1:11" x14ac:dyDescent="0.2">
      <c r="A329" s="108">
        <v>2</v>
      </c>
      <c r="B329" s="95">
        <v>3</v>
      </c>
      <c r="C329" s="95">
        <v>9</v>
      </c>
      <c r="D329" s="95">
        <v>9</v>
      </c>
      <c r="E329" s="96" t="s">
        <v>41</v>
      </c>
      <c r="F329" s="94" t="s">
        <v>281</v>
      </c>
      <c r="G329" s="97">
        <f>'[1]CONSOLIDADO FR'!K209</f>
        <v>0</v>
      </c>
      <c r="H329" s="97">
        <f>'[1]CUENTA T VS'!GB118</f>
        <v>0</v>
      </c>
      <c r="I329" s="97"/>
      <c r="J329" s="97">
        <f>SUM(G329:I329)</f>
        <v>0</v>
      </c>
      <c r="K329" s="98">
        <f>J329/$J$25</f>
        <v>0</v>
      </c>
    </row>
    <row r="330" spans="1:11" x14ac:dyDescent="0.2">
      <c r="A330" s="104">
        <v>2</v>
      </c>
      <c r="B330" s="88">
        <v>4</v>
      </c>
      <c r="C330" s="88">
        <v>1</v>
      </c>
      <c r="D330" s="88">
        <v>2</v>
      </c>
      <c r="E330" s="88"/>
      <c r="F330" s="119" t="s">
        <v>282</v>
      </c>
      <c r="G330" s="89">
        <f>G331+G332+G333+G334+G335</f>
        <v>0</v>
      </c>
      <c r="H330" s="89">
        <f>H331+H332+H333+H334+H335</f>
        <v>0</v>
      </c>
      <c r="I330" s="89">
        <f>I331+I332+I333+I334+I335</f>
        <v>0</v>
      </c>
      <c r="J330" s="89">
        <f t="shared" si="14"/>
        <v>0</v>
      </c>
      <c r="K330" s="86">
        <f>+J330/J25</f>
        <v>0</v>
      </c>
    </row>
    <row r="331" spans="1:11" x14ac:dyDescent="0.2">
      <c r="A331" s="108">
        <v>2</v>
      </c>
      <c r="B331" s="95">
        <v>4</v>
      </c>
      <c r="C331" s="95">
        <v>1</v>
      </c>
      <c r="D331" s="95">
        <v>2</v>
      </c>
      <c r="E331" s="96" t="s">
        <v>35</v>
      </c>
      <c r="F331" s="94" t="s">
        <v>283</v>
      </c>
      <c r="G331" s="97"/>
      <c r="H331" s="97">
        <f>'[1]CUENTA T VS'!GC118</f>
        <v>0</v>
      </c>
      <c r="I331" s="97"/>
      <c r="J331" s="97">
        <f t="shared" si="14"/>
        <v>0</v>
      </c>
      <c r="K331" s="98">
        <f t="shared" ref="K331:K336" si="18">J331/$J$25</f>
        <v>0</v>
      </c>
    </row>
    <row r="332" spans="1:11" x14ac:dyDescent="0.2">
      <c r="A332" s="108">
        <v>2</v>
      </c>
      <c r="B332" s="95">
        <v>4</v>
      </c>
      <c r="C332" s="95">
        <v>1</v>
      </c>
      <c r="D332" s="95">
        <v>2</v>
      </c>
      <c r="E332" s="96" t="s">
        <v>37</v>
      </c>
      <c r="F332" s="94" t="s">
        <v>284</v>
      </c>
      <c r="G332" s="97"/>
      <c r="H332" s="97">
        <f>'[1]CUENTA T VS'!GD118</f>
        <v>0</v>
      </c>
      <c r="I332" s="97"/>
      <c r="J332" s="97">
        <f t="shared" si="14"/>
        <v>0</v>
      </c>
      <c r="K332" s="98">
        <f t="shared" si="18"/>
        <v>0</v>
      </c>
    </row>
    <row r="333" spans="1:11" x14ac:dyDescent="0.2">
      <c r="A333" s="108">
        <v>2</v>
      </c>
      <c r="B333" s="95">
        <v>4</v>
      </c>
      <c r="C333" s="95">
        <v>1</v>
      </c>
      <c r="D333" s="95">
        <v>2</v>
      </c>
      <c r="E333" s="96" t="s">
        <v>39</v>
      </c>
      <c r="F333" s="94" t="s">
        <v>285</v>
      </c>
      <c r="G333" s="97"/>
      <c r="H333" s="97">
        <f>'[1]CUENTA T VS'!GE118</f>
        <v>0</v>
      </c>
      <c r="I333" s="97"/>
      <c r="J333" s="97">
        <f t="shared" si="14"/>
        <v>0</v>
      </c>
      <c r="K333" s="98">
        <f t="shared" si="18"/>
        <v>0</v>
      </c>
    </row>
    <row r="334" spans="1:11" x14ac:dyDescent="0.2">
      <c r="A334" s="108">
        <v>2</v>
      </c>
      <c r="B334" s="95">
        <v>4</v>
      </c>
      <c r="C334" s="95">
        <v>1</v>
      </c>
      <c r="D334" s="95">
        <v>2</v>
      </c>
      <c r="E334" s="96" t="s">
        <v>41</v>
      </c>
      <c r="F334" s="94" t="s">
        <v>286</v>
      </c>
      <c r="G334" s="97"/>
      <c r="H334" s="97">
        <f>'[1]CUENTA T VS'!GF118</f>
        <v>0</v>
      </c>
      <c r="I334" s="97"/>
      <c r="J334" s="97">
        <f t="shared" si="14"/>
        <v>0</v>
      </c>
      <c r="K334" s="98">
        <f t="shared" si="18"/>
        <v>0</v>
      </c>
    </row>
    <row r="335" spans="1:11" x14ac:dyDescent="0.2">
      <c r="A335" s="108">
        <v>2</v>
      </c>
      <c r="B335" s="95">
        <v>4</v>
      </c>
      <c r="C335" s="95">
        <v>1</v>
      </c>
      <c r="D335" s="95">
        <v>2</v>
      </c>
      <c r="E335" s="96" t="s">
        <v>43</v>
      </c>
      <c r="F335" s="94" t="s">
        <v>287</v>
      </c>
      <c r="G335" s="97"/>
      <c r="H335" s="97">
        <f>'[1]CUENTA T VS'!GG118</f>
        <v>0</v>
      </c>
      <c r="I335" s="97"/>
      <c r="J335" s="97">
        <f t="shared" si="14"/>
        <v>0</v>
      </c>
      <c r="K335" s="98">
        <f t="shared" si="18"/>
        <v>0</v>
      </c>
    </row>
    <row r="336" spans="1:11" x14ac:dyDescent="0.2">
      <c r="A336" s="104">
        <v>2</v>
      </c>
      <c r="B336" s="88">
        <v>6</v>
      </c>
      <c r="C336" s="88"/>
      <c r="D336" s="88"/>
      <c r="E336" s="88"/>
      <c r="F336" s="119" t="s">
        <v>288</v>
      </c>
      <c r="G336" s="89">
        <f>G337+G348+G357+G366+G383+G400+G405+G424+G446</f>
        <v>0</v>
      </c>
      <c r="H336" s="89">
        <f>H337+H348+H357+H366+H383+H400+H405+H424+H446</f>
        <v>1636552.8599999999</v>
      </c>
      <c r="I336" s="89">
        <f>I337+I348+I357+I366+I383+I400+I405+I424+I446</f>
        <v>0</v>
      </c>
      <c r="J336" s="89">
        <f t="shared" si="14"/>
        <v>1636552.8599999999</v>
      </c>
      <c r="K336" s="86">
        <f t="shared" si="18"/>
        <v>0.2412532875970147</v>
      </c>
    </row>
    <row r="337" spans="1:11" x14ac:dyDescent="0.2">
      <c r="A337" s="87">
        <v>2</v>
      </c>
      <c r="B337" s="88">
        <v>6</v>
      </c>
      <c r="C337" s="88">
        <v>1</v>
      </c>
      <c r="D337" s="88"/>
      <c r="E337" s="88"/>
      <c r="F337" s="119" t="s">
        <v>289</v>
      </c>
      <c r="G337" s="89">
        <f>+G338+G340+G342+G344+G346</f>
        <v>0</v>
      </c>
      <c r="H337" s="89">
        <f>+H338+H340+H342+H344+H346</f>
        <v>1041076.42</v>
      </c>
      <c r="I337" s="89">
        <f>+I338+I340+I342+I344+I346</f>
        <v>0</v>
      </c>
      <c r="J337" s="89">
        <f t="shared" si="14"/>
        <v>1041076.42</v>
      </c>
      <c r="K337" s="86"/>
    </row>
    <row r="338" spans="1:11" x14ac:dyDescent="0.2">
      <c r="A338" s="90">
        <v>2</v>
      </c>
      <c r="B338" s="91">
        <v>6</v>
      </c>
      <c r="C338" s="91">
        <v>1</v>
      </c>
      <c r="D338" s="91">
        <v>1</v>
      </c>
      <c r="E338" s="91"/>
      <c r="F338" s="120" t="s">
        <v>290</v>
      </c>
      <c r="G338" s="92">
        <f>SUM(G339)</f>
        <v>0</v>
      </c>
      <c r="H338" s="92">
        <f>SUM(H339)</f>
        <v>1007201.38</v>
      </c>
      <c r="I338" s="92">
        <f>SUM(I339)</f>
        <v>0</v>
      </c>
      <c r="J338" s="92">
        <f t="shared" si="14"/>
        <v>1007201.38</v>
      </c>
      <c r="K338" s="93"/>
    </row>
    <row r="339" spans="1:11" x14ac:dyDescent="0.2">
      <c r="A339" s="94">
        <v>2</v>
      </c>
      <c r="B339" s="95">
        <v>6</v>
      </c>
      <c r="C339" s="95">
        <v>1</v>
      </c>
      <c r="D339" s="95">
        <v>1</v>
      </c>
      <c r="E339" s="96" t="s">
        <v>35</v>
      </c>
      <c r="F339" s="103" t="s">
        <v>290</v>
      </c>
      <c r="G339" s="102"/>
      <c r="H339" s="97">
        <f>'[1]CUENTA T VS'!GH118</f>
        <v>1007201.38</v>
      </c>
      <c r="I339" s="102"/>
      <c r="J339" s="97">
        <f t="shared" si="14"/>
        <v>1007201.38</v>
      </c>
      <c r="K339" s="98">
        <f>J339/$J$25</f>
        <v>0.14847711316654333</v>
      </c>
    </row>
    <row r="340" spans="1:11" x14ac:dyDescent="0.2">
      <c r="A340" s="90">
        <v>2</v>
      </c>
      <c r="B340" s="91">
        <v>6</v>
      </c>
      <c r="C340" s="91">
        <v>1</v>
      </c>
      <c r="D340" s="91">
        <v>2</v>
      </c>
      <c r="E340" s="91"/>
      <c r="F340" s="120" t="s">
        <v>291</v>
      </c>
      <c r="G340" s="92">
        <f>SUM(G341)</f>
        <v>0</v>
      </c>
      <c r="H340" s="92">
        <f>SUM(H341)</f>
        <v>0</v>
      </c>
      <c r="I340" s="92">
        <f>SUM(I341)</f>
        <v>0</v>
      </c>
      <c r="J340" s="92">
        <f t="shared" si="14"/>
        <v>0</v>
      </c>
      <c r="K340" s="93"/>
    </row>
    <row r="341" spans="1:11" x14ac:dyDescent="0.2">
      <c r="A341" s="94">
        <v>2</v>
      </c>
      <c r="B341" s="95">
        <v>6</v>
      </c>
      <c r="C341" s="95">
        <v>1</v>
      </c>
      <c r="D341" s="95">
        <v>2</v>
      </c>
      <c r="E341" s="96" t="s">
        <v>35</v>
      </c>
      <c r="F341" s="103" t="s">
        <v>291</v>
      </c>
      <c r="G341" s="102"/>
      <c r="H341" s="97">
        <f>'[1]CUENTA T VS'!GI118</f>
        <v>0</v>
      </c>
      <c r="I341" s="102"/>
      <c r="J341" s="97">
        <f t="shared" si="14"/>
        <v>0</v>
      </c>
      <c r="K341" s="98">
        <f>J341/$J$25</f>
        <v>0</v>
      </c>
    </row>
    <row r="342" spans="1:11" x14ac:dyDescent="0.2">
      <c r="A342" s="90">
        <v>2</v>
      </c>
      <c r="B342" s="91">
        <v>6</v>
      </c>
      <c r="C342" s="91">
        <v>1</v>
      </c>
      <c r="D342" s="91">
        <v>3</v>
      </c>
      <c r="E342" s="91"/>
      <c r="F342" s="120" t="s">
        <v>292</v>
      </c>
      <c r="G342" s="92">
        <f>SUM(G343)</f>
        <v>0</v>
      </c>
      <c r="H342" s="92">
        <f>SUM(H343)</f>
        <v>14000.04</v>
      </c>
      <c r="I342" s="92">
        <f>SUM(I343)</f>
        <v>0</v>
      </c>
      <c r="J342" s="92">
        <f t="shared" si="14"/>
        <v>14000.04</v>
      </c>
      <c r="K342" s="93"/>
    </row>
    <row r="343" spans="1:11" x14ac:dyDescent="0.2">
      <c r="A343" s="94">
        <v>2</v>
      </c>
      <c r="B343" s="95">
        <v>6</v>
      </c>
      <c r="C343" s="95">
        <v>1</v>
      </c>
      <c r="D343" s="95">
        <v>3</v>
      </c>
      <c r="E343" s="96" t="s">
        <v>35</v>
      </c>
      <c r="F343" s="103" t="s">
        <v>292</v>
      </c>
      <c r="G343" s="102"/>
      <c r="H343" s="97">
        <f>'[1]CUENTA T VS'!GJ118</f>
        <v>14000.04</v>
      </c>
      <c r="I343" s="102"/>
      <c r="J343" s="97">
        <f t="shared" si="14"/>
        <v>14000.04</v>
      </c>
      <c r="K343" s="98">
        <f>J343/$J$25</f>
        <v>2.063823148669766E-3</v>
      </c>
    </row>
    <row r="344" spans="1:11" x14ac:dyDescent="0.2">
      <c r="A344" s="90">
        <v>2</v>
      </c>
      <c r="B344" s="91">
        <v>6</v>
      </c>
      <c r="C344" s="91">
        <v>1</v>
      </c>
      <c r="D344" s="91">
        <v>4</v>
      </c>
      <c r="E344" s="91"/>
      <c r="F344" s="120" t="s">
        <v>293</v>
      </c>
      <c r="G344" s="92">
        <f>SUM(G345)</f>
        <v>0</v>
      </c>
      <c r="H344" s="92">
        <f>SUM(H345)</f>
        <v>0</v>
      </c>
      <c r="I344" s="92">
        <f>SUM(I345)</f>
        <v>0</v>
      </c>
      <c r="J344" s="92">
        <f t="shared" si="14"/>
        <v>0</v>
      </c>
      <c r="K344" s="93"/>
    </row>
    <row r="345" spans="1:11" x14ac:dyDescent="0.2">
      <c r="A345" s="94">
        <v>2</v>
      </c>
      <c r="B345" s="95">
        <v>6</v>
      </c>
      <c r="C345" s="95">
        <v>1</v>
      </c>
      <c r="D345" s="95">
        <v>4</v>
      </c>
      <c r="E345" s="96" t="s">
        <v>35</v>
      </c>
      <c r="F345" s="103" t="s">
        <v>293</v>
      </c>
      <c r="G345" s="102"/>
      <c r="H345" s="97">
        <f>'[1]CUENTA T VS'!GK118</f>
        <v>0</v>
      </c>
      <c r="I345" s="102"/>
      <c r="J345" s="97">
        <f t="shared" si="14"/>
        <v>0</v>
      </c>
      <c r="K345" s="98">
        <f>J345/$J$25</f>
        <v>0</v>
      </c>
    </row>
    <row r="346" spans="1:11" ht="25.5" x14ac:dyDescent="0.2">
      <c r="A346" s="90">
        <v>2</v>
      </c>
      <c r="B346" s="91">
        <v>6</v>
      </c>
      <c r="C346" s="91">
        <v>1</v>
      </c>
      <c r="D346" s="91">
        <v>9</v>
      </c>
      <c r="E346" s="91"/>
      <c r="F346" s="120" t="s">
        <v>294</v>
      </c>
      <c r="G346" s="92">
        <f>SUM(G347)</f>
        <v>0</v>
      </c>
      <c r="H346" s="92">
        <f>SUM(H347)</f>
        <v>19875</v>
      </c>
      <c r="I346" s="92">
        <f>SUM(I347)</f>
        <v>0</v>
      </c>
      <c r="J346" s="92">
        <f t="shared" si="14"/>
        <v>19875</v>
      </c>
      <c r="K346" s="93"/>
    </row>
    <row r="347" spans="1:11" ht="25.5" x14ac:dyDescent="0.2">
      <c r="A347" s="94">
        <v>2</v>
      </c>
      <c r="B347" s="95">
        <v>6</v>
      </c>
      <c r="C347" s="95">
        <v>1</v>
      </c>
      <c r="D347" s="95">
        <v>9</v>
      </c>
      <c r="E347" s="96" t="s">
        <v>35</v>
      </c>
      <c r="F347" s="103" t="s">
        <v>294</v>
      </c>
      <c r="G347" s="102"/>
      <c r="H347" s="97">
        <f>'[1]CUENTA T VS'!GL118</f>
        <v>19875</v>
      </c>
      <c r="I347" s="102"/>
      <c r="J347" s="97">
        <f t="shared" si="14"/>
        <v>19875</v>
      </c>
      <c r="K347" s="98">
        <f>J347/$J$25</f>
        <v>2.9298834203196271E-3</v>
      </c>
    </row>
    <row r="348" spans="1:11" x14ac:dyDescent="0.2">
      <c r="A348" s="121">
        <v>2</v>
      </c>
      <c r="B348" s="121">
        <v>6</v>
      </c>
      <c r="C348" s="121">
        <v>2</v>
      </c>
      <c r="D348" s="121"/>
      <c r="E348" s="121"/>
      <c r="F348" s="122" t="s">
        <v>295</v>
      </c>
      <c r="G348" s="89">
        <f>+G349+G351+G353+G355</f>
        <v>0</v>
      </c>
      <c r="H348" s="89">
        <f>+H349+H351+H353+H355</f>
        <v>0</v>
      </c>
      <c r="I348" s="89">
        <f>+I349+I351+I353+I355</f>
        <v>0</v>
      </c>
      <c r="J348" s="89">
        <f t="shared" si="14"/>
        <v>0</v>
      </c>
      <c r="K348" s="86"/>
    </row>
    <row r="349" spans="1:11" x14ac:dyDescent="0.2">
      <c r="A349" s="106">
        <v>2</v>
      </c>
      <c r="B349" s="91">
        <v>6</v>
      </c>
      <c r="C349" s="91">
        <v>2</v>
      </c>
      <c r="D349" s="91">
        <v>1</v>
      </c>
      <c r="E349" s="111"/>
      <c r="F349" s="120" t="s">
        <v>296</v>
      </c>
      <c r="G349" s="92">
        <f>SUM(G350)</f>
        <v>0</v>
      </c>
      <c r="H349" s="92">
        <f>SUM(H350)</f>
        <v>0</v>
      </c>
      <c r="I349" s="92">
        <f>SUM(I350)</f>
        <v>0</v>
      </c>
      <c r="J349" s="92">
        <f t="shared" ref="J349:J412" si="19">SUM(G349:I349)</f>
        <v>0</v>
      </c>
      <c r="K349" s="93"/>
    </row>
    <row r="350" spans="1:11" x14ac:dyDescent="0.2">
      <c r="A350" s="108">
        <v>2</v>
      </c>
      <c r="B350" s="95">
        <v>6</v>
      </c>
      <c r="C350" s="95">
        <v>2</v>
      </c>
      <c r="D350" s="95">
        <v>1</v>
      </c>
      <c r="E350" s="96" t="s">
        <v>35</v>
      </c>
      <c r="F350" s="103" t="s">
        <v>296</v>
      </c>
      <c r="G350" s="102"/>
      <c r="H350" s="97">
        <f>'[1]CUENTA T VS'!GM118</f>
        <v>0</v>
      </c>
      <c r="I350" s="102"/>
      <c r="J350" s="97">
        <f t="shared" si="19"/>
        <v>0</v>
      </c>
      <c r="K350" s="98">
        <f>J350/$J$25</f>
        <v>0</v>
      </c>
    </row>
    <row r="351" spans="1:11" x14ac:dyDescent="0.2">
      <c r="A351" s="106">
        <v>2</v>
      </c>
      <c r="B351" s="91">
        <v>6</v>
      </c>
      <c r="C351" s="91">
        <v>2</v>
      </c>
      <c r="D351" s="91">
        <v>2</v>
      </c>
      <c r="E351" s="111"/>
      <c r="F351" s="120" t="s">
        <v>297</v>
      </c>
      <c r="G351" s="92">
        <f>SUM(G352)</f>
        <v>0</v>
      </c>
      <c r="H351" s="92">
        <f>SUM(H352)</f>
        <v>0</v>
      </c>
      <c r="I351" s="92">
        <f>SUM(I352)</f>
        <v>0</v>
      </c>
      <c r="J351" s="92">
        <f t="shared" si="19"/>
        <v>0</v>
      </c>
      <c r="K351" s="93"/>
    </row>
    <row r="352" spans="1:11" x14ac:dyDescent="0.2">
      <c r="A352" s="108">
        <v>2</v>
      </c>
      <c r="B352" s="95">
        <v>6</v>
      </c>
      <c r="C352" s="95">
        <v>2</v>
      </c>
      <c r="D352" s="95">
        <v>2</v>
      </c>
      <c r="E352" s="96" t="s">
        <v>35</v>
      </c>
      <c r="F352" s="103" t="s">
        <v>297</v>
      </c>
      <c r="G352" s="102"/>
      <c r="H352" s="97">
        <f>'[1]CUENTA T VS'!GN118</f>
        <v>0</v>
      </c>
      <c r="I352" s="102"/>
      <c r="J352" s="97">
        <f t="shared" si="19"/>
        <v>0</v>
      </c>
      <c r="K352" s="98">
        <f>J352/$J$25</f>
        <v>0</v>
      </c>
    </row>
    <row r="353" spans="1:11" x14ac:dyDescent="0.2">
      <c r="A353" s="106">
        <v>2</v>
      </c>
      <c r="B353" s="91">
        <v>6</v>
      </c>
      <c r="C353" s="91">
        <v>2</v>
      </c>
      <c r="D353" s="91">
        <v>3</v>
      </c>
      <c r="E353" s="111"/>
      <c r="F353" s="120" t="s">
        <v>298</v>
      </c>
      <c r="G353" s="92">
        <f>SUM(G354)</f>
        <v>0</v>
      </c>
      <c r="H353" s="92">
        <f>SUM(H354)</f>
        <v>0</v>
      </c>
      <c r="I353" s="92">
        <f>SUM(I354)</f>
        <v>0</v>
      </c>
      <c r="J353" s="92">
        <f t="shared" si="19"/>
        <v>0</v>
      </c>
      <c r="K353" s="93"/>
    </row>
    <row r="354" spans="1:11" x14ac:dyDescent="0.2">
      <c r="A354" s="108">
        <v>2</v>
      </c>
      <c r="B354" s="95">
        <v>6</v>
      </c>
      <c r="C354" s="95">
        <v>2</v>
      </c>
      <c r="D354" s="95">
        <v>3</v>
      </c>
      <c r="E354" s="96" t="s">
        <v>35</v>
      </c>
      <c r="F354" s="103" t="s">
        <v>298</v>
      </c>
      <c r="G354" s="102"/>
      <c r="H354" s="97">
        <f>'[1]CUENTA T VS'!GO118</f>
        <v>0</v>
      </c>
      <c r="I354" s="102"/>
      <c r="J354" s="97">
        <f t="shared" si="19"/>
        <v>0</v>
      </c>
      <c r="K354" s="98">
        <f>J354/$J$25</f>
        <v>0</v>
      </c>
    </row>
    <row r="355" spans="1:11" x14ac:dyDescent="0.2">
      <c r="A355" s="106">
        <v>2</v>
      </c>
      <c r="B355" s="91">
        <v>6</v>
      </c>
      <c r="C355" s="91">
        <v>2</v>
      </c>
      <c r="D355" s="91">
        <v>4</v>
      </c>
      <c r="E355" s="111"/>
      <c r="F355" s="120" t="s">
        <v>299</v>
      </c>
      <c r="G355" s="92">
        <f>SUM(G356)</f>
        <v>0</v>
      </c>
      <c r="H355" s="92">
        <f>SUM(H356)</f>
        <v>0</v>
      </c>
      <c r="I355" s="92">
        <f>SUM(I356)</f>
        <v>0</v>
      </c>
      <c r="J355" s="92">
        <f t="shared" si="19"/>
        <v>0</v>
      </c>
      <c r="K355" s="93"/>
    </row>
    <row r="356" spans="1:11" x14ac:dyDescent="0.2">
      <c r="A356" s="108">
        <v>2</v>
      </c>
      <c r="B356" s="95">
        <v>6</v>
      </c>
      <c r="C356" s="95">
        <v>2</v>
      </c>
      <c r="D356" s="95">
        <v>4</v>
      </c>
      <c r="E356" s="96" t="s">
        <v>35</v>
      </c>
      <c r="F356" s="103" t="s">
        <v>299</v>
      </c>
      <c r="G356" s="102"/>
      <c r="H356" s="97">
        <f>'[1]CUENTA T VS'!GP118</f>
        <v>0</v>
      </c>
      <c r="I356" s="102"/>
      <c r="J356" s="97">
        <f t="shared" si="19"/>
        <v>0</v>
      </c>
      <c r="K356" s="98">
        <f>J356/$J$25</f>
        <v>0</v>
      </c>
    </row>
    <row r="357" spans="1:11" x14ac:dyDescent="0.2">
      <c r="A357" s="121">
        <v>2</v>
      </c>
      <c r="B357" s="121">
        <v>6</v>
      </c>
      <c r="C357" s="121">
        <v>3</v>
      </c>
      <c r="D357" s="121"/>
      <c r="E357" s="121"/>
      <c r="F357" s="122" t="s">
        <v>300</v>
      </c>
      <c r="G357" s="89">
        <f>+G358+G360+G362+G364</f>
        <v>0</v>
      </c>
      <c r="H357" s="89">
        <f>+H358+H360+H362+H364</f>
        <v>595476.43999999994</v>
      </c>
      <c r="I357" s="89">
        <f>+I358+I360+I362+I364</f>
        <v>0</v>
      </c>
      <c r="J357" s="89">
        <f t="shared" si="19"/>
        <v>595476.43999999994</v>
      </c>
      <c r="K357" s="86"/>
    </row>
    <row r="358" spans="1:11" x14ac:dyDescent="0.2">
      <c r="A358" s="106">
        <v>2</v>
      </c>
      <c r="B358" s="91">
        <v>6</v>
      </c>
      <c r="C358" s="91">
        <v>3</v>
      </c>
      <c r="D358" s="91">
        <v>1</v>
      </c>
      <c r="E358" s="111"/>
      <c r="F358" s="120" t="s">
        <v>301</v>
      </c>
      <c r="G358" s="92">
        <f>SUM(G359)</f>
        <v>0</v>
      </c>
      <c r="H358" s="92">
        <f>SUM(H359)</f>
        <v>595476.43999999994</v>
      </c>
      <c r="I358" s="92">
        <f>SUM(I359)</f>
        <v>0</v>
      </c>
      <c r="J358" s="92">
        <f t="shared" si="19"/>
        <v>595476.43999999994</v>
      </c>
      <c r="K358" s="93"/>
    </row>
    <row r="359" spans="1:11" x14ac:dyDescent="0.2">
      <c r="A359" s="108">
        <v>2</v>
      </c>
      <c r="B359" s="95">
        <v>6</v>
      </c>
      <c r="C359" s="95">
        <v>3</v>
      </c>
      <c r="D359" s="95">
        <v>1</v>
      </c>
      <c r="E359" s="96" t="s">
        <v>35</v>
      </c>
      <c r="F359" s="103" t="s">
        <v>301</v>
      </c>
      <c r="G359" s="102"/>
      <c r="H359" s="97">
        <f>'[1]CUENTA T VS'!GQ118</f>
        <v>595476.43999999994</v>
      </c>
      <c r="I359" s="102"/>
      <c r="J359" s="97">
        <f t="shared" si="19"/>
        <v>595476.43999999994</v>
      </c>
      <c r="K359" s="98">
        <f>J359/$J$25</f>
        <v>8.7782467861482014E-2</v>
      </c>
    </row>
    <row r="360" spans="1:11" x14ac:dyDescent="0.2">
      <c r="A360" s="106">
        <v>2</v>
      </c>
      <c r="B360" s="91">
        <v>6</v>
      </c>
      <c r="C360" s="91">
        <v>3</v>
      </c>
      <c r="D360" s="91">
        <v>2</v>
      </c>
      <c r="E360" s="111"/>
      <c r="F360" s="120" t="s">
        <v>302</v>
      </c>
      <c r="G360" s="92">
        <f>SUM(G361)</f>
        <v>0</v>
      </c>
      <c r="H360" s="92">
        <f>SUM(H361)</f>
        <v>0</v>
      </c>
      <c r="I360" s="92">
        <f>SUM(I361)</f>
        <v>0</v>
      </c>
      <c r="J360" s="92">
        <f t="shared" si="19"/>
        <v>0</v>
      </c>
      <c r="K360" s="93"/>
    </row>
    <row r="361" spans="1:11" x14ac:dyDescent="0.2">
      <c r="A361" s="108">
        <v>2</v>
      </c>
      <c r="B361" s="95">
        <v>6</v>
      </c>
      <c r="C361" s="95">
        <v>3</v>
      </c>
      <c r="D361" s="95">
        <v>2</v>
      </c>
      <c r="E361" s="96" t="s">
        <v>35</v>
      </c>
      <c r="F361" s="103" t="s">
        <v>302</v>
      </c>
      <c r="G361" s="102"/>
      <c r="H361" s="97">
        <f>'[1]CUENTA T VS'!GR118</f>
        <v>0</v>
      </c>
      <c r="I361" s="102"/>
      <c r="J361" s="97">
        <f t="shared" si="19"/>
        <v>0</v>
      </c>
      <c r="K361" s="98">
        <f>J361/$J$25</f>
        <v>0</v>
      </c>
    </row>
    <row r="362" spans="1:11" x14ac:dyDescent="0.2">
      <c r="A362" s="106">
        <v>2</v>
      </c>
      <c r="B362" s="91">
        <v>6</v>
      </c>
      <c r="C362" s="91">
        <v>3</v>
      </c>
      <c r="D362" s="91">
        <v>3</v>
      </c>
      <c r="E362" s="111"/>
      <c r="F362" s="120" t="s">
        <v>303</v>
      </c>
      <c r="G362" s="92">
        <f>SUM(G363)</f>
        <v>0</v>
      </c>
      <c r="H362" s="92">
        <f>SUM(H363)</f>
        <v>0</v>
      </c>
      <c r="I362" s="92">
        <f>SUM(I363)</f>
        <v>0</v>
      </c>
      <c r="J362" s="92">
        <f t="shared" si="19"/>
        <v>0</v>
      </c>
      <c r="K362" s="93"/>
    </row>
    <row r="363" spans="1:11" x14ac:dyDescent="0.2">
      <c r="A363" s="108">
        <v>2</v>
      </c>
      <c r="B363" s="95">
        <v>6</v>
      </c>
      <c r="C363" s="95">
        <v>3</v>
      </c>
      <c r="D363" s="95">
        <v>3</v>
      </c>
      <c r="E363" s="96" t="s">
        <v>35</v>
      </c>
      <c r="F363" s="103" t="s">
        <v>303</v>
      </c>
      <c r="G363" s="102"/>
      <c r="H363" s="97">
        <f>'[1]CUENTA T VS'!GS118</f>
        <v>0</v>
      </c>
      <c r="I363" s="102"/>
      <c r="J363" s="97">
        <f t="shared" si="19"/>
        <v>0</v>
      </c>
      <c r="K363" s="98">
        <f>J363/$J$25</f>
        <v>0</v>
      </c>
    </row>
    <row r="364" spans="1:11" x14ac:dyDescent="0.2">
      <c r="A364" s="106">
        <v>2</v>
      </c>
      <c r="B364" s="91">
        <v>6</v>
      </c>
      <c r="C364" s="91">
        <v>3</v>
      </c>
      <c r="D364" s="91">
        <v>4</v>
      </c>
      <c r="E364" s="91"/>
      <c r="F364" s="120" t="s">
        <v>304</v>
      </c>
      <c r="G364" s="92">
        <f>+G365</f>
        <v>0</v>
      </c>
      <c r="H364" s="92">
        <f>+H365</f>
        <v>0</v>
      </c>
      <c r="I364" s="92">
        <f>+I365</f>
        <v>0</v>
      </c>
      <c r="J364" s="92">
        <f t="shared" si="19"/>
        <v>0</v>
      </c>
      <c r="K364" s="93"/>
    </row>
    <row r="365" spans="1:11" x14ac:dyDescent="0.2">
      <c r="A365" s="108">
        <v>2</v>
      </c>
      <c r="B365" s="95">
        <v>6</v>
      </c>
      <c r="C365" s="95">
        <v>3</v>
      </c>
      <c r="D365" s="95">
        <v>4</v>
      </c>
      <c r="E365" s="96" t="s">
        <v>35</v>
      </c>
      <c r="F365" s="103" t="s">
        <v>304</v>
      </c>
      <c r="G365" s="102"/>
      <c r="H365" s="97">
        <f>'[1]CUENTA T VS'!GT118</f>
        <v>0</v>
      </c>
      <c r="I365" s="102"/>
      <c r="J365" s="97">
        <f t="shared" si="19"/>
        <v>0</v>
      </c>
      <c r="K365" s="98">
        <f>J365/$J$25</f>
        <v>0</v>
      </c>
    </row>
    <row r="366" spans="1:11" x14ac:dyDescent="0.2">
      <c r="A366" s="87">
        <v>2</v>
      </c>
      <c r="B366" s="88">
        <v>6</v>
      </c>
      <c r="C366" s="88">
        <v>4</v>
      </c>
      <c r="D366" s="88"/>
      <c r="E366" s="112"/>
      <c r="F366" s="119" t="s">
        <v>305</v>
      </c>
      <c r="G366" s="89">
        <f>+G367+G369+G371+G373+G375+G377+G379+G381</f>
        <v>0</v>
      </c>
      <c r="H366" s="89">
        <f>+H367+H369+H371+H373+H375+H377+H379+H381</f>
        <v>0</v>
      </c>
      <c r="I366" s="89">
        <f>+I367+I369+I371+I373+I375+I377+I379+I381</f>
        <v>0</v>
      </c>
      <c r="J366" s="89">
        <f t="shared" si="19"/>
        <v>0</v>
      </c>
      <c r="K366" s="86"/>
    </row>
    <row r="367" spans="1:11" x14ac:dyDescent="0.2">
      <c r="A367" s="106">
        <v>2</v>
      </c>
      <c r="B367" s="91">
        <v>6</v>
      </c>
      <c r="C367" s="91">
        <v>4</v>
      </c>
      <c r="D367" s="91">
        <v>1</v>
      </c>
      <c r="E367" s="91"/>
      <c r="F367" s="120" t="s">
        <v>306</v>
      </c>
      <c r="G367" s="92">
        <f>SUM(G368)</f>
        <v>0</v>
      </c>
      <c r="H367" s="92">
        <f>SUM(H368)</f>
        <v>0</v>
      </c>
      <c r="I367" s="92">
        <f>SUM(I368)</f>
        <v>0</v>
      </c>
      <c r="J367" s="92">
        <f t="shared" si="19"/>
        <v>0</v>
      </c>
      <c r="K367" s="93"/>
    </row>
    <row r="368" spans="1:11" x14ac:dyDescent="0.2">
      <c r="A368" s="108">
        <v>2</v>
      </c>
      <c r="B368" s="95">
        <v>6</v>
      </c>
      <c r="C368" s="95">
        <v>4</v>
      </c>
      <c r="D368" s="95">
        <v>1</v>
      </c>
      <c r="E368" s="96" t="s">
        <v>35</v>
      </c>
      <c r="F368" s="103" t="s">
        <v>306</v>
      </c>
      <c r="G368" s="102"/>
      <c r="H368" s="97">
        <f>'[1]CUENTA T VS'!GU118</f>
        <v>0</v>
      </c>
      <c r="I368" s="102"/>
      <c r="J368" s="97">
        <f t="shared" si="19"/>
        <v>0</v>
      </c>
      <c r="K368" s="98">
        <f>J368/$J$25</f>
        <v>0</v>
      </c>
    </row>
    <row r="369" spans="1:11" x14ac:dyDescent="0.2">
      <c r="A369" s="106">
        <v>2</v>
      </c>
      <c r="B369" s="91">
        <v>6</v>
      </c>
      <c r="C369" s="91">
        <v>4</v>
      </c>
      <c r="D369" s="91">
        <v>2</v>
      </c>
      <c r="E369" s="91"/>
      <c r="F369" s="120" t="s">
        <v>307</v>
      </c>
      <c r="G369" s="92">
        <f>SUM(G370)</f>
        <v>0</v>
      </c>
      <c r="H369" s="92">
        <f>SUM(H370)</f>
        <v>0</v>
      </c>
      <c r="I369" s="92">
        <f>SUM(I370)</f>
        <v>0</v>
      </c>
      <c r="J369" s="92">
        <f t="shared" si="19"/>
        <v>0</v>
      </c>
      <c r="K369" s="93"/>
    </row>
    <row r="370" spans="1:11" x14ac:dyDescent="0.2">
      <c r="A370" s="108">
        <v>2</v>
      </c>
      <c r="B370" s="95">
        <v>6</v>
      </c>
      <c r="C370" s="95">
        <v>4</v>
      </c>
      <c r="D370" s="95">
        <v>2</v>
      </c>
      <c r="E370" s="96" t="s">
        <v>35</v>
      </c>
      <c r="F370" s="103" t="s">
        <v>307</v>
      </c>
      <c r="G370" s="102"/>
      <c r="H370" s="97">
        <f>'[1]CUENTA T VS'!GV118</f>
        <v>0</v>
      </c>
      <c r="I370" s="102"/>
      <c r="J370" s="97">
        <f t="shared" si="19"/>
        <v>0</v>
      </c>
      <c r="K370" s="98">
        <f>J370/$J$25</f>
        <v>0</v>
      </c>
    </row>
    <row r="371" spans="1:11" x14ac:dyDescent="0.2">
      <c r="A371" s="106">
        <v>2</v>
      </c>
      <c r="B371" s="91">
        <v>6</v>
      </c>
      <c r="C371" s="91">
        <v>4</v>
      </c>
      <c r="D371" s="91">
        <v>3</v>
      </c>
      <c r="E371" s="91"/>
      <c r="F371" s="120" t="s">
        <v>308</v>
      </c>
      <c r="G371" s="92">
        <f>SUM(G372)</f>
        <v>0</v>
      </c>
      <c r="H371" s="92">
        <f>SUM(H372)</f>
        <v>0</v>
      </c>
      <c r="I371" s="92">
        <f>SUM(I372)</f>
        <v>0</v>
      </c>
      <c r="J371" s="92">
        <f t="shared" si="19"/>
        <v>0</v>
      </c>
      <c r="K371" s="93"/>
    </row>
    <row r="372" spans="1:11" x14ac:dyDescent="0.2">
      <c r="A372" s="108">
        <v>2</v>
      </c>
      <c r="B372" s="95">
        <v>6</v>
      </c>
      <c r="C372" s="95">
        <v>4</v>
      </c>
      <c r="D372" s="95">
        <v>3</v>
      </c>
      <c r="E372" s="96" t="s">
        <v>35</v>
      </c>
      <c r="F372" s="103" t="s">
        <v>308</v>
      </c>
      <c r="G372" s="102"/>
      <c r="H372" s="97">
        <f>'[1]CUENTA T VS'!GX118</f>
        <v>0</v>
      </c>
      <c r="I372" s="102"/>
      <c r="J372" s="97">
        <f t="shared" si="19"/>
        <v>0</v>
      </c>
      <c r="K372" s="98">
        <f>J372/$J$25</f>
        <v>0</v>
      </c>
    </row>
    <row r="373" spans="1:11" x14ac:dyDescent="0.2">
      <c r="A373" s="106">
        <v>2</v>
      </c>
      <c r="B373" s="91">
        <v>6</v>
      </c>
      <c r="C373" s="91">
        <v>4</v>
      </c>
      <c r="D373" s="91">
        <v>4</v>
      </c>
      <c r="E373" s="91"/>
      <c r="F373" s="120" t="s">
        <v>309</v>
      </c>
      <c r="G373" s="92">
        <f>SUM(G374)</f>
        <v>0</v>
      </c>
      <c r="H373" s="92">
        <f>SUM(H374)</f>
        <v>0</v>
      </c>
      <c r="I373" s="92">
        <f>SUM(I374)</f>
        <v>0</v>
      </c>
      <c r="J373" s="92">
        <f t="shared" si="19"/>
        <v>0</v>
      </c>
      <c r="K373" s="93"/>
    </row>
    <row r="374" spans="1:11" x14ac:dyDescent="0.2">
      <c r="A374" s="108">
        <v>2</v>
      </c>
      <c r="B374" s="95">
        <v>6</v>
      </c>
      <c r="C374" s="95">
        <v>4</v>
      </c>
      <c r="D374" s="95">
        <v>4</v>
      </c>
      <c r="E374" s="96" t="s">
        <v>35</v>
      </c>
      <c r="F374" s="103" t="s">
        <v>309</v>
      </c>
      <c r="G374" s="102"/>
      <c r="H374" s="97">
        <f>'[1]CUENTA T VS'!GX118</f>
        <v>0</v>
      </c>
      <c r="I374" s="102"/>
      <c r="J374" s="97">
        <f t="shared" si="19"/>
        <v>0</v>
      </c>
      <c r="K374" s="98">
        <f>J374/$J$25</f>
        <v>0</v>
      </c>
    </row>
    <row r="375" spans="1:11" x14ac:dyDescent="0.2">
      <c r="A375" s="106">
        <v>2</v>
      </c>
      <c r="B375" s="91">
        <v>6</v>
      </c>
      <c r="C375" s="91">
        <v>4</v>
      </c>
      <c r="D375" s="91">
        <v>5</v>
      </c>
      <c r="E375" s="91"/>
      <c r="F375" s="120" t="s">
        <v>310</v>
      </c>
      <c r="G375" s="92">
        <f>SUM(G376)</f>
        <v>0</v>
      </c>
      <c r="H375" s="92">
        <f>SUM(H376)</f>
        <v>0</v>
      </c>
      <c r="I375" s="92">
        <f>SUM(I376)</f>
        <v>0</v>
      </c>
      <c r="J375" s="92">
        <f t="shared" si="19"/>
        <v>0</v>
      </c>
      <c r="K375" s="93"/>
    </row>
    <row r="376" spans="1:11" x14ac:dyDescent="0.2">
      <c r="A376" s="108">
        <v>2</v>
      </c>
      <c r="B376" s="95">
        <v>6</v>
      </c>
      <c r="C376" s="95">
        <v>4</v>
      </c>
      <c r="D376" s="95">
        <v>5</v>
      </c>
      <c r="E376" s="96" t="s">
        <v>35</v>
      </c>
      <c r="F376" s="103" t="s">
        <v>310</v>
      </c>
      <c r="G376" s="102"/>
      <c r="H376" s="97">
        <f>'[1]CUENTA T VS'!GY118</f>
        <v>0</v>
      </c>
      <c r="I376" s="102"/>
      <c r="J376" s="97">
        <f t="shared" si="19"/>
        <v>0</v>
      </c>
      <c r="K376" s="98">
        <f>J376/$J$25</f>
        <v>0</v>
      </c>
    </row>
    <row r="377" spans="1:11" x14ac:dyDescent="0.2">
      <c r="A377" s="106">
        <v>2</v>
      </c>
      <c r="B377" s="91">
        <v>6</v>
      </c>
      <c r="C377" s="91">
        <v>4</v>
      </c>
      <c r="D377" s="91">
        <v>6</v>
      </c>
      <c r="E377" s="91"/>
      <c r="F377" s="120" t="s">
        <v>311</v>
      </c>
      <c r="G377" s="92">
        <f>SUM(G378)</f>
        <v>0</v>
      </c>
      <c r="H377" s="92">
        <f>SUM(H378)</f>
        <v>0</v>
      </c>
      <c r="I377" s="92">
        <f>SUM(I378)</f>
        <v>0</v>
      </c>
      <c r="J377" s="92">
        <f t="shared" si="19"/>
        <v>0</v>
      </c>
      <c r="K377" s="93"/>
    </row>
    <row r="378" spans="1:11" x14ac:dyDescent="0.2">
      <c r="A378" s="108">
        <v>2</v>
      </c>
      <c r="B378" s="95">
        <v>6</v>
      </c>
      <c r="C378" s="95">
        <v>4</v>
      </c>
      <c r="D378" s="95">
        <v>6</v>
      </c>
      <c r="E378" s="96" t="s">
        <v>35</v>
      </c>
      <c r="F378" s="103" t="s">
        <v>311</v>
      </c>
      <c r="G378" s="102"/>
      <c r="H378" s="97">
        <f>'[1]CUENTA T VS'!GZ118</f>
        <v>0</v>
      </c>
      <c r="I378" s="102"/>
      <c r="J378" s="97">
        <f t="shared" si="19"/>
        <v>0</v>
      </c>
      <c r="K378" s="98">
        <f>J378/$J$25</f>
        <v>0</v>
      </c>
    </row>
    <row r="379" spans="1:11" x14ac:dyDescent="0.2">
      <c r="A379" s="106">
        <v>2</v>
      </c>
      <c r="B379" s="91">
        <v>6</v>
      </c>
      <c r="C379" s="91">
        <v>4</v>
      </c>
      <c r="D379" s="91">
        <v>7</v>
      </c>
      <c r="E379" s="91"/>
      <c r="F379" s="120" t="s">
        <v>312</v>
      </c>
      <c r="G379" s="92">
        <f>SUM(G380)</f>
        <v>0</v>
      </c>
      <c r="H379" s="92">
        <f>SUM(H380)</f>
        <v>0</v>
      </c>
      <c r="I379" s="92">
        <f>SUM(I380)</f>
        <v>0</v>
      </c>
      <c r="J379" s="92">
        <f t="shared" si="19"/>
        <v>0</v>
      </c>
      <c r="K379" s="93"/>
    </row>
    <row r="380" spans="1:11" x14ac:dyDescent="0.2">
      <c r="A380" s="108">
        <v>2</v>
      </c>
      <c r="B380" s="95">
        <v>6</v>
      </c>
      <c r="C380" s="95">
        <v>4</v>
      </c>
      <c r="D380" s="95">
        <v>7</v>
      </c>
      <c r="E380" s="96" t="s">
        <v>35</v>
      </c>
      <c r="F380" s="103" t="s">
        <v>312</v>
      </c>
      <c r="G380" s="102"/>
      <c r="H380" s="97">
        <f>'[1]CUENTA T VS'!HA118</f>
        <v>0</v>
      </c>
      <c r="I380" s="102"/>
      <c r="J380" s="97">
        <f t="shared" si="19"/>
        <v>0</v>
      </c>
      <c r="K380" s="98">
        <f>J380/$J$25</f>
        <v>0</v>
      </c>
    </row>
    <row r="381" spans="1:11" x14ac:dyDescent="0.2">
      <c r="A381" s="106">
        <v>2</v>
      </c>
      <c r="B381" s="91">
        <v>6</v>
      </c>
      <c r="C381" s="91">
        <v>4</v>
      </c>
      <c r="D381" s="91">
        <v>8</v>
      </c>
      <c r="E381" s="91"/>
      <c r="F381" s="120" t="s">
        <v>313</v>
      </c>
      <c r="G381" s="92">
        <f>SUM(G382)</f>
        <v>0</v>
      </c>
      <c r="H381" s="92">
        <f>SUM(H382)</f>
        <v>0</v>
      </c>
      <c r="I381" s="92">
        <f>SUM(I382)</f>
        <v>0</v>
      </c>
      <c r="J381" s="92">
        <f t="shared" si="19"/>
        <v>0</v>
      </c>
      <c r="K381" s="93"/>
    </row>
    <row r="382" spans="1:11" x14ac:dyDescent="0.2">
      <c r="A382" s="108">
        <v>2</v>
      </c>
      <c r="B382" s="95">
        <v>6</v>
      </c>
      <c r="C382" s="95">
        <v>4</v>
      </c>
      <c r="D382" s="95">
        <v>8</v>
      </c>
      <c r="E382" s="96" t="s">
        <v>35</v>
      </c>
      <c r="F382" s="103" t="s">
        <v>313</v>
      </c>
      <c r="G382" s="102"/>
      <c r="H382" s="97">
        <f>'[1]CUENTA T VS'!HB118</f>
        <v>0</v>
      </c>
      <c r="I382" s="102"/>
      <c r="J382" s="97">
        <f t="shared" si="19"/>
        <v>0</v>
      </c>
      <c r="K382" s="98">
        <f>J382/$J$25</f>
        <v>0</v>
      </c>
    </row>
    <row r="383" spans="1:11" x14ac:dyDescent="0.2">
      <c r="A383" s="87">
        <v>2</v>
      </c>
      <c r="B383" s="88">
        <v>6</v>
      </c>
      <c r="C383" s="88">
        <v>5</v>
      </c>
      <c r="D383" s="88"/>
      <c r="E383" s="112"/>
      <c r="F383" s="119" t="s">
        <v>314</v>
      </c>
      <c r="G383" s="89">
        <f>+G384+G386+G388+G390+G392+G394+G396+G398</f>
        <v>0</v>
      </c>
      <c r="H383" s="89">
        <f>+H384+H386+H388+H390+H392+H394+H396+H398</f>
        <v>0</v>
      </c>
      <c r="I383" s="89">
        <f>+I384+I386+I388+I390+I392+I394+I396+I398</f>
        <v>0</v>
      </c>
      <c r="J383" s="89">
        <f t="shared" si="19"/>
        <v>0</v>
      </c>
      <c r="K383" s="86"/>
    </row>
    <row r="384" spans="1:11" x14ac:dyDescent="0.2">
      <c r="A384" s="90">
        <v>2</v>
      </c>
      <c r="B384" s="91">
        <v>6</v>
      </c>
      <c r="C384" s="91">
        <v>5</v>
      </c>
      <c r="D384" s="91">
        <v>1</v>
      </c>
      <c r="E384" s="91"/>
      <c r="F384" s="120" t="s">
        <v>315</v>
      </c>
      <c r="G384" s="92">
        <f>SUM(G385)</f>
        <v>0</v>
      </c>
      <c r="H384" s="92">
        <f>SUM(H385)</f>
        <v>0</v>
      </c>
      <c r="I384" s="92">
        <f>SUM(I385)</f>
        <v>0</v>
      </c>
      <c r="J384" s="92">
        <f t="shared" si="19"/>
        <v>0</v>
      </c>
      <c r="K384" s="93"/>
    </row>
    <row r="385" spans="1:11" x14ac:dyDescent="0.2">
      <c r="A385" s="94">
        <v>2</v>
      </c>
      <c r="B385" s="95">
        <v>6</v>
      </c>
      <c r="C385" s="95">
        <v>5</v>
      </c>
      <c r="D385" s="95">
        <v>1</v>
      </c>
      <c r="E385" s="96" t="s">
        <v>35</v>
      </c>
      <c r="F385" s="103" t="s">
        <v>315</v>
      </c>
      <c r="G385" s="102"/>
      <c r="H385" s="97">
        <f>'[1]CUENTA T VS'!HC118</f>
        <v>0</v>
      </c>
      <c r="I385" s="102"/>
      <c r="J385" s="97">
        <f t="shared" si="19"/>
        <v>0</v>
      </c>
      <c r="K385" s="98">
        <f>J385/$J$25</f>
        <v>0</v>
      </c>
    </row>
    <row r="386" spans="1:11" x14ac:dyDescent="0.2">
      <c r="A386" s="90">
        <v>2</v>
      </c>
      <c r="B386" s="91">
        <v>6</v>
      </c>
      <c r="C386" s="91">
        <v>5</v>
      </c>
      <c r="D386" s="91">
        <v>2</v>
      </c>
      <c r="E386" s="91"/>
      <c r="F386" s="120" t="s">
        <v>316</v>
      </c>
      <c r="G386" s="92">
        <f>SUM(G387)</f>
        <v>0</v>
      </c>
      <c r="H386" s="92">
        <f>SUM(H387)</f>
        <v>0</v>
      </c>
      <c r="I386" s="92">
        <f>SUM(I387)</f>
        <v>0</v>
      </c>
      <c r="J386" s="92">
        <f t="shared" si="19"/>
        <v>0</v>
      </c>
      <c r="K386" s="93"/>
    </row>
    <row r="387" spans="1:11" x14ac:dyDescent="0.2">
      <c r="A387" s="94">
        <v>2</v>
      </c>
      <c r="B387" s="95">
        <v>6</v>
      </c>
      <c r="C387" s="95">
        <v>5</v>
      </c>
      <c r="D387" s="95">
        <v>2</v>
      </c>
      <c r="E387" s="96" t="s">
        <v>35</v>
      </c>
      <c r="F387" s="103" t="s">
        <v>316</v>
      </c>
      <c r="G387" s="102"/>
      <c r="H387" s="97">
        <f>'[1]CUENTA T VS'!HD118</f>
        <v>0</v>
      </c>
      <c r="I387" s="102"/>
      <c r="J387" s="97">
        <f t="shared" si="19"/>
        <v>0</v>
      </c>
      <c r="K387" s="98">
        <f>J387/$J$25</f>
        <v>0</v>
      </c>
    </row>
    <row r="388" spans="1:11" x14ac:dyDescent="0.2">
      <c r="A388" s="90">
        <v>2</v>
      </c>
      <c r="B388" s="91">
        <v>6</v>
      </c>
      <c r="C388" s="91">
        <v>5</v>
      </c>
      <c r="D388" s="91">
        <v>3</v>
      </c>
      <c r="E388" s="91"/>
      <c r="F388" s="120" t="s">
        <v>317</v>
      </c>
      <c r="G388" s="92">
        <f>SUM(G389)</f>
        <v>0</v>
      </c>
      <c r="H388" s="92">
        <f>SUM(H389)</f>
        <v>0</v>
      </c>
      <c r="I388" s="92">
        <f>SUM(I389)</f>
        <v>0</v>
      </c>
      <c r="J388" s="92">
        <f t="shared" si="19"/>
        <v>0</v>
      </c>
      <c r="K388" s="93"/>
    </row>
    <row r="389" spans="1:11" x14ac:dyDescent="0.2">
      <c r="A389" s="94">
        <v>2</v>
      </c>
      <c r="B389" s="95">
        <v>6</v>
      </c>
      <c r="C389" s="95">
        <v>5</v>
      </c>
      <c r="D389" s="95">
        <v>3</v>
      </c>
      <c r="E389" s="96" t="s">
        <v>35</v>
      </c>
      <c r="F389" s="103" t="s">
        <v>317</v>
      </c>
      <c r="G389" s="102"/>
      <c r="H389" s="97">
        <f>'[1]CUENTA T VS'!HE118</f>
        <v>0</v>
      </c>
      <c r="I389" s="102"/>
      <c r="J389" s="97">
        <f t="shared" si="19"/>
        <v>0</v>
      </c>
      <c r="K389" s="98">
        <f>J389/$J$25</f>
        <v>0</v>
      </c>
    </row>
    <row r="390" spans="1:11" x14ac:dyDescent="0.2">
      <c r="A390" s="90">
        <v>2</v>
      </c>
      <c r="B390" s="91">
        <v>6</v>
      </c>
      <c r="C390" s="91">
        <v>5</v>
      </c>
      <c r="D390" s="91">
        <v>4</v>
      </c>
      <c r="E390" s="91"/>
      <c r="F390" s="120" t="s">
        <v>318</v>
      </c>
      <c r="G390" s="92">
        <f>SUM(G391)</f>
        <v>0</v>
      </c>
      <c r="H390" s="92">
        <f>SUM(H391)</f>
        <v>0</v>
      </c>
      <c r="I390" s="92">
        <f>SUM(I391)</f>
        <v>0</v>
      </c>
      <c r="J390" s="92">
        <f t="shared" si="19"/>
        <v>0</v>
      </c>
      <c r="K390" s="93"/>
    </row>
    <row r="391" spans="1:11" x14ac:dyDescent="0.2">
      <c r="A391" s="94">
        <v>2</v>
      </c>
      <c r="B391" s="95">
        <v>6</v>
      </c>
      <c r="C391" s="95">
        <v>5</v>
      </c>
      <c r="D391" s="95">
        <v>4</v>
      </c>
      <c r="E391" s="96" t="s">
        <v>35</v>
      </c>
      <c r="F391" s="103" t="s">
        <v>318</v>
      </c>
      <c r="G391" s="102"/>
      <c r="H391" s="97">
        <f>'[1]CUENTA T VS'!HF118</f>
        <v>0</v>
      </c>
      <c r="I391" s="102"/>
      <c r="J391" s="97">
        <f t="shared" si="19"/>
        <v>0</v>
      </c>
      <c r="K391" s="98">
        <f>J391/$J$25</f>
        <v>0</v>
      </c>
    </row>
    <row r="392" spans="1:11" x14ac:dyDescent="0.2">
      <c r="A392" s="90">
        <v>2</v>
      </c>
      <c r="B392" s="91">
        <v>6</v>
      </c>
      <c r="C392" s="91">
        <v>5</v>
      </c>
      <c r="D392" s="91">
        <v>5</v>
      </c>
      <c r="E392" s="91"/>
      <c r="F392" s="120" t="s">
        <v>319</v>
      </c>
      <c r="G392" s="92">
        <f>SUM(G393)</f>
        <v>0</v>
      </c>
      <c r="H392" s="92">
        <f>SUM(H393)</f>
        <v>0</v>
      </c>
      <c r="I392" s="92">
        <f>SUM(I393)</f>
        <v>0</v>
      </c>
      <c r="J392" s="92">
        <f t="shared" si="19"/>
        <v>0</v>
      </c>
      <c r="K392" s="93"/>
    </row>
    <row r="393" spans="1:11" x14ac:dyDescent="0.2">
      <c r="A393" s="94">
        <v>2</v>
      </c>
      <c r="B393" s="95">
        <v>6</v>
      </c>
      <c r="C393" s="95">
        <v>5</v>
      </c>
      <c r="D393" s="95">
        <v>5</v>
      </c>
      <c r="E393" s="96" t="s">
        <v>35</v>
      </c>
      <c r="F393" s="103" t="s">
        <v>319</v>
      </c>
      <c r="G393" s="102"/>
      <c r="H393" s="97">
        <f>'[1]CUENTA T VS'!HG118</f>
        <v>0</v>
      </c>
      <c r="I393" s="102"/>
      <c r="J393" s="97">
        <f t="shared" si="19"/>
        <v>0</v>
      </c>
      <c r="K393" s="98">
        <f>J393/$J$25</f>
        <v>0</v>
      </c>
    </row>
    <row r="394" spans="1:11" x14ac:dyDescent="0.2">
      <c r="A394" s="90">
        <v>2</v>
      </c>
      <c r="B394" s="91">
        <v>6</v>
      </c>
      <c r="C394" s="91">
        <v>5</v>
      </c>
      <c r="D394" s="91">
        <v>6</v>
      </c>
      <c r="E394" s="91"/>
      <c r="F394" s="120" t="s">
        <v>320</v>
      </c>
      <c r="G394" s="92">
        <f>SUM(G395)</f>
        <v>0</v>
      </c>
      <c r="H394" s="92">
        <f>SUM(H395)</f>
        <v>0</v>
      </c>
      <c r="I394" s="92">
        <f>SUM(I395)</f>
        <v>0</v>
      </c>
      <c r="J394" s="92">
        <f t="shared" si="19"/>
        <v>0</v>
      </c>
      <c r="K394" s="93"/>
    </row>
    <row r="395" spans="1:11" x14ac:dyDescent="0.2">
      <c r="A395" s="94">
        <v>2</v>
      </c>
      <c r="B395" s="95">
        <v>6</v>
      </c>
      <c r="C395" s="95">
        <v>5</v>
      </c>
      <c r="D395" s="95">
        <v>6</v>
      </c>
      <c r="E395" s="96" t="s">
        <v>35</v>
      </c>
      <c r="F395" s="103" t="s">
        <v>320</v>
      </c>
      <c r="G395" s="102"/>
      <c r="H395" s="97">
        <f>'[1]CUENTA T VS'!HH118</f>
        <v>0</v>
      </c>
      <c r="I395" s="102"/>
      <c r="J395" s="97">
        <f t="shared" si="19"/>
        <v>0</v>
      </c>
      <c r="K395" s="98">
        <f>J395/$J$25</f>
        <v>0</v>
      </c>
    </row>
    <row r="396" spans="1:11" x14ac:dyDescent="0.2">
      <c r="A396" s="90">
        <v>2</v>
      </c>
      <c r="B396" s="91">
        <v>6</v>
      </c>
      <c r="C396" s="91">
        <v>5</v>
      </c>
      <c r="D396" s="91">
        <v>7</v>
      </c>
      <c r="E396" s="91"/>
      <c r="F396" s="120" t="s">
        <v>321</v>
      </c>
      <c r="G396" s="92">
        <f>SUM(G397)</f>
        <v>0</v>
      </c>
      <c r="H396" s="92">
        <f>SUM(H397)</f>
        <v>0</v>
      </c>
      <c r="I396" s="92">
        <f>SUM(I397)</f>
        <v>0</v>
      </c>
      <c r="J396" s="92">
        <f t="shared" si="19"/>
        <v>0</v>
      </c>
      <c r="K396" s="93"/>
    </row>
    <row r="397" spans="1:11" x14ac:dyDescent="0.2">
      <c r="A397" s="94">
        <v>2</v>
      </c>
      <c r="B397" s="95">
        <v>6</v>
      </c>
      <c r="C397" s="95">
        <v>5</v>
      </c>
      <c r="D397" s="95">
        <v>7</v>
      </c>
      <c r="E397" s="96" t="s">
        <v>35</v>
      </c>
      <c r="F397" s="103" t="s">
        <v>321</v>
      </c>
      <c r="G397" s="102"/>
      <c r="H397" s="97">
        <f>'[1]CUENTA T VS'!HI118</f>
        <v>0</v>
      </c>
      <c r="I397" s="102"/>
      <c r="J397" s="97">
        <f t="shared" si="19"/>
        <v>0</v>
      </c>
      <c r="K397" s="98">
        <f>J397/$J$25</f>
        <v>0</v>
      </c>
    </row>
    <row r="398" spans="1:11" x14ac:dyDescent="0.2">
      <c r="A398" s="90">
        <v>2</v>
      </c>
      <c r="B398" s="91">
        <v>6</v>
      </c>
      <c r="C398" s="91">
        <v>5</v>
      </c>
      <c r="D398" s="91">
        <v>8</v>
      </c>
      <c r="E398" s="91"/>
      <c r="F398" s="120" t="s">
        <v>322</v>
      </c>
      <c r="G398" s="92">
        <f>SUM(G399)</f>
        <v>0</v>
      </c>
      <c r="H398" s="92">
        <f>SUM(H399)</f>
        <v>0</v>
      </c>
      <c r="I398" s="92">
        <f>SUM(I399)</f>
        <v>0</v>
      </c>
      <c r="J398" s="92">
        <f t="shared" si="19"/>
        <v>0</v>
      </c>
      <c r="K398" s="93"/>
    </row>
    <row r="399" spans="1:11" x14ac:dyDescent="0.2">
      <c r="A399" s="94">
        <v>2</v>
      </c>
      <c r="B399" s="95">
        <v>6</v>
      </c>
      <c r="C399" s="95">
        <v>5</v>
      </c>
      <c r="D399" s="95">
        <v>8</v>
      </c>
      <c r="E399" s="96" t="s">
        <v>35</v>
      </c>
      <c r="F399" s="103" t="s">
        <v>322</v>
      </c>
      <c r="G399" s="102"/>
      <c r="H399" s="97">
        <f>'[1]CUENTA T VS'!HJ118</f>
        <v>0</v>
      </c>
      <c r="I399" s="102"/>
      <c r="J399" s="97">
        <f t="shared" si="19"/>
        <v>0</v>
      </c>
      <c r="K399" s="98">
        <f>J399/$J$25</f>
        <v>0</v>
      </c>
    </row>
    <row r="400" spans="1:11" x14ac:dyDescent="0.2">
      <c r="A400" s="104">
        <v>2</v>
      </c>
      <c r="B400" s="88">
        <v>6</v>
      </c>
      <c r="C400" s="88">
        <v>6</v>
      </c>
      <c r="D400" s="88"/>
      <c r="E400" s="88"/>
      <c r="F400" s="119" t="s">
        <v>323</v>
      </c>
      <c r="G400" s="89">
        <f>+G401+G403</f>
        <v>0</v>
      </c>
      <c r="H400" s="89">
        <f>+H401+H403</f>
        <v>0</v>
      </c>
      <c r="I400" s="89">
        <f>+I401+I403</f>
        <v>0</v>
      </c>
      <c r="J400" s="89">
        <f t="shared" si="19"/>
        <v>0</v>
      </c>
      <c r="K400" s="86">
        <f>J400/$J$25</f>
        <v>0</v>
      </c>
    </row>
    <row r="401" spans="1:11" x14ac:dyDescent="0.2">
      <c r="A401" s="106">
        <v>2</v>
      </c>
      <c r="B401" s="91">
        <v>6</v>
      </c>
      <c r="C401" s="91">
        <v>6</v>
      </c>
      <c r="D401" s="91">
        <v>1</v>
      </c>
      <c r="E401" s="111"/>
      <c r="F401" s="120" t="s">
        <v>324</v>
      </c>
      <c r="G401" s="92">
        <f>+G402</f>
        <v>0</v>
      </c>
      <c r="H401" s="92">
        <f>+H402</f>
        <v>0</v>
      </c>
      <c r="I401" s="92">
        <f>+I402</f>
        <v>0</v>
      </c>
      <c r="J401" s="92">
        <f t="shared" si="19"/>
        <v>0</v>
      </c>
      <c r="K401" s="93"/>
    </row>
    <row r="402" spans="1:11" x14ac:dyDescent="0.2">
      <c r="A402" s="108">
        <v>2</v>
      </c>
      <c r="B402" s="95">
        <v>6</v>
      </c>
      <c r="C402" s="95">
        <v>6</v>
      </c>
      <c r="D402" s="95">
        <v>1</v>
      </c>
      <c r="E402" s="95" t="s">
        <v>325</v>
      </c>
      <c r="F402" s="103" t="s">
        <v>324</v>
      </c>
      <c r="G402" s="97"/>
      <c r="H402" s="97">
        <f>'[1]CUENTA T VS'!HK118</f>
        <v>0</v>
      </c>
      <c r="I402" s="102"/>
      <c r="J402" s="97">
        <f t="shared" si="19"/>
        <v>0</v>
      </c>
      <c r="K402" s="98">
        <f>J402/$J$25</f>
        <v>0</v>
      </c>
    </row>
    <row r="403" spans="1:11" x14ac:dyDescent="0.2">
      <c r="A403" s="106">
        <v>2</v>
      </c>
      <c r="B403" s="91">
        <v>6</v>
      </c>
      <c r="C403" s="91">
        <v>6</v>
      </c>
      <c r="D403" s="91">
        <v>2</v>
      </c>
      <c r="E403" s="111"/>
      <c r="F403" s="120" t="s">
        <v>326</v>
      </c>
      <c r="G403" s="92">
        <f>+G404</f>
        <v>0</v>
      </c>
      <c r="H403" s="92">
        <f>+H404</f>
        <v>0</v>
      </c>
      <c r="I403" s="92">
        <f>+I404</f>
        <v>0</v>
      </c>
      <c r="J403" s="92">
        <f t="shared" si="19"/>
        <v>0</v>
      </c>
      <c r="K403" s="93"/>
    </row>
    <row r="404" spans="1:11" x14ac:dyDescent="0.2">
      <c r="A404" s="108">
        <v>2</v>
      </c>
      <c r="B404" s="95">
        <v>6</v>
      </c>
      <c r="C404" s="95">
        <v>6</v>
      </c>
      <c r="D404" s="95">
        <v>2</v>
      </c>
      <c r="E404" s="95" t="s">
        <v>325</v>
      </c>
      <c r="F404" s="103" t="s">
        <v>326</v>
      </c>
      <c r="G404" s="102"/>
      <c r="H404" s="97">
        <f>'[1]CUENTA T VS'!HL118</f>
        <v>0</v>
      </c>
      <c r="I404" s="102"/>
      <c r="J404" s="97">
        <f t="shared" si="19"/>
        <v>0</v>
      </c>
      <c r="K404" s="98">
        <f>J404/$J$25</f>
        <v>0</v>
      </c>
    </row>
    <row r="405" spans="1:11" x14ac:dyDescent="0.2">
      <c r="A405" s="87">
        <v>2</v>
      </c>
      <c r="B405" s="88">
        <v>6</v>
      </c>
      <c r="C405" s="88">
        <v>7</v>
      </c>
      <c r="D405" s="88"/>
      <c r="E405" s="112"/>
      <c r="F405" s="119" t="s">
        <v>327</v>
      </c>
      <c r="G405" s="89">
        <f>+G406+G408+G410+G412+G414+G416+G418+G420+G422</f>
        <v>0</v>
      </c>
      <c r="H405" s="89">
        <f>+H406+H408+H410+H412+H414+H416+H418+H420+H422</f>
        <v>0</v>
      </c>
      <c r="I405" s="89">
        <f>+I406+I408+I410+I412+I414+I416+I418+I420+I422</f>
        <v>0</v>
      </c>
      <c r="J405" s="89">
        <f t="shared" si="19"/>
        <v>0</v>
      </c>
      <c r="K405" s="86"/>
    </row>
    <row r="406" spans="1:11" x14ac:dyDescent="0.2">
      <c r="A406" s="90">
        <v>2</v>
      </c>
      <c r="B406" s="91">
        <v>6</v>
      </c>
      <c r="C406" s="91">
        <v>7</v>
      </c>
      <c r="D406" s="91">
        <v>1</v>
      </c>
      <c r="E406" s="91"/>
      <c r="F406" s="120" t="s">
        <v>328</v>
      </c>
      <c r="G406" s="92">
        <f>SUM(G407)</f>
        <v>0</v>
      </c>
      <c r="H406" s="92">
        <f>SUM(H407)</f>
        <v>0</v>
      </c>
      <c r="I406" s="92">
        <f>SUM(I407)</f>
        <v>0</v>
      </c>
      <c r="J406" s="92">
        <f t="shared" si="19"/>
        <v>0</v>
      </c>
      <c r="K406" s="93"/>
    </row>
    <row r="407" spans="1:11" x14ac:dyDescent="0.2">
      <c r="A407" s="94">
        <v>2</v>
      </c>
      <c r="B407" s="95">
        <v>6</v>
      </c>
      <c r="C407" s="95">
        <v>7</v>
      </c>
      <c r="D407" s="95">
        <v>1</v>
      </c>
      <c r="E407" s="96" t="s">
        <v>35</v>
      </c>
      <c r="F407" s="103" t="s">
        <v>328</v>
      </c>
      <c r="G407" s="102"/>
      <c r="H407" s="97">
        <f>'[1]CUENTA T VS'!HM118</f>
        <v>0</v>
      </c>
      <c r="I407" s="102"/>
      <c r="J407" s="97">
        <f t="shared" si="19"/>
        <v>0</v>
      </c>
      <c r="K407" s="98">
        <f>J407/$J$25</f>
        <v>0</v>
      </c>
    </row>
    <row r="408" spans="1:11" x14ac:dyDescent="0.2">
      <c r="A408" s="106">
        <v>2</v>
      </c>
      <c r="B408" s="91">
        <v>6</v>
      </c>
      <c r="C408" s="91">
        <v>7</v>
      </c>
      <c r="D408" s="91">
        <v>2</v>
      </c>
      <c r="E408" s="91"/>
      <c r="F408" s="120" t="s">
        <v>329</v>
      </c>
      <c r="G408" s="92">
        <f>SUM(G409)</f>
        <v>0</v>
      </c>
      <c r="H408" s="92">
        <f>SUM(H409)</f>
        <v>0</v>
      </c>
      <c r="I408" s="92">
        <f>SUM(I409)</f>
        <v>0</v>
      </c>
      <c r="J408" s="92">
        <f t="shared" si="19"/>
        <v>0</v>
      </c>
      <c r="K408" s="93"/>
    </row>
    <row r="409" spans="1:11" x14ac:dyDescent="0.2">
      <c r="A409" s="108">
        <v>2</v>
      </c>
      <c r="B409" s="95">
        <v>6</v>
      </c>
      <c r="C409" s="95">
        <v>7</v>
      </c>
      <c r="D409" s="95">
        <v>2</v>
      </c>
      <c r="E409" s="96" t="s">
        <v>35</v>
      </c>
      <c r="F409" s="103" t="s">
        <v>329</v>
      </c>
      <c r="G409" s="102"/>
      <c r="H409" s="97">
        <f>'[1]CUENTA T VS'!HN118</f>
        <v>0</v>
      </c>
      <c r="I409" s="102"/>
      <c r="J409" s="97">
        <f t="shared" si="19"/>
        <v>0</v>
      </c>
      <c r="K409" s="98">
        <f>J409/$J$25</f>
        <v>0</v>
      </c>
    </row>
    <row r="410" spans="1:11" x14ac:dyDescent="0.2">
      <c r="A410" s="106">
        <v>2</v>
      </c>
      <c r="B410" s="91">
        <v>6</v>
      </c>
      <c r="C410" s="91">
        <v>7</v>
      </c>
      <c r="D410" s="91">
        <v>3</v>
      </c>
      <c r="E410" s="91"/>
      <c r="F410" s="120" t="s">
        <v>330</v>
      </c>
      <c r="G410" s="92">
        <f>SUM(G411)</f>
        <v>0</v>
      </c>
      <c r="H410" s="92">
        <f>SUM(H411)</f>
        <v>0</v>
      </c>
      <c r="I410" s="92">
        <f>SUM(I411)</f>
        <v>0</v>
      </c>
      <c r="J410" s="92">
        <f t="shared" si="19"/>
        <v>0</v>
      </c>
      <c r="K410" s="93"/>
    </row>
    <row r="411" spans="1:11" x14ac:dyDescent="0.2">
      <c r="A411" s="108">
        <v>2</v>
      </c>
      <c r="B411" s="95">
        <v>6</v>
      </c>
      <c r="C411" s="95">
        <v>7</v>
      </c>
      <c r="D411" s="95">
        <v>3</v>
      </c>
      <c r="E411" s="96" t="s">
        <v>35</v>
      </c>
      <c r="F411" s="103" t="s">
        <v>330</v>
      </c>
      <c r="G411" s="102"/>
      <c r="H411" s="97">
        <f>'[1]CUENTA T VS'!HO118</f>
        <v>0</v>
      </c>
      <c r="I411" s="102"/>
      <c r="J411" s="97">
        <f t="shared" si="19"/>
        <v>0</v>
      </c>
      <c r="K411" s="98">
        <f>J411/$J$25</f>
        <v>0</v>
      </c>
    </row>
    <row r="412" spans="1:11" x14ac:dyDescent="0.2">
      <c r="A412" s="106">
        <v>2</v>
      </c>
      <c r="B412" s="91">
        <v>6</v>
      </c>
      <c r="C412" s="91">
        <v>7</v>
      </c>
      <c r="D412" s="91">
        <v>4</v>
      </c>
      <c r="E412" s="91"/>
      <c r="F412" s="120" t="s">
        <v>331</v>
      </c>
      <c r="G412" s="92">
        <f>SUM(G413)</f>
        <v>0</v>
      </c>
      <c r="H412" s="92">
        <f>SUM(H413)</f>
        <v>0</v>
      </c>
      <c r="I412" s="92">
        <f>SUM(I413)</f>
        <v>0</v>
      </c>
      <c r="J412" s="92">
        <f t="shared" si="19"/>
        <v>0</v>
      </c>
      <c r="K412" s="93"/>
    </row>
    <row r="413" spans="1:11" x14ac:dyDescent="0.2">
      <c r="A413" s="108">
        <v>2</v>
      </c>
      <c r="B413" s="95">
        <v>6</v>
      </c>
      <c r="C413" s="95">
        <v>7</v>
      </c>
      <c r="D413" s="95">
        <v>4</v>
      </c>
      <c r="E413" s="96" t="s">
        <v>35</v>
      </c>
      <c r="F413" s="103" t="s">
        <v>331</v>
      </c>
      <c r="G413" s="102"/>
      <c r="H413" s="97">
        <f>'[1]CUENTA T VS'!HP118</f>
        <v>0</v>
      </c>
      <c r="I413" s="102"/>
      <c r="J413" s="97">
        <f t="shared" ref="J413:J477" si="20">SUM(G413:I413)</f>
        <v>0</v>
      </c>
      <c r="K413" s="98">
        <f>J413/$J$25</f>
        <v>0</v>
      </c>
    </row>
    <row r="414" spans="1:11" x14ac:dyDescent="0.2">
      <c r="A414" s="106">
        <v>2</v>
      </c>
      <c r="B414" s="91">
        <v>6</v>
      </c>
      <c r="C414" s="91">
        <v>7</v>
      </c>
      <c r="D414" s="91">
        <v>5</v>
      </c>
      <c r="E414" s="91"/>
      <c r="F414" s="120" t="s">
        <v>332</v>
      </c>
      <c r="G414" s="92">
        <f>SUM(G415)</f>
        <v>0</v>
      </c>
      <c r="H414" s="92">
        <f>SUM(H415)</f>
        <v>0</v>
      </c>
      <c r="I414" s="92">
        <f>SUM(I415)</f>
        <v>0</v>
      </c>
      <c r="J414" s="92">
        <f t="shared" si="20"/>
        <v>0</v>
      </c>
      <c r="K414" s="93"/>
    </row>
    <row r="415" spans="1:11" x14ac:dyDescent="0.2">
      <c r="A415" s="108">
        <v>2</v>
      </c>
      <c r="B415" s="95">
        <v>6</v>
      </c>
      <c r="C415" s="95">
        <v>7</v>
      </c>
      <c r="D415" s="95">
        <v>5</v>
      </c>
      <c r="E415" s="96" t="s">
        <v>35</v>
      </c>
      <c r="F415" s="103" t="s">
        <v>332</v>
      </c>
      <c r="G415" s="102"/>
      <c r="H415" s="97">
        <f>'[1]CUENTA T VS'!HQ118</f>
        <v>0</v>
      </c>
      <c r="I415" s="102"/>
      <c r="J415" s="97">
        <f t="shared" si="20"/>
        <v>0</v>
      </c>
      <c r="K415" s="98">
        <f>J415/$J$25</f>
        <v>0</v>
      </c>
    </row>
    <row r="416" spans="1:11" x14ac:dyDescent="0.2">
      <c r="A416" s="106">
        <v>2</v>
      </c>
      <c r="B416" s="91">
        <v>6</v>
      </c>
      <c r="C416" s="91">
        <v>7</v>
      </c>
      <c r="D416" s="91">
        <v>6</v>
      </c>
      <c r="E416" s="91"/>
      <c r="F416" s="120" t="s">
        <v>333</v>
      </c>
      <c r="G416" s="92">
        <f>SUM(G417)</f>
        <v>0</v>
      </c>
      <c r="H416" s="92">
        <f>SUM(H417)</f>
        <v>0</v>
      </c>
      <c r="I416" s="92">
        <f>SUM(I417)</f>
        <v>0</v>
      </c>
      <c r="J416" s="92">
        <f t="shared" si="20"/>
        <v>0</v>
      </c>
      <c r="K416" s="93"/>
    </row>
    <row r="417" spans="1:11" x14ac:dyDescent="0.2">
      <c r="A417" s="108">
        <v>2</v>
      </c>
      <c r="B417" s="95">
        <v>6</v>
      </c>
      <c r="C417" s="95">
        <v>7</v>
      </c>
      <c r="D417" s="95">
        <v>6</v>
      </c>
      <c r="E417" s="96" t="s">
        <v>35</v>
      </c>
      <c r="F417" s="103" t="s">
        <v>333</v>
      </c>
      <c r="G417" s="102"/>
      <c r="H417" s="97">
        <f>'[1]CUENTA T VS'!HR118</f>
        <v>0</v>
      </c>
      <c r="I417" s="102"/>
      <c r="J417" s="97">
        <f t="shared" si="20"/>
        <v>0</v>
      </c>
      <c r="K417" s="98">
        <f>J417/$J$25</f>
        <v>0</v>
      </c>
    </row>
    <row r="418" spans="1:11" x14ac:dyDescent="0.2">
      <c r="A418" s="106">
        <v>2</v>
      </c>
      <c r="B418" s="91">
        <v>6</v>
      </c>
      <c r="C418" s="91">
        <v>7</v>
      </c>
      <c r="D418" s="91">
        <v>7</v>
      </c>
      <c r="E418" s="91"/>
      <c r="F418" s="120" t="s">
        <v>334</v>
      </c>
      <c r="G418" s="92">
        <f>SUM(G419)</f>
        <v>0</v>
      </c>
      <c r="H418" s="92">
        <f>SUM(H419)</f>
        <v>0</v>
      </c>
      <c r="I418" s="92">
        <f>SUM(I419)</f>
        <v>0</v>
      </c>
      <c r="J418" s="92">
        <f t="shared" si="20"/>
        <v>0</v>
      </c>
      <c r="K418" s="93"/>
    </row>
    <row r="419" spans="1:11" x14ac:dyDescent="0.2">
      <c r="A419" s="108">
        <v>2</v>
      </c>
      <c r="B419" s="95">
        <v>6</v>
      </c>
      <c r="C419" s="95">
        <v>7</v>
      </c>
      <c r="D419" s="95">
        <v>7</v>
      </c>
      <c r="E419" s="96" t="s">
        <v>35</v>
      </c>
      <c r="F419" s="103" t="s">
        <v>334</v>
      </c>
      <c r="G419" s="102"/>
      <c r="H419" s="97">
        <f>'[1]CUENTA T VS'!HS118</f>
        <v>0</v>
      </c>
      <c r="I419" s="102"/>
      <c r="J419" s="97">
        <f t="shared" si="20"/>
        <v>0</v>
      </c>
      <c r="K419" s="98">
        <f>J419/$J$25</f>
        <v>0</v>
      </c>
    </row>
    <row r="420" spans="1:11" x14ac:dyDescent="0.2">
      <c r="A420" s="106">
        <v>2</v>
      </c>
      <c r="B420" s="91">
        <v>6</v>
      </c>
      <c r="C420" s="91">
        <v>7</v>
      </c>
      <c r="D420" s="91">
        <v>8</v>
      </c>
      <c r="E420" s="91"/>
      <c r="F420" s="120" t="s">
        <v>335</v>
      </c>
      <c r="G420" s="92">
        <f>SUM(G421)</f>
        <v>0</v>
      </c>
      <c r="H420" s="92">
        <f>SUM(H421)</f>
        <v>0</v>
      </c>
      <c r="I420" s="92">
        <f>SUM(I421)</f>
        <v>0</v>
      </c>
      <c r="J420" s="92">
        <f t="shared" si="20"/>
        <v>0</v>
      </c>
      <c r="K420" s="93"/>
    </row>
    <row r="421" spans="1:11" x14ac:dyDescent="0.2">
      <c r="A421" s="108">
        <v>2</v>
      </c>
      <c r="B421" s="95">
        <v>6</v>
      </c>
      <c r="C421" s="95">
        <v>7</v>
      </c>
      <c r="D421" s="95">
        <v>8</v>
      </c>
      <c r="E421" s="96" t="s">
        <v>35</v>
      </c>
      <c r="F421" s="103" t="s">
        <v>335</v>
      </c>
      <c r="G421" s="102"/>
      <c r="H421" s="97">
        <f>'[1]CUENTA T VS'!HT118</f>
        <v>0</v>
      </c>
      <c r="I421" s="102"/>
      <c r="J421" s="97">
        <f t="shared" si="20"/>
        <v>0</v>
      </c>
      <c r="K421" s="98">
        <f>J421/$J$25</f>
        <v>0</v>
      </c>
    </row>
    <row r="422" spans="1:11" x14ac:dyDescent="0.2">
      <c r="A422" s="106">
        <v>2</v>
      </c>
      <c r="B422" s="91">
        <v>6</v>
      </c>
      <c r="C422" s="91">
        <v>7</v>
      </c>
      <c r="D422" s="91">
        <v>9</v>
      </c>
      <c r="E422" s="91"/>
      <c r="F422" s="120" t="s">
        <v>336</v>
      </c>
      <c r="G422" s="92">
        <f>SUM(G423)</f>
        <v>0</v>
      </c>
      <c r="H422" s="92">
        <f>SUM(H423)</f>
        <v>0</v>
      </c>
      <c r="I422" s="92">
        <f>SUM(I423)</f>
        <v>0</v>
      </c>
      <c r="J422" s="92">
        <f t="shared" si="20"/>
        <v>0</v>
      </c>
      <c r="K422" s="93"/>
    </row>
    <row r="423" spans="1:11" x14ac:dyDescent="0.2">
      <c r="A423" s="108">
        <v>2</v>
      </c>
      <c r="B423" s="95">
        <v>6</v>
      </c>
      <c r="C423" s="95">
        <v>7</v>
      </c>
      <c r="D423" s="95">
        <v>9</v>
      </c>
      <c r="E423" s="96" t="s">
        <v>35</v>
      </c>
      <c r="F423" s="103" t="s">
        <v>336</v>
      </c>
      <c r="G423" s="102"/>
      <c r="H423" s="97">
        <f>'[1]CUENTA T VS'!HU118</f>
        <v>0</v>
      </c>
      <c r="I423" s="102"/>
      <c r="J423" s="97">
        <f t="shared" si="20"/>
        <v>0</v>
      </c>
      <c r="K423" s="98">
        <f>J423/$J$25</f>
        <v>0</v>
      </c>
    </row>
    <row r="424" spans="1:11" x14ac:dyDescent="0.2">
      <c r="A424" s="104">
        <v>2</v>
      </c>
      <c r="B424" s="88">
        <v>6</v>
      </c>
      <c r="C424" s="88">
        <v>8</v>
      </c>
      <c r="D424" s="88"/>
      <c r="E424" s="88"/>
      <c r="F424" s="119" t="s">
        <v>337</v>
      </c>
      <c r="G424" s="89">
        <f>G425+G427+G429+G432+G434+G436+G438+G440+G444</f>
        <v>0</v>
      </c>
      <c r="H424" s="89">
        <f>H425+H427+H429+H432+H434+H436+H438+H440+H444</f>
        <v>0</v>
      </c>
      <c r="I424" s="89">
        <f>I425+I427+I429+I432+I434+I436+I438+I440+I444</f>
        <v>0</v>
      </c>
      <c r="J424" s="89">
        <f t="shared" si="20"/>
        <v>0</v>
      </c>
      <c r="K424" s="86"/>
    </row>
    <row r="425" spans="1:11" x14ac:dyDescent="0.2">
      <c r="A425" s="106">
        <v>2</v>
      </c>
      <c r="B425" s="91">
        <v>6</v>
      </c>
      <c r="C425" s="91">
        <v>8</v>
      </c>
      <c r="D425" s="91">
        <v>1</v>
      </c>
      <c r="E425" s="91"/>
      <c r="F425" s="120" t="s">
        <v>338</v>
      </c>
      <c r="G425" s="92">
        <f>+G426</f>
        <v>0</v>
      </c>
      <c r="H425" s="92">
        <f>+H426</f>
        <v>0</v>
      </c>
      <c r="I425" s="92">
        <f>+I426</f>
        <v>0</v>
      </c>
      <c r="J425" s="92">
        <f t="shared" si="20"/>
        <v>0</v>
      </c>
      <c r="K425" s="93"/>
    </row>
    <row r="426" spans="1:11" x14ac:dyDescent="0.2">
      <c r="A426" s="108">
        <v>2</v>
      </c>
      <c r="B426" s="95">
        <v>6</v>
      </c>
      <c r="C426" s="95">
        <v>8</v>
      </c>
      <c r="D426" s="95">
        <v>1</v>
      </c>
      <c r="E426" s="96" t="s">
        <v>35</v>
      </c>
      <c r="F426" s="103" t="s">
        <v>338</v>
      </c>
      <c r="G426" s="102"/>
      <c r="H426" s="97">
        <f>'[1]CUENTA T VS'!HV118</f>
        <v>0</v>
      </c>
      <c r="I426" s="102"/>
      <c r="J426" s="97">
        <f t="shared" si="20"/>
        <v>0</v>
      </c>
      <c r="K426" s="98">
        <f>J426/$J$25</f>
        <v>0</v>
      </c>
    </row>
    <row r="427" spans="1:11" x14ac:dyDescent="0.2">
      <c r="A427" s="106">
        <v>2</v>
      </c>
      <c r="B427" s="91">
        <v>6</v>
      </c>
      <c r="C427" s="91">
        <v>8</v>
      </c>
      <c r="D427" s="91">
        <v>2</v>
      </c>
      <c r="E427" s="91"/>
      <c r="F427" s="120" t="s">
        <v>339</v>
      </c>
      <c r="G427" s="92">
        <f>+G428</f>
        <v>0</v>
      </c>
      <c r="H427" s="92">
        <f>+H428</f>
        <v>0</v>
      </c>
      <c r="I427" s="92">
        <f>+I428</f>
        <v>0</v>
      </c>
      <c r="J427" s="92">
        <f t="shared" si="20"/>
        <v>0</v>
      </c>
      <c r="K427" s="93"/>
    </row>
    <row r="428" spans="1:11" x14ac:dyDescent="0.2">
      <c r="A428" s="108">
        <v>2</v>
      </c>
      <c r="B428" s="95">
        <v>6</v>
      </c>
      <c r="C428" s="95">
        <v>8</v>
      </c>
      <c r="D428" s="95">
        <v>2</v>
      </c>
      <c r="E428" s="96" t="s">
        <v>35</v>
      </c>
      <c r="F428" s="103" t="s">
        <v>339</v>
      </c>
      <c r="G428" s="102"/>
      <c r="H428" s="97">
        <f>'[1]CUENTA T VS'!HW118</f>
        <v>0</v>
      </c>
      <c r="I428" s="102"/>
      <c r="J428" s="97">
        <f t="shared" si="20"/>
        <v>0</v>
      </c>
      <c r="K428" s="98">
        <f>J428/$J$25</f>
        <v>0</v>
      </c>
    </row>
    <row r="429" spans="1:11" x14ac:dyDescent="0.2">
      <c r="A429" s="106">
        <v>2</v>
      </c>
      <c r="B429" s="91">
        <v>6</v>
      </c>
      <c r="C429" s="91">
        <v>8</v>
      </c>
      <c r="D429" s="91">
        <v>3</v>
      </c>
      <c r="E429" s="91"/>
      <c r="F429" s="120" t="s">
        <v>340</v>
      </c>
      <c r="G429" s="92">
        <f>SUM(G430:G431)</f>
        <v>0</v>
      </c>
      <c r="H429" s="92">
        <f>SUM(H430:H431)</f>
        <v>0</v>
      </c>
      <c r="I429" s="92">
        <f>SUM(I430:I431)</f>
        <v>0</v>
      </c>
      <c r="J429" s="92">
        <f t="shared" si="20"/>
        <v>0</v>
      </c>
      <c r="K429" s="93"/>
    </row>
    <row r="430" spans="1:11" x14ac:dyDescent="0.2">
      <c r="A430" s="108">
        <v>2</v>
      </c>
      <c r="B430" s="95">
        <v>6</v>
      </c>
      <c r="C430" s="95">
        <v>8</v>
      </c>
      <c r="D430" s="95">
        <v>3</v>
      </c>
      <c r="E430" s="96" t="s">
        <v>35</v>
      </c>
      <c r="F430" s="103" t="s">
        <v>341</v>
      </c>
      <c r="G430" s="102"/>
      <c r="H430" s="97">
        <f>'[1]CUENTA T VS'!HX118</f>
        <v>0</v>
      </c>
      <c r="I430" s="102"/>
      <c r="J430" s="97">
        <f t="shared" si="20"/>
        <v>0</v>
      </c>
      <c r="K430" s="98">
        <f>J430/$J$25</f>
        <v>0</v>
      </c>
    </row>
    <row r="431" spans="1:11" x14ac:dyDescent="0.2">
      <c r="A431" s="108">
        <v>2</v>
      </c>
      <c r="B431" s="95">
        <v>6</v>
      </c>
      <c r="C431" s="95">
        <v>8</v>
      </c>
      <c r="D431" s="95">
        <v>3</v>
      </c>
      <c r="E431" s="96" t="s">
        <v>37</v>
      </c>
      <c r="F431" s="103" t="s">
        <v>342</v>
      </c>
      <c r="G431" s="102"/>
      <c r="H431" s="97">
        <f>'[1]CUENTA T VS'!HY118</f>
        <v>0</v>
      </c>
      <c r="I431" s="102"/>
      <c r="J431" s="97">
        <f t="shared" si="20"/>
        <v>0</v>
      </c>
      <c r="K431" s="98">
        <f>J431/$J$25</f>
        <v>0</v>
      </c>
    </row>
    <row r="432" spans="1:11" x14ac:dyDescent="0.2">
      <c r="A432" s="106">
        <v>2</v>
      </c>
      <c r="B432" s="91">
        <v>6</v>
      </c>
      <c r="C432" s="91">
        <v>8</v>
      </c>
      <c r="D432" s="91">
        <v>4</v>
      </c>
      <c r="E432" s="91"/>
      <c r="F432" s="120" t="s">
        <v>343</v>
      </c>
      <c r="G432" s="92">
        <f>+G433</f>
        <v>0</v>
      </c>
      <c r="H432" s="92">
        <f>+H433</f>
        <v>0</v>
      </c>
      <c r="I432" s="92">
        <f>+I433</f>
        <v>0</v>
      </c>
      <c r="J432" s="92">
        <f t="shared" si="20"/>
        <v>0</v>
      </c>
      <c r="K432" s="93"/>
    </row>
    <row r="433" spans="1:11" x14ac:dyDescent="0.2">
      <c r="A433" s="108">
        <v>2</v>
      </c>
      <c r="B433" s="95">
        <v>6</v>
      </c>
      <c r="C433" s="95">
        <v>8</v>
      </c>
      <c r="D433" s="95">
        <v>4</v>
      </c>
      <c r="E433" s="96" t="s">
        <v>35</v>
      </c>
      <c r="F433" s="103" t="s">
        <v>343</v>
      </c>
      <c r="G433" s="102"/>
      <c r="H433" s="97">
        <f>'[1]CUENTA T VS'!HZ118</f>
        <v>0</v>
      </c>
      <c r="I433" s="102"/>
      <c r="J433" s="97">
        <f t="shared" si="20"/>
        <v>0</v>
      </c>
      <c r="K433" s="98">
        <f>J433/$J$25</f>
        <v>0</v>
      </c>
    </row>
    <row r="434" spans="1:11" x14ac:dyDescent="0.2">
      <c r="A434" s="106">
        <v>2</v>
      </c>
      <c r="B434" s="91">
        <v>6</v>
      </c>
      <c r="C434" s="91">
        <v>8</v>
      </c>
      <c r="D434" s="91">
        <v>5</v>
      </c>
      <c r="E434" s="91"/>
      <c r="F434" s="120" t="s">
        <v>344</v>
      </c>
      <c r="G434" s="92">
        <f>+G435</f>
        <v>0</v>
      </c>
      <c r="H434" s="92">
        <f>+H435</f>
        <v>0</v>
      </c>
      <c r="I434" s="92">
        <f>+I435</f>
        <v>0</v>
      </c>
      <c r="J434" s="92">
        <f t="shared" si="20"/>
        <v>0</v>
      </c>
      <c r="K434" s="93"/>
    </row>
    <row r="435" spans="1:11" x14ac:dyDescent="0.2">
      <c r="A435" s="108">
        <v>2</v>
      </c>
      <c r="B435" s="95">
        <v>6</v>
      </c>
      <c r="C435" s="95">
        <v>8</v>
      </c>
      <c r="D435" s="95">
        <v>5</v>
      </c>
      <c r="E435" s="96" t="s">
        <v>35</v>
      </c>
      <c r="F435" s="103" t="s">
        <v>344</v>
      </c>
      <c r="G435" s="97"/>
      <c r="H435" s="97">
        <f>'[1]CUENTA T VS'!IA118</f>
        <v>0</v>
      </c>
      <c r="I435" s="102"/>
      <c r="J435" s="97">
        <f t="shared" si="20"/>
        <v>0</v>
      </c>
      <c r="K435" s="98">
        <f>J435/$J$25</f>
        <v>0</v>
      </c>
    </row>
    <row r="436" spans="1:11" x14ac:dyDescent="0.2">
      <c r="A436" s="106">
        <v>2</v>
      </c>
      <c r="B436" s="91">
        <v>6</v>
      </c>
      <c r="C436" s="91">
        <v>8</v>
      </c>
      <c r="D436" s="91">
        <v>6</v>
      </c>
      <c r="E436" s="91"/>
      <c r="F436" s="120" t="s">
        <v>345</v>
      </c>
      <c r="G436" s="92">
        <f>+G437</f>
        <v>0</v>
      </c>
      <c r="H436" s="92">
        <f>+H437</f>
        <v>0</v>
      </c>
      <c r="I436" s="92">
        <f>+I437</f>
        <v>0</v>
      </c>
      <c r="J436" s="92">
        <f t="shared" si="20"/>
        <v>0</v>
      </c>
      <c r="K436" s="93"/>
    </row>
    <row r="437" spans="1:11" x14ac:dyDescent="0.2">
      <c r="A437" s="108">
        <v>2</v>
      </c>
      <c r="B437" s="95">
        <v>6</v>
      </c>
      <c r="C437" s="95">
        <v>8</v>
      </c>
      <c r="D437" s="95">
        <v>6</v>
      </c>
      <c r="E437" s="96" t="s">
        <v>35</v>
      </c>
      <c r="F437" s="103" t="s">
        <v>345</v>
      </c>
      <c r="G437" s="97"/>
      <c r="H437" s="97">
        <f>'[1]CUENTA T VS'!IB118</f>
        <v>0</v>
      </c>
      <c r="I437" s="102"/>
      <c r="J437" s="97">
        <f t="shared" si="20"/>
        <v>0</v>
      </c>
      <c r="K437" s="98">
        <f>J437/$J$25</f>
        <v>0</v>
      </c>
    </row>
    <row r="438" spans="1:11" x14ac:dyDescent="0.2">
      <c r="A438" s="106">
        <v>2</v>
      </c>
      <c r="B438" s="91">
        <v>6</v>
      </c>
      <c r="C438" s="91">
        <v>8</v>
      </c>
      <c r="D438" s="91">
        <v>7</v>
      </c>
      <c r="E438" s="91"/>
      <c r="F438" s="120" t="s">
        <v>346</v>
      </c>
      <c r="G438" s="92">
        <f>+G439</f>
        <v>0</v>
      </c>
      <c r="H438" s="92">
        <f>+H439</f>
        <v>0</v>
      </c>
      <c r="I438" s="92">
        <f>+I439</f>
        <v>0</v>
      </c>
      <c r="J438" s="92">
        <f t="shared" si="20"/>
        <v>0</v>
      </c>
      <c r="K438" s="93"/>
    </row>
    <row r="439" spans="1:11" x14ac:dyDescent="0.2">
      <c r="A439" s="108">
        <v>2</v>
      </c>
      <c r="B439" s="95">
        <v>6</v>
      </c>
      <c r="C439" s="95">
        <v>8</v>
      </c>
      <c r="D439" s="95">
        <v>7</v>
      </c>
      <c r="E439" s="96" t="s">
        <v>35</v>
      </c>
      <c r="F439" s="103" t="s">
        <v>346</v>
      </c>
      <c r="G439" s="102"/>
      <c r="H439" s="97">
        <f>'[1]CUENTA T VS'!IC118</f>
        <v>0</v>
      </c>
      <c r="I439" s="102"/>
      <c r="J439" s="97">
        <f t="shared" si="20"/>
        <v>0</v>
      </c>
      <c r="K439" s="98">
        <f>J439/$J$25</f>
        <v>0</v>
      </c>
    </row>
    <row r="440" spans="1:11" x14ac:dyDescent="0.2">
      <c r="A440" s="90">
        <v>2</v>
      </c>
      <c r="B440" s="91">
        <v>6</v>
      </c>
      <c r="C440" s="91">
        <v>8</v>
      </c>
      <c r="D440" s="91">
        <v>8</v>
      </c>
      <c r="E440" s="91"/>
      <c r="F440" s="120" t="s">
        <v>347</v>
      </c>
      <c r="G440" s="92">
        <f>SUM(G441:G443)</f>
        <v>0</v>
      </c>
      <c r="H440" s="92">
        <f>SUM(H441:H443)</f>
        <v>0</v>
      </c>
      <c r="I440" s="92">
        <f>SUM(I441:I443)</f>
        <v>0</v>
      </c>
      <c r="J440" s="92">
        <f t="shared" si="20"/>
        <v>0</v>
      </c>
      <c r="K440" s="93"/>
    </row>
    <row r="441" spans="1:11" x14ac:dyDescent="0.2">
      <c r="A441" s="108">
        <v>2</v>
      </c>
      <c r="B441" s="95">
        <v>6</v>
      </c>
      <c r="C441" s="95">
        <v>8</v>
      </c>
      <c r="D441" s="95">
        <v>8</v>
      </c>
      <c r="E441" s="95" t="s">
        <v>348</v>
      </c>
      <c r="F441" s="103" t="s">
        <v>349</v>
      </c>
      <c r="G441" s="97"/>
      <c r="H441" s="97">
        <f>'[1]CUENTA T VS'!ID118</f>
        <v>0</v>
      </c>
      <c r="I441" s="97"/>
      <c r="J441" s="97">
        <f t="shared" si="20"/>
        <v>0</v>
      </c>
      <c r="K441" s="98">
        <f>J441/$J$25</f>
        <v>0</v>
      </c>
    </row>
    <row r="442" spans="1:11" x14ac:dyDescent="0.2">
      <c r="A442" s="108">
        <v>2</v>
      </c>
      <c r="B442" s="95">
        <v>6</v>
      </c>
      <c r="C442" s="95">
        <v>8</v>
      </c>
      <c r="D442" s="95">
        <v>8</v>
      </c>
      <c r="E442" s="95" t="s">
        <v>350</v>
      </c>
      <c r="F442" s="103" t="s">
        <v>351</v>
      </c>
      <c r="G442" s="97"/>
      <c r="H442" s="97">
        <f>'[1]CUENTA T VS'!IE118</f>
        <v>0</v>
      </c>
      <c r="I442" s="97"/>
      <c r="J442" s="97">
        <f t="shared" si="20"/>
        <v>0</v>
      </c>
      <c r="K442" s="98">
        <f>J442/$J$25</f>
        <v>0</v>
      </c>
    </row>
    <row r="443" spans="1:11" x14ac:dyDescent="0.2">
      <c r="A443" s="108">
        <v>2</v>
      </c>
      <c r="B443" s="95">
        <v>6</v>
      </c>
      <c r="C443" s="95">
        <v>8</v>
      </c>
      <c r="D443" s="95">
        <v>8</v>
      </c>
      <c r="E443" s="95" t="s">
        <v>352</v>
      </c>
      <c r="F443" s="103" t="s">
        <v>353</v>
      </c>
      <c r="G443" s="97"/>
      <c r="H443" s="97">
        <f>'[1]CUENTA T VS'!IF118</f>
        <v>0</v>
      </c>
      <c r="I443" s="97"/>
      <c r="J443" s="97">
        <f t="shared" si="20"/>
        <v>0</v>
      </c>
      <c r="K443" s="98">
        <f>J443/$J$25</f>
        <v>0</v>
      </c>
    </row>
    <row r="444" spans="1:11" x14ac:dyDescent="0.2">
      <c r="A444" s="106">
        <v>2</v>
      </c>
      <c r="B444" s="91">
        <v>6</v>
      </c>
      <c r="C444" s="91">
        <v>8</v>
      </c>
      <c r="D444" s="91">
        <v>9</v>
      </c>
      <c r="E444" s="91"/>
      <c r="F444" s="120" t="s">
        <v>354</v>
      </c>
      <c r="G444" s="92">
        <f>+G445</f>
        <v>0</v>
      </c>
      <c r="H444" s="92">
        <f>+H445</f>
        <v>0</v>
      </c>
      <c r="I444" s="92">
        <f>+I445</f>
        <v>0</v>
      </c>
      <c r="J444" s="92">
        <f t="shared" si="20"/>
        <v>0</v>
      </c>
      <c r="K444" s="93"/>
    </row>
    <row r="445" spans="1:11" x14ac:dyDescent="0.2">
      <c r="A445" s="108">
        <v>2</v>
      </c>
      <c r="B445" s="95">
        <v>6</v>
      </c>
      <c r="C445" s="95">
        <v>8</v>
      </c>
      <c r="D445" s="95">
        <v>9</v>
      </c>
      <c r="E445" s="95" t="s">
        <v>325</v>
      </c>
      <c r="F445" s="103" t="s">
        <v>354</v>
      </c>
      <c r="G445" s="97"/>
      <c r="H445" s="97">
        <f>'[1]CUENTA T VS'!IG118</f>
        <v>0</v>
      </c>
      <c r="I445" s="97"/>
      <c r="J445" s="97">
        <f t="shared" si="20"/>
        <v>0</v>
      </c>
      <c r="K445" s="98">
        <f>J445/$J$25</f>
        <v>0</v>
      </c>
    </row>
    <row r="446" spans="1:11" x14ac:dyDescent="0.2">
      <c r="A446" s="87">
        <v>2</v>
      </c>
      <c r="B446" s="88">
        <v>6</v>
      </c>
      <c r="C446" s="88">
        <v>9</v>
      </c>
      <c r="D446" s="88"/>
      <c r="E446" s="112"/>
      <c r="F446" s="119" t="s">
        <v>355</v>
      </c>
      <c r="G446" s="89">
        <f>+G447+G450+G453+G455+G457+G461</f>
        <v>0</v>
      </c>
      <c r="H446" s="89">
        <f>+H447+H450+H453+H455+H457+H461</f>
        <v>0</v>
      </c>
      <c r="I446" s="89">
        <f>+I447+I450+I453+I455+I457+I461</f>
        <v>0</v>
      </c>
      <c r="J446" s="89">
        <f t="shared" si="20"/>
        <v>0</v>
      </c>
      <c r="K446" s="86"/>
    </row>
    <row r="447" spans="1:11" x14ac:dyDescent="0.2">
      <c r="A447" s="106">
        <v>2</v>
      </c>
      <c r="B447" s="91">
        <v>6</v>
      </c>
      <c r="C447" s="91">
        <v>9</v>
      </c>
      <c r="D447" s="91">
        <v>1</v>
      </c>
      <c r="E447" s="91"/>
      <c r="F447" s="120" t="s">
        <v>356</v>
      </c>
      <c r="G447" s="92">
        <f>+G448+G449</f>
        <v>0</v>
      </c>
      <c r="H447" s="92">
        <f t="shared" ref="H447:I447" si="21">+H448+H449</f>
        <v>0</v>
      </c>
      <c r="I447" s="92">
        <f t="shared" si="21"/>
        <v>0</v>
      </c>
      <c r="J447" s="92">
        <f t="shared" si="20"/>
        <v>0</v>
      </c>
      <c r="K447" s="92"/>
    </row>
    <row r="448" spans="1:11" x14ac:dyDescent="0.2">
      <c r="A448" s="123">
        <v>2</v>
      </c>
      <c r="B448" s="124">
        <v>6</v>
      </c>
      <c r="C448" s="124">
        <v>9</v>
      </c>
      <c r="D448" s="124">
        <v>1</v>
      </c>
      <c r="E448" s="124" t="s">
        <v>35</v>
      </c>
      <c r="F448" s="125" t="s">
        <v>356</v>
      </c>
      <c r="G448" s="126"/>
      <c r="H448" s="126">
        <f>'[1]CUENTA T VS'!IH118</f>
        <v>0</v>
      </c>
      <c r="I448" s="126"/>
      <c r="J448" s="126">
        <f t="shared" si="20"/>
        <v>0</v>
      </c>
      <c r="K448" s="98">
        <f>J448/$J$25</f>
        <v>0</v>
      </c>
    </row>
    <row r="449" spans="1:11" x14ac:dyDescent="0.2">
      <c r="A449" s="123">
        <v>2</v>
      </c>
      <c r="B449" s="124">
        <v>6</v>
      </c>
      <c r="C449" s="124">
        <v>9</v>
      </c>
      <c r="D449" s="124">
        <v>1</v>
      </c>
      <c r="E449" s="124" t="s">
        <v>37</v>
      </c>
      <c r="F449" s="125" t="s">
        <v>357</v>
      </c>
      <c r="G449" s="126"/>
      <c r="H449" s="126">
        <f>'[1]CUENTA T VS'!II118</f>
        <v>0</v>
      </c>
      <c r="I449" s="126"/>
      <c r="J449" s="126">
        <f t="shared" si="20"/>
        <v>0</v>
      </c>
      <c r="K449" s="98">
        <f>J449/$J$25</f>
        <v>0</v>
      </c>
    </row>
    <row r="450" spans="1:11" x14ac:dyDescent="0.2">
      <c r="A450" s="106">
        <v>2</v>
      </c>
      <c r="B450" s="91">
        <v>6</v>
      </c>
      <c r="C450" s="91">
        <v>9</v>
      </c>
      <c r="D450" s="91">
        <v>2</v>
      </c>
      <c r="E450" s="91"/>
      <c r="F450" s="120" t="s">
        <v>358</v>
      </c>
      <c r="G450" s="92">
        <f>SUM(G451:G452)</f>
        <v>0</v>
      </c>
      <c r="H450" s="92">
        <f t="shared" ref="H450:I450" si="22">SUM(H451:H452)</f>
        <v>0</v>
      </c>
      <c r="I450" s="92">
        <f t="shared" si="22"/>
        <v>0</v>
      </c>
      <c r="J450" s="92">
        <f t="shared" si="20"/>
        <v>0</v>
      </c>
      <c r="K450" s="93"/>
    </row>
    <row r="451" spans="1:11" x14ac:dyDescent="0.2">
      <c r="A451" s="108">
        <v>2</v>
      </c>
      <c r="B451" s="95">
        <v>6</v>
      </c>
      <c r="C451" s="95">
        <v>9</v>
      </c>
      <c r="D451" s="95">
        <v>2</v>
      </c>
      <c r="E451" s="96" t="s">
        <v>35</v>
      </c>
      <c r="F451" s="103" t="s">
        <v>358</v>
      </c>
      <c r="G451" s="102"/>
      <c r="H451" s="97">
        <f>'[1]CUENTA T VS'!IJ118</f>
        <v>0</v>
      </c>
      <c r="I451" s="102"/>
      <c r="J451" s="97">
        <f t="shared" si="20"/>
        <v>0</v>
      </c>
      <c r="K451" s="98">
        <f>J451/$J$25</f>
        <v>0</v>
      </c>
    </row>
    <row r="452" spans="1:11" x14ac:dyDescent="0.2">
      <c r="A452" s="108">
        <v>2</v>
      </c>
      <c r="B452" s="95">
        <v>6</v>
      </c>
      <c r="C452" s="95">
        <v>9</v>
      </c>
      <c r="D452" s="95">
        <v>2</v>
      </c>
      <c r="E452" s="96" t="s">
        <v>37</v>
      </c>
      <c r="F452" s="103" t="s">
        <v>359</v>
      </c>
      <c r="G452" s="102"/>
      <c r="H452" s="97">
        <f>'[1]CUENTA T VS'!IK118</f>
        <v>0</v>
      </c>
      <c r="I452" s="102"/>
      <c r="J452" s="97">
        <f t="shared" si="20"/>
        <v>0</v>
      </c>
      <c r="K452" s="98">
        <f>J452/$J$25</f>
        <v>0</v>
      </c>
    </row>
    <row r="453" spans="1:11" x14ac:dyDescent="0.2">
      <c r="A453" s="106">
        <v>2</v>
      </c>
      <c r="B453" s="91">
        <v>6</v>
      </c>
      <c r="C453" s="91">
        <v>9</v>
      </c>
      <c r="D453" s="91">
        <v>3</v>
      </c>
      <c r="E453" s="91"/>
      <c r="F453" s="120" t="s">
        <v>360</v>
      </c>
      <c r="G453" s="92">
        <f>SUM(G454)</f>
        <v>0</v>
      </c>
      <c r="H453" s="92">
        <f>SUM(H454)</f>
        <v>0</v>
      </c>
      <c r="I453" s="92">
        <f>SUM(I454)</f>
        <v>0</v>
      </c>
      <c r="J453" s="92">
        <f t="shared" si="20"/>
        <v>0</v>
      </c>
      <c r="K453" s="92"/>
    </row>
    <row r="454" spans="1:11" x14ac:dyDescent="0.2">
      <c r="A454" s="108">
        <v>2</v>
      </c>
      <c r="B454" s="95">
        <v>6</v>
      </c>
      <c r="C454" s="95">
        <v>9</v>
      </c>
      <c r="D454" s="95">
        <v>3</v>
      </c>
      <c r="E454" s="96" t="s">
        <v>35</v>
      </c>
      <c r="F454" s="103" t="s">
        <v>360</v>
      </c>
      <c r="G454" s="102"/>
      <c r="H454" s="97">
        <f>'[1]CUENTA T VS'!IL118</f>
        <v>0</v>
      </c>
      <c r="I454" s="102"/>
      <c r="J454" s="97">
        <f t="shared" si="20"/>
        <v>0</v>
      </c>
      <c r="K454" s="98">
        <f>J454/$J$25</f>
        <v>0</v>
      </c>
    </row>
    <row r="455" spans="1:11" x14ac:dyDescent="0.2">
      <c r="A455" s="106">
        <v>2</v>
      </c>
      <c r="B455" s="91">
        <v>6</v>
      </c>
      <c r="C455" s="91">
        <v>9</v>
      </c>
      <c r="D455" s="91">
        <v>4</v>
      </c>
      <c r="E455" s="91"/>
      <c r="F455" s="120" t="s">
        <v>361</v>
      </c>
      <c r="G455" s="92">
        <f>SUM(G456)</f>
        <v>0</v>
      </c>
      <c r="H455" s="92">
        <f>SUM(H456)</f>
        <v>0</v>
      </c>
      <c r="I455" s="92">
        <f>SUM(I456)</f>
        <v>0</v>
      </c>
      <c r="J455" s="92">
        <f t="shared" si="20"/>
        <v>0</v>
      </c>
      <c r="K455" s="93"/>
    </row>
    <row r="456" spans="1:11" x14ac:dyDescent="0.2">
      <c r="A456" s="108">
        <v>2</v>
      </c>
      <c r="B456" s="95">
        <v>6</v>
      </c>
      <c r="C456" s="95">
        <v>9</v>
      </c>
      <c r="D456" s="95">
        <v>4</v>
      </c>
      <c r="E456" s="96" t="s">
        <v>35</v>
      </c>
      <c r="F456" s="103" t="s">
        <v>361</v>
      </c>
      <c r="G456" s="102"/>
      <c r="H456" s="97">
        <f>'[1]CUENTA T VS'!IM118</f>
        <v>0</v>
      </c>
      <c r="I456" s="102"/>
      <c r="J456" s="97">
        <f t="shared" si="20"/>
        <v>0</v>
      </c>
      <c r="K456" s="98">
        <f>J456/$J$25</f>
        <v>0</v>
      </c>
    </row>
    <row r="457" spans="1:11" x14ac:dyDescent="0.2">
      <c r="A457" s="106">
        <v>2</v>
      </c>
      <c r="B457" s="91">
        <v>6</v>
      </c>
      <c r="C457" s="91">
        <v>9</v>
      </c>
      <c r="D457" s="91">
        <v>5</v>
      </c>
      <c r="E457" s="91"/>
      <c r="F457" s="120" t="s">
        <v>362</v>
      </c>
      <c r="G457" s="92">
        <f>SUM(G458:G460)</f>
        <v>0</v>
      </c>
      <c r="H457" s="92">
        <f>SUM(H458:H460)</f>
        <v>0</v>
      </c>
      <c r="I457" s="92">
        <f>SUM(I458:I460)</f>
        <v>0</v>
      </c>
      <c r="J457" s="92">
        <f t="shared" si="20"/>
        <v>0</v>
      </c>
      <c r="K457" s="93"/>
    </row>
    <row r="458" spans="1:11" x14ac:dyDescent="0.2">
      <c r="A458" s="108">
        <v>2</v>
      </c>
      <c r="B458" s="95">
        <v>6</v>
      </c>
      <c r="C458" s="95">
        <v>9</v>
      </c>
      <c r="D458" s="95">
        <v>5</v>
      </c>
      <c r="E458" s="96" t="s">
        <v>35</v>
      </c>
      <c r="F458" s="103" t="s">
        <v>363</v>
      </c>
      <c r="G458" s="102"/>
      <c r="H458" s="97">
        <f>'[1]CUENTA T VS'!IN118</f>
        <v>0</v>
      </c>
      <c r="I458" s="102"/>
      <c r="J458" s="97">
        <f t="shared" si="20"/>
        <v>0</v>
      </c>
      <c r="K458" s="98">
        <f>J458/$J$25</f>
        <v>0</v>
      </c>
    </row>
    <row r="459" spans="1:11" x14ac:dyDescent="0.2">
      <c r="A459" s="108">
        <v>2</v>
      </c>
      <c r="B459" s="95">
        <v>6</v>
      </c>
      <c r="C459" s="95">
        <v>9</v>
      </c>
      <c r="D459" s="95">
        <v>5</v>
      </c>
      <c r="E459" s="96" t="s">
        <v>37</v>
      </c>
      <c r="F459" s="103" t="s">
        <v>364</v>
      </c>
      <c r="G459" s="102"/>
      <c r="H459" s="97">
        <f>'[1]CUENTA T VS'!IO118</f>
        <v>0</v>
      </c>
      <c r="I459" s="102"/>
      <c r="J459" s="97">
        <f t="shared" si="20"/>
        <v>0</v>
      </c>
      <c r="K459" s="98">
        <f>J459/$J$25</f>
        <v>0</v>
      </c>
    </row>
    <row r="460" spans="1:11" x14ac:dyDescent="0.2">
      <c r="A460" s="108">
        <v>2</v>
      </c>
      <c r="B460" s="95">
        <v>6</v>
      </c>
      <c r="C460" s="95">
        <v>9</v>
      </c>
      <c r="D460" s="95">
        <v>5</v>
      </c>
      <c r="E460" s="96" t="s">
        <v>39</v>
      </c>
      <c r="F460" s="103" t="s">
        <v>365</v>
      </c>
      <c r="G460" s="102"/>
      <c r="H460" s="97">
        <f>'[1]CUENTA T VS'!IP118</f>
        <v>0</v>
      </c>
      <c r="I460" s="102"/>
      <c r="J460" s="97">
        <f t="shared" si="20"/>
        <v>0</v>
      </c>
      <c r="K460" s="98">
        <f>J460/$J$25</f>
        <v>0</v>
      </c>
    </row>
    <row r="461" spans="1:11" x14ac:dyDescent="0.2">
      <c r="A461" s="106">
        <v>2</v>
      </c>
      <c r="B461" s="91">
        <v>6</v>
      </c>
      <c r="C461" s="91">
        <v>9</v>
      </c>
      <c r="D461" s="91">
        <v>9</v>
      </c>
      <c r="E461" s="91"/>
      <c r="F461" s="120" t="s">
        <v>366</v>
      </c>
      <c r="G461" s="92">
        <f>SUM(G462)</f>
        <v>0</v>
      </c>
      <c r="H461" s="92">
        <f>SUM(H462)</f>
        <v>0</v>
      </c>
      <c r="I461" s="92">
        <f>SUM(I462)</f>
        <v>0</v>
      </c>
      <c r="J461" s="92">
        <f t="shared" si="20"/>
        <v>0</v>
      </c>
      <c r="K461" s="93"/>
    </row>
    <row r="462" spans="1:11" x14ac:dyDescent="0.2">
      <c r="A462" s="108">
        <v>2</v>
      </c>
      <c r="B462" s="95">
        <v>6</v>
      </c>
      <c r="C462" s="95">
        <v>9</v>
      </c>
      <c r="D462" s="95">
        <v>9</v>
      </c>
      <c r="E462" s="96" t="s">
        <v>35</v>
      </c>
      <c r="F462" s="103" t="s">
        <v>366</v>
      </c>
      <c r="G462" s="102"/>
      <c r="H462" s="97">
        <f>'[1]CUENTA T VS'!IQ118</f>
        <v>0</v>
      </c>
      <c r="I462" s="102"/>
      <c r="J462" s="97">
        <f t="shared" si="20"/>
        <v>0</v>
      </c>
      <c r="K462" s="98">
        <f>J462/$J$25</f>
        <v>0</v>
      </c>
    </row>
    <row r="463" spans="1:11" x14ac:dyDescent="0.2">
      <c r="A463" s="104">
        <v>2</v>
      </c>
      <c r="B463" s="88">
        <v>7</v>
      </c>
      <c r="C463" s="88"/>
      <c r="D463" s="88"/>
      <c r="E463" s="88"/>
      <c r="F463" s="119" t="s">
        <v>367</v>
      </c>
      <c r="G463" s="89">
        <f>G464+G473+G492+G497</f>
        <v>0</v>
      </c>
      <c r="H463" s="89">
        <f>H464+H473+H492+H497</f>
        <v>0</v>
      </c>
      <c r="I463" s="89">
        <f>I464+I473+I492+I497</f>
        <v>0</v>
      </c>
      <c r="J463" s="89">
        <f t="shared" si="20"/>
        <v>0</v>
      </c>
      <c r="K463" s="86">
        <f>J463/$J$25</f>
        <v>0</v>
      </c>
    </row>
    <row r="464" spans="1:11" x14ac:dyDescent="0.2">
      <c r="A464" s="104">
        <v>2</v>
      </c>
      <c r="B464" s="88">
        <v>7</v>
      </c>
      <c r="C464" s="88">
        <v>1</v>
      </c>
      <c r="D464" s="88"/>
      <c r="E464" s="88"/>
      <c r="F464" s="119" t="s">
        <v>368</v>
      </c>
      <c r="G464" s="89">
        <f>+G465+G467+G469+G471</f>
        <v>0</v>
      </c>
      <c r="H464" s="89">
        <f>+H465+H467+H469+H471</f>
        <v>0</v>
      </c>
      <c r="I464" s="89">
        <f>+I465+I467+I469+I471</f>
        <v>0</v>
      </c>
      <c r="J464" s="89">
        <f t="shared" si="20"/>
        <v>0</v>
      </c>
      <c r="K464" s="86"/>
    </row>
    <row r="465" spans="1:11" x14ac:dyDescent="0.2">
      <c r="A465" s="106">
        <v>2</v>
      </c>
      <c r="B465" s="91">
        <v>7</v>
      </c>
      <c r="C465" s="91">
        <v>1</v>
      </c>
      <c r="D465" s="91">
        <v>1</v>
      </c>
      <c r="E465" s="111"/>
      <c r="F465" s="120" t="s">
        <v>369</v>
      </c>
      <c r="G465" s="92">
        <f>+G466</f>
        <v>0</v>
      </c>
      <c r="H465" s="92">
        <f>+H466</f>
        <v>0</v>
      </c>
      <c r="I465" s="92">
        <f>+I466</f>
        <v>0</v>
      </c>
      <c r="J465" s="92">
        <f t="shared" si="20"/>
        <v>0</v>
      </c>
      <c r="K465" s="93"/>
    </row>
    <row r="466" spans="1:11" x14ac:dyDescent="0.2">
      <c r="A466" s="108">
        <v>2</v>
      </c>
      <c r="B466" s="95">
        <v>7</v>
      </c>
      <c r="C466" s="95">
        <v>1</v>
      </c>
      <c r="D466" s="95">
        <v>1</v>
      </c>
      <c r="E466" s="95" t="s">
        <v>325</v>
      </c>
      <c r="F466" s="103" t="s">
        <v>369</v>
      </c>
      <c r="G466" s="102"/>
      <c r="H466" s="97">
        <f>'[1]CUENTA T VS'!IR118</f>
        <v>0</v>
      </c>
      <c r="I466" s="102"/>
      <c r="J466" s="97">
        <f t="shared" si="20"/>
        <v>0</v>
      </c>
      <c r="K466" s="98">
        <f>J466/$J$25</f>
        <v>0</v>
      </c>
    </row>
    <row r="467" spans="1:11" x14ac:dyDescent="0.2">
      <c r="A467" s="106">
        <v>2</v>
      </c>
      <c r="B467" s="91">
        <v>7</v>
      </c>
      <c r="C467" s="91">
        <v>1</v>
      </c>
      <c r="D467" s="91">
        <v>2</v>
      </c>
      <c r="E467" s="111"/>
      <c r="F467" s="120" t="s">
        <v>370</v>
      </c>
      <c r="G467" s="92">
        <f>+G468</f>
        <v>0</v>
      </c>
      <c r="H467" s="92">
        <f>+H468</f>
        <v>0</v>
      </c>
      <c r="I467" s="92">
        <f>+I468</f>
        <v>0</v>
      </c>
      <c r="J467" s="92">
        <f t="shared" si="20"/>
        <v>0</v>
      </c>
      <c r="K467" s="93"/>
    </row>
    <row r="468" spans="1:11" x14ac:dyDescent="0.2">
      <c r="A468" s="108">
        <v>2</v>
      </c>
      <c r="B468" s="95">
        <v>7</v>
      </c>
      <c r="C468" s="95">
        <v>1</v>
      </c>
      <c r="D468" s="95">
        <v>2</v>
      </c>
      <c r="E468" s="95" t="s">
        <v>325</v>
      </c>
      <c r="F468" s="103" t="s">
        <v>370</v>
      </c>
      <c r="G468" s="102"/>
      <c r="H468" s="97">
        <f>'[1]CUENTA T VS'!IS118</f>
        <v>0</v>
      </c>
      <c r="I468" s="102"/>
      <c r="J468" s="97">
        <f t="shared" si="20"/>
        <v>0</v>
      </c>
      <c r="K468" s="98">
        <f>J468/$J$25</f>
        <v>0</v>
      </c>
    </row>
    <row r="469" spans="1:11" x14ac:dyDescent="0.2">
      <c r="A469" s="106">
        <v>2</v>
      </c>
      <c r="B469" s="91">
        <v>7</v>
      </c>
      <c r="C469" s="91">
        <v>1</v>
      </c>
      <c r="D469" s="91">
        <v>3</v>
      </c>
      <c r="E469" s="111"/>
      <c r="F469" s="120" t="s">
        <v>371</v>
      </c>
      <c r="G469" s="92">
        <f>+G470</f>
        <v>0</v>
      </c>
      <c r="H469" s="92">
        <f>+H470</f>
        <v>0</v>
      </c>
      <c r="I469" s="92">
        <f>+I470</f>
        <v>0</v>
      </c>
      <c r="J469" s="92">
        <f t="shared" si="20"/>
        <v>0</v>
      </c>
      <c r="K469" s="93"/>
    </row>
    <row r="470" spans="1:11" x14ac:dyDescent="0.2">
      <c r="A470" s="108">
        <v>2</v>
      </c>
      <c r="B470" s="95">
        <v>7</v>
      </c>
      <c r="C470" s="95">
        <v>1</v>
      </c>
      <c r="D470" s="95">
        <v>3</v>
      </c>
      <c r="E470" s="95" t="s">
        <v>325</v>
      </c>
      <c r="F470" s="103" t="s">
        <v>371</v>
      </c>
      <c r="G470" s="97"/>
      <c r="H470" s="97">
        <f>'[1]CUENTA T VS'!IT118</f>
        <v>0</v>
      </c>
      <c r="I470" s="102"/>
      <c r="J470" s="97">
        <f t="shared" si="20"/>
        <v>0</v>
      </c>
      <c r="K470" s="98">
        <f>J470/$J$25</f>
        <v>0</v>
      </c>
    </row>
    <row r="471" spans="1:11" x14ac:dyDescent="0.2">
      <c r="A471" s="106">
        <v>2</v>
      </c>
      <c r="B471" s="91">
        <v>7</v>
      </c>
      <c r="C471" s="91">
        <v>1</v>
      </c>
      <c r="D471" s="91">
        <v>4</v>
      </c>
      <c r="E471" s="111"/>
      <c r="F471" s="120" t="s">
        <v>372</v>
      </c>
      <c r="G471" s="92">
        <f>+G472</f>
        <v>0</v>
      </c>
      <c r="H471" s="92">
        <f>+H472</f>
        <v>0</v>
      </c>
      <c r="I471" s="92">
        <f>+I472</f>
        <v>0</v>
      </c>
      <c r="J471" s="92">
        <f t="shared" si="20"/>
        <v>0</v>
      </c>
      <c r="K471" s="93"/>
    </row>
    <row r="472" spans="1:11" x14ac:dyDescent="0.2">
      <c r="A472" s="108">
        <v>2</v>
      </c>
      <c r="B472" s="95">
        <v>7</v>
      </c>
      <c r="C472" s="95">
        <v>1</v>
      </c>
      <c r="D472" s="95">
        <v>4</v>
      </c>
      <c r="E472" s="95" t="s">
        <v>325</v>
      </c>
      <c r="F472" s="103" t="s">
        <v>372</v>
      </c>
      <c r="G472" s="102"/>
      <c r="H472" s="97">
        <f>'[1]CUENTA T VS'!IU118</f>
        <v>0</v>
      </c>
      <c r="I472" s="102"/>
      <c r="J472" s="97">
        <f t="shared" si="20"/>
        <v>0</v>
      </c>
      <c r="K472" s="98">
        <f>J472/$J$25</f>
        <v>0</v>
      </c>
    </row>
    <row r="473" spans="1:11" x14ac:dyDescent="0.2">
      <c r="A473" s="104">
        <v>2</v>
      </c>
      <c r="B473" s="88">
        <v>7</v>
      </c>
      <c r="C473" s="88">
        <v>2</v>
      </c>
      <c r="D473" s="88"/>
      <c r="E473" s="88"/>
      <c r="F473" s="119" t="s">
        <v>373</v>
      </c>
      <c r="G473" s="89">
        <f>+G474+G476+G478+G480+G482+G484+G486+G488+G490</f>
        <v>0</v>
      </c>
      <c r="H473" s="89">
        <f>+H474+H476+H478+H480+H482+H484+H486+H488+H490</f>
        <v>0</v>
      </c>
      <c r="I473" s="89">
        <f>+I474+I476+I478+I480+I482+I484+I486+I488+I490</f>
        <v>0</v>
      </c>
      <c r="J473" s="89">
        <f t="shared" si="20"/>
        <v>0</v>
      </c>
      <c r="K473" s="86"/>
    </row>
    <row r="474" spans="1:11" x14ac:dyDescent="0.2">
      <c r="A474" s="106">
        <v>2</v>
      </c>
      <c r="B474" s="91">
        <v>7</v>
      </c>
      <c r="C474" s="91">
        <v>2</v>
      </c>
      <c r="D474" s="91">
        <v>1</v>
      </c>
      <c r="E474" s="111"/>
      <c r="F474" s="120" t="s">
        <v>374</v>
      </c>
      <c r="G474" s="92">
        <f>+G475</f>
        <v>0</v>
      </c>
      <c r="H474" s="92">
        <f>+H475</f>
        <v>0</v>
      </c>
      <c r="I474" s="92">
        <f>+I475</f>
        <v>0</v>
      </c>
      <c r="J474" s="92">
        <f t="shared" si="20"/>
        <v>0</v>
      </c>
      <c r="K474" s="93"/>
    </row>
    <row r="475" spans="1:11" x14ac:dyDescent="0.2">
      <c r="A475" s="108">
        <v>2</v>
      </c>
      <c r="B475" s="95">
        <v>7</v>
      </c>
      <c r="C475" s="95">
        <v>2</v>
      </c>
      <c r="D475" s="95">
        <v>1</v>
      </c>
      <c r="E475" s="95" t="s">
        <v>325</v>
      </c>
      <c r="F475" s="103" t="s">
        <v>374</v>
      </c>
      <c r="G475" s="97"/>
      <c r="H475" s="97">
        <f>'[1]CUENTA T VS'!IV118</f>
        <v>0</v>
      </c>
      <c r="I475" s="97"/>
      <c r="J475" s="97">
        <f t="shared" si="20"/>
        <v>0</v>
      </c>
      <c r="K475" s="98">
        <f>J475/$J$25</f>
        <v>0</v>
      </c>
    </row>
    <row r="476" spans="1:11" x14ac:dyDescent="0.2">
      <c r="A476" s="106">
        <v>2</v>
      </c>
      <c r="B476" s="91">
        <v>7</v>
      </c>
      <c r="C476" s="91">
        <v>2</v>
      </c>
      <c r="D476" s="91">
        <v>2</v>
      </c>
      <c r="E476" s="111"/>
      <c r="F476" s="120" t="s">
        <v>375</v>
      </c>
      <c r="G476" s="92">
        <f>+G477</f>
        <v>0</v>
      </c>
      <c r="H476" s="92">
        <f>+H477</f>
        <v>0</v>
      </c>
      <c r="I476" s="92">
        <f>+I477</f>
        <v>0</v>
      </c>
      <c r="J476" s="92">
        <f t="shared" si="20"/>
        <v>0</v>
      </c>
      <c r="K476" s="93"/>
    </row>
    <row r="477" spans="1:11" x14ac:dyDescent="0.2">
      <c r="A477" s="108">
        <v>2</v>
      </c>
      <c r="B477" s="95">
        <v>7</v>
      </c>
      <c r="C477" s="95">
        <v>2</v>
      </c>
      <c r="D477" s="95">
        <v>2</v>
      </c>
      <c r="E477" s="95" t="s">
        <v>325</v>
      </c>
      <c r="F477" s="103" t="s">
        <v>375</v>
      </c>
      <c r="G477" s="97"/>
      <c r="H477" s="97">
        <f>'[1]CUENTA T VS'!IW118</f>
        <v>0</v>
      </c>
      <c r="I477" s="97"/>
      <c r="J477" s="97">
        <f t="shared" si="20"/>
        <v>0</v>
      </c>
      <c r="K477" s="98">
        <f>J477/$J$25</f>
        <v>0</v>
      </c>
    </row>
    <row r="478" spans="1:11" x14ac:dyDescent="0.2">
      <c r="A478" s="106">
        <v>2</v>
      </c>
      <c r="B478" s="91">
        <v>7</v>
      </c>
      <c r="C478" s="91">
        <v>2</v>
      </c>
      <c r="D478" s="91">
        <v>3</v>
      </c>
      <c r="E478" s="111"/>
      <c r="F478" s="120" t="s">
        <v>376</v>
      </c>
      <c r="G478" s="92">
        <f>+G479</f>
        <v>0</v>
      </c>
      <c r="H478" s="92">
        <f>+H479</f>
        <v>0</v>
      </c>
      <c r="I478" s="92">
        <f>+I479</f>
        <v>0</v>
      </c>
      <c r="J478" s="92">
        <f t="shared" ref="J478:J501" si="23">SUM(G478:I478)</f>
        <v>0</v>
      </c>
      <c r="K478" s="93"/>
    </row>
    <row r="479" spans="1:11" x14ac:dyDescent="0.2">
      <c r="A479" s="108">
        <v>2</v>
      </c>
      <c r="B479" s="95">
        <v>7</v>
      </c>
      <c r="C479" s="95">
        <v>2</v>
      </c>
      <c r="D479" s="95">
        <v>3</v>
      </c>
      <c r="E479" s="95" t="s">
        <v>325</v>
      </c>
      <c r="F479" s="103" t="s">
        <v>376</v>
      </c>
      <c r="G479" s="97"/>
      <c r="H479" s="97">
        <f>'[1]CUENTA T VS'!IX118</f>
        <v>0</v>
      </c>
      <c r="I479" s="97"/>
      <c r="J479" s="97">
        <f t="shared" si="23"/>
        <v>0</v>
      </c>
      <c r="K479" s="98">
        <f>J479/$J$25</f>
        <v>0</v>
      </c>
    </row>
    <row r="480" spans="1:11" x14ac:dyDescent="0.2">
      <c r="A480" s="106">
        <v>2</v>
      </c>
      <c r="B480" s="91">
        <v>7</v>
      </c>
      <c r="C480" s="91">
        <v>2</v>
      </c>
      <c r="D480" s="91">
        <v>4</v>
      </c>
      <c r="E480" s="111"/>
      <c r="F480" s="120" t="s">
        <v>377</v>
      </c>
      <c r="G480" s="92">
        <f>+G481</f>
        <v>0</v>
      </c>
      <c r="H480" s="92">
        <f>+H481</f>
        <v>0</v>
      </c>
      <c r="I480" s="92">
        <f>+I481</f>
        <v>0</v>
      </c>
      <c r="J480" s="92">
        <f t="shared" si="23"/>
        <v>0</v>
      </c>
      <c r="K480" s="93"/>
    </row>
    <row r="481" spans="1:11" x14ac:dyDescent="0.2">
      <c r="A481" s="108">
        <v>2</v>
      </c>
      <c r="B481" s="95">
        <v>7</v>
      </c>
      <c r="C481" s="95">
        <v>2</v>
      </c>
      <c r="D481" s="95">
        <v>4</v>
      </c>
      <c r="E481" s="95" t="s">
        <v>325</v>
      </c>
      <c r="F481" s="103" t="s">
        <v>377</v>
      </c>
      <c r="G481" s="97"/>
      <c r="H481" s="97">
        <f>'[1]CUENTA T VS'!IY118</f>
        <v>0</v>
      </c>
      <c r="I481" s="97"/>
      <c r="J481" s="97">
        <f t="shared" si="23"/>
        <v>0</v>
      </c>
      <c r="K481" s="98">
        <f>J481/$J$25</f>
        <v>0</v>
      </c>
    </row>
    <row r="482" spans="1:11" x14ac:dyDescent="0.2">
      <c r="A482" s="106">
        <v>2</v>
      </c>
      <c r="B482" s="91">
        <v>7</v>
      </c>
      <c r="C482" s="91">
        <v>2</v>
      </c>
      <c r="D482" s="91">
        <v>5</v>
      </c>
      <c r="E482" s="111"/>
      <c r="F482" s="120" t="s">
        <v>378</v>
      </c>
      <c r="G482" s="92">
        <f>+G483</f>
        <v>0</v>
      </c>
      <c r="H482" s="92">
        <f>+H483</f>
        <v>0</v>
      </c>
      <c r="I482" s="92">
        <f>+I483</f>
        <v>0</v>
      </c>
      <c r="J482" s="92">
        <f t="shared" si="23"/>
        <v>0</v>
      </c>
      <c r="K482" s="93"/>
    </row>
    <row r="483" spans="1:11" x14ac:dyDescent="0.2">
      <c r="A483" s="108">
        <v>2</v>
      </c>
      <c r="B483" s="95">
        <v>7</v>
      </c>
      <c r="C483" s="95">
        <v>2</v>
      </c>
      <c r="D483" s="95">
        <v>5</v>
      </c>
      <c r="E483" s="95" t="s">
        <v>325</v>
      </c>
      <c r="F483" s="103" t="s">
        <v>378</v>
      </c>
      <c r="G483" s="97"/>
      <c r="H483" s="97">
        <f>'[1]CUENTA T VS'!IZ118</f>
        <v>0</v>
      </c>
      <c r="I483" s="97"/>
      <c r="J483" s="97">
        <f t="shared" si="23"/>
        <v>0</v>
      </c>
      <c r="K483" s="98">
        <f>J483/$J$25</f>
        <v>0</v>
      </c>
    </row>
    <row r="484" spans="1:11" x14ac:dyDescent="0.2">
      <c r="A484" s="106">
        <v>2</v>
      </c>
      <c r="B484" s="91">
        <v>7</v>
      </c>
      <c r="C484" s="91">
        <v>2</v>
      </c>
      <c r="D484" s="91">
        <v>6</v>
      </c>
      <c r="E484" s="111"/>
      <c r="F484" s="120" t="s">
        <v>379</v>
      </c>
      <c r="G484" s="92">
        <f>+G485</f>
        <v>0</v>
      </c>
      <c r="H484" s="92">
        <f>+H485</f>
        <v>0</v>
      </c>
      <c r="I484" s="92">
        <f>+I485</f>
        <v>0</v>
      </c>
      <c r="J484" s="92">
        <f t="shared" si="23"/>
        <v>0</v>
      </c>
      <c r="K484" s="93"/>
    </row>
    <row r="485" spans="1:11" x14ac:dyDescent="0.2">
      <c r="A485" s="108">
        <v>2</v>
      </c>
      <c r="B485" s="95">
        <v>7</v>
      </c>
      <c r="C485" s="95">
        <v>2</v>
      </c>
      <c r="D485" s="95">
        <v>6</v>
      </c>
      <c r="E485" s="95" t="s">
        <v>325</v>
      </c>
      <c r="F485" s="103" t="s">
        <v>379</v>
      </c>
      <c r="G485" s="97"/>
      <c r="H485" s="97">
        <f>'[1]CUENTA T VS'!JA118</f>
        <v>0</v>
      </c>
      <c r="I485" s="97"/>
      <c r="J485" s="97">
        <f t="shared" si="23"/>
        <v>0</v>
      </c>
      <c r="K485" s="98">
        <f>J485/$J$25</f>
        <v>0</v>
      </c>
    </row>
    <row r="486" spans="1:11" x14ac:dyDescent="0.2">
      <c r="A486" s="106">
        <v>2</v>
      </c>
      <c r="B486" s="91">
        <v>7</v>
      </c>
      <c r="C486" s="91">
        <v>2</v>
      </c>
      <c r="D486" s="91">
        <v>7</v>
      </c>
      <c r="E486" s="111"/>
      <c r="F486" s="120" t="s">
        <v>380</v>
      </c>
      <c r="G486" s="92">
        <f>+G487</f>
        <v>0</v>
      </c>
      <c r="H486" s="92">
        <f>+H487</f>
        <v>0</v>
      </c>
      <c r="I486" s="92">
        <f>+I487</f>
        <v>0</v>
      </c>
      <c r="J486" s="92">
        <f t="shared" si="23"/>
        <v>0</v>
      </c>
      <c r="K486" s="93"/>
    </row>
    <row r="487" spans="1:11" x14ac:dyDescent="0.2">
      <c r="A487" s="108">
        <v>2</v>
      </c>
      <c r="B487" s="95">
        <v>7</v>
      </c>
      <c r="C487" s="95">
        <v>2</v>
      </c>
      <c r="D487" s="95">
        <v>7</v>
      </c>
      <c r="E487" s="95" t="s">
        <v>325</v>
      </c>
      <c r="F487" s="103" t="s">
        <v>380</v>
      </c>
      <c r="G487" s="97"/>
      <c r="H487" s="97">
        <f>'[1]CUENTA T VS'!JB118</f>
        <v>0</v>
      </c>
      <c r="I487" s="97"/>
      <c r="J487" s="97">
        <f t="shared" si="23"/>
        <v>0</v>
      </c>
      <c r="K487" s="98">
        <f>J487/$J$25</f>
        <v>0</v>
      </c>
    </row>
    <row r="488" spans="1:11" x14ac:dyDescent="0.2">
      <c r="A488" s="106">
        <v>2</v>
      </c>
      <c r="B488" s="91">
        <v>7</v>
      </c>
      <c r="C488" s="91">
        <v>2</v>
      </c>
      <c r="D488" s="91">
        <v>8</v>
      </c>
      <c r="E488" s="111"/>
      <c r="F488" s="120" t="s">
        <v>381</v>
      </c>
      <c r="G488" s="92">
        <f>+G489</f>
        <v>0</v>
      </c>
      <c r="H488" s="92">
        <f>+H489</f>
        <v>0</v>
      </c>
      <c r="I488" s="92">
        <f>+I489</f>
        <v>0</v>
      </c>
      <c r="J488" s="92">
        <f t="shared" si="23"/>
        <v>0</v>
      </c>
      <c r="K488" s="93"/>
    </row>
    <row r="489" spans="1:11" x14ac:dyDescent="0.2">
      <c r="A489" s="108">
        <v>2</v>
      </c>
      <c r="B489" s="95">
        <v>7</v>
      </c>
      <c r="C489" s="95">
        <v>2</v>
      </c>
      <c r="D489" s="95">
        <v>8</v>
      </c>
      <c r="E489" s="95" t="s">
        <v>325</v>
      </c>
      <c r="F489" s="103" t="s">
        <v>381</v>
      </c>
      <c r="G489" s="97"/>
      <c r="H489" s="97">
        <f>'[1]CUENTA T VS'!JC118</f>
        <v>0</v>
      </c>
      <c r="I489" s="97"/>
      <c r="J489" s="97">
        <f t="shared" si="23"/>
        <v>0</v>
      </c>
      <c r="K489" s="98">
        <f>J489/$J$25</f>
        <v>0</v>
      </c>
    </row>
    <row r="490" spans="1:11" x14ac:dyDescent="0.2">
      <c r="A490" s="106">
        <v>2</v>
      </c>
      <c r="B490" s="91">
        <v>7</v>
      </c>
      <c r="C490" s="91">
        <v>2</v>
      </c>
      <c r="D490" s="91">
        <v>9</v>
      </c>
      <c r="E490" s="111"/>
      <c r="F490" s="120" t="s">
        <v>382</v>
      </c>
      <c r="G490" s="92">
        <f>+G491</f>
        <v>0</v>
      </c>
      <c r="H490" s="92">
        <f>+H491</f>
        <v>0</v>
      </c>
      <c r="I490" s="92">
        <f>+I491</f>
        <v>0</v>
      </c>
      <c r="J490" s="92">
        <f t="shared" si="23"/>
        <v>0</v>
      </c>
      <c r="K490" s="93"/>
    </row>
    <row r="491" spans="1:11" x14ac:dyDescent="0.2">
      <c r="A491" s="108">
        <v>2</v>
      </c>
      <c r="B491" s="95">
        <v>7</v>
      </c>
      <c r="C491" s="95">
        <v>2</v>
      </c>
      <c r="D491" s="95">
        <v>9</v>
      </c>
      <c r="E491" s="95" t="s">
        <v>325</v>
      </c>
      <c r="F491" s="103" t="s">
        <v>382</v>
      </c>
      <c r="G491" s="97"/>
      <c r="H491" s="97">
        <f>'[1]CUENTA T VS'!JD118</f>
        <v>0</v>
      </c>
      <c r="I491" s="97"/>
      <c r="J491" s="97">
        <f t="shared" si="23"/>
        <v>0</v>
      </c>
      <c r="K491" s="98">
        <f>J491/$J$25</f>
        <v>0</v>
      </c>
    </row>
    <row r="492" spans="1:11" x14ac:dyDescent="0.2">
      <c r="A492" s="104">
        <v>2</v>
      </c>
      <c r="B492" s="88">
        <v>7</v>
      </c>
      <c r="C492" s="88">
        <v>3</v>
      </c>
      <c r="D492" s="88"/>
      <c r="E492" s="88"/>
      <c r="F492" s="119" t="s">
        <v>383</v>
      </c>
      <c r="G492" s="89">
        <f>+G493+G495</f>
        <v>0</v>
      </c>
      <c r="H492" s="89">
        <f>+H493+H495</f>
        <v>0</v>
      </c>
      <c r="I492" s="89">
        <f>+I493+I495</f>
        <v>0</v>
      </c>
      <c r="J492" s="89">
        <f t="shared" si="23"/>
        <v>0</v>
      </c>
      <c r="K492" s="86"/>
    </row>
    <row r="493" spans="1:11" x14ac:dyDescent="0.2">
      <c r="A493" s="106">
        <v>2</v>
      </c>
      <c r="B493" s="91">
        <v>7</v>
      </c>
      <c r="C493" s="91">
        <v>3</v>
      </c>
      <c r="D493" s="91">
        <v>1</v>
      </c>
      <c r="E493" s="111"/>
      <c r="F493" s="120" t="s">
        <v>384</v>
      </c>
      <c r="G493" s="92">
        <f>+G494</f>
        <v>0</v>
      </c>
      <c r="H493" s="92">
        <f>+H494</f>
        <v>0</v>
      </c>
      <c r="I493" s="92">
        <f>+I494</f>
        <v>0</v>
      </c>
      <c r="J493" s="92">
        <f t="shared" si="23"/>
        <v>0</v>
      </c>
      <c r="K493" s="93"/>
    </row>
    <row r="494" spans="1:11" x14ac:dyDescent="0.2">
      <c r="A494" s="108">
        <v>2</v>
      </c>
      <c r="B494" s="95">
        <v>7</v>
      </c>
      <c r="C494" s="95">
        <v>3</v>
      </c>
      <c r="D494" s="95">
        <v>1</v>
      </c>
      <c r="E494" s="95" t="s">
        <v>325</v>
      </c>
      <c r="F494" s="103" t="s">
        <v>384</v>
      </c>
      <c r="G494" s="97"/>
      <c r="H494" s="97">
        <f>'[1]CUENTA T VS'!JE118</f>
        <v>0</v>
      </c>
      <c r="I494" s="97"/>
      <c r="J494" s="97">
        <f t="shared" si="23"/>
        <v>0</v>
      </c>
      <c r="K494" s="98">
        <f>J494/$J$25</f>
        <v>0</v>
      </c>
    </row>
    <row r="495" spans="1:11" x14ac:dyDescent="0.2">
      <c r="A495" s="106">
        <v>2</v>
      </c>
      <c r="B495" s="91">
        <v>7</v>
      </c>
      <c r="C495" s="91">
        <v>3</v>
      </c>
      <c r="D495" s="91">
        <v>2</v>
      </c>
      <c r="E495" s="111"/>
      <c r="F495" s="120" t="s">
        <v>385</v>
      </c>
      <c r="G495" s="92">
        <f>+G496</f>
        <v>0</v>
      </c>
      <c r="H495" s="92">
        <f>+H496</f>
        <v>0</v>
      </c>
      <c r="I495" s="92">
        <f>+I496</f>
        <v>0</v>
      </c>
      <c r="J495" s="92">
        <f t="shared" si="23"/>
        <v>0</v>
      </c>
      <c r="K495" s="93"/>
    </row>
    <row r="496" spans="1:11" x14ac:dyDescent="0.2">
      <c r="A496" s="108">
        <v>2</v>
      </c>
      <c r="B496" s="95">
        <v>7</v>
      </c>
      <c r="C496" s="95">
        <v>3</v>
      </c>
      <c r="D496" s="95">
        <v>2</v>
      </c>
      <c r="E496" s="95" t="s">
        <v>325</v>
      </c>
      <c r="F496" s="103" t="s">
        <v>385</v>
      </c>
      <c r="G496" s="97"/>
      <c r="H496" s="97">
        <f>'[1]CUENTA T VS'!JF118</f>
        <v>0</v>
      </c>
      <c r="I496" s="97"/>
      <c r="J496" s="97">
        <f t="shared" si="23"/>
        <v>0</v>
      </c>
      <c r="K496" s="98">
        <f>J496/$J$25</f>
        <v>0</v>
      </c>
    </row>
    <row r="497" spans="1:11" ht="25.5" x14ac:dyDescent="0.2">
      <c r="A497" s="104">
        <v>2</v>
      </c>
      <c r="B497" s="88">
        <v>7</v>
      </c>
      <c r="C497" s="88">
        <v>4</v>
      </c>
      <c r="D497" s="88"/>
      <c r="E497" s="88"/>
      <c r="F497" s="119" t="s">
        <v>386</v>
      </c>
      <c r="G497" s="89">
        <f>+G498+G500</f>
        <v>0</v>
      </c>
      <c r="H497" s="89">
        <f>+H498+H500</f>
        <v>0</v>
      </c>
      <c r="I497" s="89">
        <f>+I498+I500</f>
        <v>0</v>
      </c>
      <c r="J497" s="89">
        <f t="shared" si="23"/>
        <v>0</v>
      </c>
      <c r="K497" s="86"/>
    </row>
    <row r="498" spans="1:11" x14ac:dyDescent="0.2">
      <c r="A498" s="106">
        <v>2</v>
      </c>
      <c r="B498" s="91">
        <v>7</v>
      </c>
      <c r="C498" s="91">
        <v>4</v>
      </c>
      <c r="D498" s="91">
        <v>1</v>
      </c>
      <c r="E498" s="111"/>
      <c r="F498" s="120" t="s">
        <v>387</v>
      </c>
      <c r="G498" s="92">
        <f>+G499</f>
        <v>0</v>
      </c>
      <c r="H498" s="92">
        <f>+H499</f>
        <v>0</v>
      </c>
      <c r="I498" s="92">
        <f>+I499</f>
        <v>0</v>
      </c>
      <c r="J498" s="92">
        <f t="shared" si="23"/>
        <v>0</v>
      </c>
      <c r="K498" s="93"/>
    </row>
    <row r="499" spans="1:11" x14ac:dyDescent="0.2">
      <c r="A499" s="108">
        <v>2</v>
      </c>
      <c r="B499" s="95">
        <v>7</v>
      </c>
      <c r="C499" s="95">
        <v>4</v>
      </c>
      <c r="D499" s="95">
        <v>1</v>
      </c>
      <c r="E499" s="95" t="s">
        <v>325</v>
      </c>
      <c r="F499" s="103" t="s">
        <v>387</v>
      </c>
      <c r="G499" s="97"/>
      <c r="H499" s="97">
        <f>'[1]CUENTA T VS'!JG118</f>
        <v>0</v>
      </c>
      <c r="I499" s="97"/>
      <c r="J499" s="97">
        <f t="shared" si="23"/>
        <v>0</v>
      </c>
      <c r="K499" s="98">
        <f>J499/$J$25</f>
        <v>0</v>
      </c>
    </row>
    <row r="500" spans="1:11" ht="25.5" x14ac:dyDescent="0.2">
      <c r="A500" s="90">
        <v>2</v>
      </c>
      <c r="B500" s="91">
        <v>7</v>
      </c>
      <c r="C500" s="91">
        <v>4</v>
      </c>
      <c r="D500" s="91">
        <v>2</v>
      </c>
      <c r="E500" s="111"/>
      <c r="F500" s="120" t="s">
        <v>388</v>
      </c>
      <c r="G500" s="92">
        <f>+G501</f>
        <v>0</v>
      </c>
      <c r="H500" s="92">
        <f>+H501</f>
        <v>0</v>
      </c>
      <c r="I500" s="92">
        <f>+I501</f>
        <v>0</v>
      </c>
      <c r="J500" s="92">
        <f t="shared" si="23"/>
        <v>0</v>
      </c>
      <c r="K500" s="93"/>
    </row>
    <row r="501" spans="1:11" ht="25.5" x14ac:dyDescent="0.2">
      <c r="A501" s="94">
        <v>2</v>
      </c>
      <c r="B501" s="95">
        <v>7</v>
      </c>
      <c r="C501" s="95">
        <v>4</v>
      </c>
      <c r="D501" s="95">
        <v>2</v>
      </c>
      <c r="E501" s="95" t="s">
        <v>325</v>
      </c>
      <c r="F501" s="103" t="s">
        <v>388</v>
      </c>
      <c r="G501" s="102"/>
      <c r="H501" s="97">
        <f>'[1]CUENTA T VS'!JH118</f>
        <v>0</v>
      </c>
      <c r="I501" s="102"/>
      <c r="J501" s="97">
        <f t="shared" si="23"/>
        <v>0</v>
      </c>
      <c r="K501" s="98">
        <f>J501/$J$25</f>
        <v>0</v>
      </c>
    </row>
    <row r="502" spans="1:11" ht="15" x14ac:dyDescent="0.25">
      <c r="A502" s="127"/>
      <c r="B502" s="127"/>
      <c r="C502" s="127"/>
      <c r="D502" s="127"/>
      <c r="E502" s="127"/>
      <c r="F502" s="127"/>
      <c r="G502" s="127"/>
      <c r="H502" s="127"/>
      <c r="I502" s="127"/>
      <c r="J502" s="127"/>
      <c r="K502" s="128"/>
    </row>
    <row r="503" spans="1:11" ht="15" x14ac:dyDescent="0.25">
      <c r="A503" s="127"/>
      <c r="B503" s="127"/>
      <c r="C503" s="127"/>
      <c r="D503" s="127"/>
      <c r="E503" s="127"/>
      <c r="F503" s="127"/>
      <c r="G503" s="127"/>
      <c r="H503" s="127"/>
      <c r="I503" s="127"/>
      <c r="J503" s="127"/>
      <c r="K503" s="127"/>
    </row>
    <row r="504" spans="1:11" ht="15" x14ac:dyDescent="0.25">
      <c r="A504" s="127"/>
      <c r="B504" s="127"/>
      <c r="C504" s="127"/>
      <c r="D504" s="127"/>
      <c r="E504" s="127"/>
      <c r="F504" s="127"/>
      <c r="G504" s="127"/>
      <c r="H504" s="127"/>
      <c r="I504" s="127"/>
      <c r="J504" s="127"/>
      <c r="K504" s="127"/>
    </row>
    <row r="505" spans="1:11" ht="15" x14ac:dyDescent="0.25">
      <c r="A505" s="127"/>
      <c r="B505" s="127"/>
      <c r="C505" s="127"/>
      <c r="D505" s="127"/>
      <c r="E505" s="127"/>
      <c r="F505" s="127"/>
      <c r="G505" s="127"/>
      <c r="H505" s="127"/>
      <c r="I505" s="127"/>
      <c r="J505" s="127"/>
      <c r="K505" s="127"/>
    </row>
    <row r="506" spans="1:11" ht="15" x14ac:dyDescent="0.25">
      <c r="A506" s="127"/>
      <c r="B506" s="127"/>
      <c r="C506" s="127"/>
      <c r="D506" s="127"/>
      <c r="E506" s="127"/>
      <c r="F506" s="127"/>
      <c r="G506" s="127"/>
      <c r="H506" s="127"/>
      <c r="I506" s="127"/>
      <c r="J506" s="127"/>
      <c r="K506" s="127"/>
    </row>
    <row r="507" spans="1:11" ht="15" x14ac:dyDescent="0.25">
      <c r="A507" s="127"/>
      <c r="B507" s="127"/>
      <c r="C507" s="127"/>
      <c r="D507" s="127"/>
      <c r="E507" s="127"/>
      <c r="F507" s="127"/>
      <c r="G507" s="127"/>
      <c r="H507" s="127"/>
      <c r="I507" s="127"/>
      <c r="J507" s="127"/>
      <c r="K507" s="127"/>
    </row>
    <row r="508" spans="1:11" ht="15" x14ac:dyDescent="0.25">
      <c r="A508" s="127"/>
      <c r="B508" s="127"/>
      <c r="C508" s="127"/>
      <c r="D508" s="127"/>
      <c r="E508" s="127"/>
      <c r="F508" s="127"/>
      <c r="G508" s="127"/>
      <c r="H508" s="127"/>
      <c r="I508" s="127"/>
      <c r="J508" s="127"/>
      <c r="K508" s="127"/>
    </row>
    <row r="509" spans="1:11" ht="15" x14ac:dyDescent="0.25">
      <c r="A509" s="127"/>
      <c r="B509" s="127"/>
      <c r="C509" s="127"/>
      <c r="D509" s="127"/>
      <c r="E509" s="127"/>
      <c r="F509" s="127"/>
      <c r="G509" s="127"/>
      <c r="H509" s="127"/>
      <c r="I509" s="127"/>
      <c r="J509" s="127"/>
      <c r="K509" s="127"/>
    </row>
    <row r="510" spans="1:11" ht="15" x14ac:dyDescent="0.25">
      <c r="A510" s="127"/>
      <c r="B510" s="127"/>
      <c r="C510" s="127"/>
      <c r="D510" s="127"/>
      <c r="E510" s="127"/>
      <c r="F510" s="127"/>
      <c r="G510" s="127"/>
      <c r="H510" s="127"/>
      <c r="I510" s="127"/>
      <c r="J510" s="127"/>
      <c r="K510" s="127"/>
    </row>
    <row r="511" spans="1:11" ht="15" x14ac:dyDescent="0.25">
      <c r="A511" s="127"/>
      <c r="B511" s="127"/>
      <c r="C511" s="127"/>
      <c r="D511" s="127"/>
      <c r="E511" s="127"/>
      <c r="F511" s="127"/>
      <c r="G511" s="127"/>
      <c r="H511" s="127"/>
      <c r="I511" s="127"/>
      <c r="J511" s="127"/>
      <c r="K511" s="127"/>
    </row>
  </sheetData>
  <sheetProtection algorithmName="SHA-512" hashValue="+4+B/lUCOg7SmD/KRvogCk/efN24QEI12Wpw/2RA+GjorJ2wqAxkB1z69VlzHaCyVV2NC7UnT89PZ3TU9s0WLw==" saltValue="s/2do1cGqNy+HlM4XWzwT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ZAfGeYA5VbL0gG93akD1xexJu2rI3UXxHwEtGuh6c0glGlh5rE1RHQPZZ54q7AqVc1jO4jlchft9pel46vZT4g==" saltValue="JJI+A7ZZczdDIztssZc9Vg==" spinCount="100000" sqref="A6:K7 A9:K18" name="Rango1"/>
  </protectedRanges>
  <mergeCells count="19">
    <mergeCell ref="M23:Q23"/>
    <mergeCell ref="A23:A24"/>
    <mergeCell ref="B23:B24"/>
    <mergeCell ref="C23:C24"/>
    <mergeCell ref="D23:D24"/>
    <mergeCell ref="E23:E24"/>
    <mergeCell ref="G23:G24"/>
    <mergeCell ref="H23:H24"/>
    <mergeCell ref="A21:E21"/>
    <mergeCell ref="G21:I21"/>
    <mergeCell ref="A22:E22"/>
    <mergeCell ref="F22:F24"/>
    <mergeCell ref="G22:I22"/>
    <mergeCell ref="A2:I2"/>
    <mergeCell ref="A3:K3"/>
    <mergeCell ref="A4:K4"/>
    <mergeCell ref="A5:K5"/>
    <mergeCell ref="A6:K6"/>
    <mergeCell ref="A7:K7"/>
  </mergeCells>
  <printOptions horizontalCentered="1"/>
  <pageMargins left="0.70866141732283472" right="0.70866141732283472" top="0.15748031496062992" bottom="0" header="0.11811023622047245" footer="0"/>
  <pageSetup paperSize="5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6"/>
  <sheetViews>
    <sheetView tabSelected="1" workbookViewId="0">
      <selection activeCell="I21" sqref="I21"/>
    </sheetView>
  </sheetViews>
  <sheetFormatPr baseColWidth="10" defaultRowHeight="15" x14ac:dyDescent="0.25"/>
  <cols>
    <col min="1" max="4" width="2" bestFit="1" customWidth="1"/>
    <col min="5" max="5" width="3.5703125" bestFit="1" customWidth="1"/>
    <col min="6" max="6" width="54.42578125" bestFit="1" customWidth="1"/>
    <col min="7" max="7" width="14.140625" style="184" bestFit="1" customWidth="1"/>
    <col min="8" max="9" width="13.140625" style="184" bestFit="1" customWidth="1"/>
  </cols>
  <sheetData>
    <row r="2" spans="1:9" ht="18.75" x14ac:dyDescent="0.25">
      <c r="A2" s="138" t="s">
        <v>395</v>
      </c>
      <c r="B2" s="138"/>
      <c r="C2" s="138"/>
      <c r="D2" s="138"/>
      <c r="E2" s="138"/>
      <c r="F2" s="138"/>
      <c r="G2" s="138"/>
      <c r="H2" s="138"/>
      <c r="I2" s="138"/>
    </row>
    <row r="3" spans="1:9" ht="15.75" x14ac:dyDescent="0.25">
      <c r="A3" s="137" t="s">
        <v>394</v>
      </c>
      <c r="B3" s="137"/>
      <c r="C3" s="137"/>
      <c r="D3" s="137"/>
      <c r="E3" s="137"/>
      <c r="F3" s="137"/>
      <c r="G3" s="137"/>
      <c r="H3" s="137"/>
      <c r="I3" s="137"/>
    </row>
    <row r="8" spans="1:9" x14ac:dyDescent="0.25">
      <c r="A8" s="139" t="s">
        <v>392</v>
      </c>
      <c r="B8" s="139"/>
      <c r="C8" s="139"/>
      <c r="D8" s="139"/>
      <c r="E8" s="139"/>
      <c r="F8" s="140" t="s">
        <v>393</v>
      </c>
      <c r="G8" s="169" t="s">
        <v>390</v>
      </c>
      <c r="H8" s="169" t="s">
        <v>391</v>
      </c>
      <c r="I8" s="169" t="s">
        <v>389</v>
      </c>
    </row>
    <row r="9" spans="1:9" s="144" customFormat="1" ht="15.75" thickBot="1" x14ac:dyDescent="0.3">
      <c r="A9" s="141">
        <v>2</v>
      </c>
      <c r="B9" s="142"/>
      <c r="C9" s="142"/>
      <c r="D9" s="142"/>
      <c r="E9" s="142"/>
      <c r="F9" s="143" t="s">
        <v>31</v>
      </c>
      <c r="G9" s="170">
        <v>10757552.409999998</v>
      </c>
      <c r="H9" s="170">
        <v>5505471.3800000008</v>
      </c>
      <c r="I9" s="171">
        <v>6783546.3562000003</v>
      </c>
    </row>
    <row r="10" spans="1:9" s="144" customFormat="1" ht="15.75" thickTop="1" x14ac:dyDescent="0.25">
      <c r="A10" s="145">
        <v>2</v>
      </c>
      <c r="B10" s="146">
        <v>1</v>
      </c>
      <c r="C10" s="146"/>
      <c r="D10" s="146"/>
      <c r="E10" s="146"/>
      <c r="F10" s="147" t="s">
        <v>32</v>
      </c>
      <c r="G10" s="172">
        <v>7123278.709999999</v>
      </c>
      <c r="H10" s="172">
        <v>2107012.4400000004</v>
      </c>
      <c r="I10" s="171">
        <v>2055968.3800000001</v>
      </c>
    </row>
    <row r="11" spans="1:9" s="144" customFormat="1" x14ac:dyDescent="0.25">
      <c r="A11" s="148">
        <v>2</v>
      </c>
      <c r="B11" s="149">
        <v>1</v>
      </c>
      <c r="C11" s="149">
        <v>1</v>
      </c>
      <c r="D11" s="149"/>
      <c r="E11" s="149"/>
      <c r="F11" s="148" t="s">
        <v>33</v>
      </c>
      <c r="G11" s="173">
        <v>2022597.59</v>
      </c>
      <c r="H11" s="173">
        <v>1759458.9000000001</v>
      </c>
      <c r="I11" s="171">
        <v>1708525.8900000001</v>
      </c>
    </row>
    <row r="12" spans="1:9" s="144" customFormat="1" x14ac:dyDescent="0.25">
      <c r="A12" s="150">
        <v>2</v>
      </c>
      <c r="B12" s="151">
        <v>1</v>
      </c>
      <c r="C12" s="151">
        <v>1</v>
      </c>
      <c r="D12" s="151">
        <v>1</v>
      </c>
      <c r="E12" s="151"/>
      <c r="F12" s="150" t="s">
        <v>34</v>
      </c>
      <c r="G12" s="174">
        <v>968531.57000000007</v>
      </c>
      <c r="H12" s="174">
        <v>987837.49</v>
      </c>
      <c r="I12" s="171">
        <v>942428.49999999988</v>
      </c>
    </row>
    <row r="13" spans="1:9" s="144" customFormat="1" x14ac:dyDescent="0.25">
      <c r="A13" s="150">
        <v>2</v>
      </c>
      <c r="B13" s="151">
        <v>1</v>
      </c>
      <c r="C13" s="151">
        <v>1</v>
      </c>
      <c r="D13" s="151">
        <v>1</v>
      </c>
      <c r="E13" s="152" t="s">
        <v>35</v>
      </c>
      <c r="F13" s="150" t="s">
        <v>36</v>
      </c>
      <c r="G13" s="174">
        <v>968531.57000000007</v>
      </c>
      <c r="H13" s="174">
        <v>987837.49</v>
      </c>
      <c r="I13" s="171">
        <v>942428.49999999988</v>
      </c>
    </row>
    <row r="14" spans="1:9" s="144" customFormat="1" x14ac:dyDescent="0.25">
      <c r="A14" s="150">
        <v>2</v>
      </c>
      <c r="B14" s="151">
        <v>1</v>
      </c>
      <c r="C14" s="151">
        <v>1</v>
      </c>
      <c r="D14" s="151">
        <v>1</v>
      </c>
      <c r="E14" s="152" t="s">
        <v>37</v>
      </c>
      <c r="F14" s="153" t="s">
        <v>38</v>
      </c>
      <c r="G14" s="174">
        <v>0</v>
      </c>
      <c r="H14" s="174">
        <v>0</v>
      </c>
      <c r="I14" s="171">
        <v>0</v>
      </c>
    </row>
    <row r="15" spans="1:9" s="144" customFormat="1" x14ac:dyDescent="0.25">
      <c r="A15" s="150">
        <v>2</v>
      </c>
      <c r="B15" s="151">
        <v>1</v>
      </c>
      <c r="C15" s="151">
        <v>1</v>
      </c>
      <c r="D15" s="151">
        <v>1</v>
      </c>
      <c r="E15" s="152" t="s">
        <v>39</v>
      </c>
      <c r="F15" s="153" t="s">
        <v>40</v>
      </c>
      <c r="G15" s="174">
        <v>0</v>
      </c>
      <c r="H15" s="174">
        <v>0</v>
      </c>
      <c r="I15" s="171">
        <v>0</v>
      </c>
    </row>
    <row r="16" spans="1:9" s="144" customFormat="1" x14ac:dyDescent="0.25">
      <c r="A16" s="150">
        <v>2</v>
      </c>
      <c r="B16" s="151">
        <v>1</v>
      </c>
      <c r="C16" s="151">
        <v>1</v>
      </c>
      <c r="D16" s="151">
        <v>1</v>
      </c>
      <c r="E16" s="152" t="s">
        <v>41</v>
      </c>
      <c r="F16" s="153" t="s">
        <v>42</v>
      </c>
      <c r="G16" s="174">
        <v>0</v>
      </c>
      <c r="H16" s="174">
        <v>0</v>
      </c>
      <c r="I16" s="171">
        <v>0</v>
      </c>
    </row>
    <row r="17" spans="1:9" s="144" customFormat="1" x14ac:dyDescent="0.25">
      <c r="A17" s="150">
        <v>2</v>
      </c>
      <c r="B17" s="151">
        <v>1</v>
      </c>
      <c r="C17" s="151">
        <v>1</v>
      </c>
      <c r="D17" s="151">
        <v>1</v>
      </c>
      <c r="E17" s="152" t="s">
        <v>43</v>
      </c>
      <c r="F17" s="153" t="s">
        <v>44</v>
      </c>
      <c r="G17" s="174">
        <v>0</v>
      </c>
      <c r="H17" s="174">
        <v>0</v>
      </c>
      <c r="I17" s="171">
        <v>0</v>
      </c>
    </row>
    <row r="18" spans="1:9" s="144" customFormat="1" x14ac:dyDescent="0.25">
      <c r="A18" s="150">
        <v>2</v>
      </c>
      <c r="B18" s="151">
        <v>1</v>
      </c>
      <c r="C18" s="151">
        <v>1</v>
      </c>
      <c r="D18" s="151">
        <v>1</v>
      </c>
      <c r="E18" s="152" t="s">
        <v>45</v>
      </c>
      <c r="F18" s="153" t="s">
        <v>46</v>
      </c>
      <c r="G18" s="174">
        <v>0</v>
      </c>
      <c r="H18" s="174">
        <v>0</v>
      </c>
      <c r="I18" s="171">
        <v>0</v>
      </c>
    </row>
    <row r="19" spans="1:9" s="144" customFormat="1" x14ac:dyDescent="0.25">
      <c r="A19" s="150">
        <v>2</v>
      </c>
      <c r="B19" s="151">
        <v>1</v>
      </c>
      <c r="C19" s="151">
        <v>1</v>
      </c>
      <c r="D19" s="151">
        <v>2</v>
      </c>
      <c r="E19" s="151"/>
      <c r="F19" s="153" t="s">
        <v>47</v>
      </c>
      <c r="G19" s="174">
        <v>820840.01</v>
      </c>
      <c r="H19" s="174">
        <v>771621.41000000015</v>
      </c>
      <c r="I19" s="171">
        <v>766097.39000000013</v>
      </c>
    </row>
    <row r="20" spans="1:9" s="144" customFormat="1" x14ac:dyDescent="0.25">
      <c r="A20" s="150">
        <v>2</v>
      </c>
      <c r="B20" s="151">
        <v>1</v>
      </c>
      <c r="C20" s="151">
        <v>1</v>
      </c>
      <c r="D20" s="151">
        <v>2</v>
      </c>
      <c r="E20" s="152" t="s">
        <v>39</v>
      </c>
      <c r="F20" s="153" t="s">
        <v>48</v>
      </c>
      <c r="G20" s="174">
        <v>0</v>
      </c>
      <c r="H20" s="174">
        <v>0</v>
      </c>
      <c r="I20" s="171">
        <v>0</v>
      </c>
    </row>
    <row r="21" spans="1:9" s="144" customFormat="1" x14ac:dyDescent="0.25">
      <c r="A21" s="150">
        <v>2</v>
      </c>
      <c r="B21" s="151">
        <v>1</v>
      </c>
      <c r="C21" s="151">
        <v>1</v>
      </c>
      <c r="D21" s="151">
        <v>2</v>
      </c>
      <c r="E21" s="152" t="s">
        <v>43</v>
      </c>
      <c r="F21" s="153" t="s">
        <v>50</v>
      </c>
      <c r="G21" s="174">
        <v>0</v>
      </c>
      <c r="H21" s="174">
        <v>0</v>
      </c>
      <c r="I21" s="171">
        <v>0</v>
      </c>
    </row>
    <row r="22" spans="1:9" s="144" customFormat="1" x14ac:dyDescent="0.25">
      <c r="A22" s="150">
        <v>2</v>
      </c>
      <c r="B22" s="151">
        <v>1</v>
      </c>
      <c r="C22" s="151">
        <v>1</v>
      </c>
      <c r="D22" s="151">
        <v>2</v>
      </c>
      <c r="E22" s="152" t="s">
        <v>45</v>
      </c>
      <c r="F22" s="153" t="s">
        <v>51</v>
      </c>
      <c r="G22" s="174">
        <v>13000</v>
      </c>
      <c r="H22" s="174">
        <v>11000</v>
      </c>
      <c r="I22" s="171">
        <v>12400</v>
      </c>
    </row>
    <row r="23" spans="1:9" s="144" customFormat="1" x14ac:dyDescent="0.25">
      <c r="A23" s="150">
        <v>2</v>
      </c>
      <c r="B23" s="151">
        <v>1</v>
      </c>
      <c r="C23" s="151">
        <v>1</v>
      </c>
      <c r="D23" s="151">
        <v>2</v>
      </c>
      <c r="E23" s="152" t="s">
        <v>52</v>
      </c>
      <c r="F23" s="153" t="s">
        <v>53</v>
      </c>
      <c r="G23" s="174">
        <v>807840.01</v>
      </c>
      <c r="H23" s="174">
        <v>760621.41000000015</v>
      </c>
      <c r="I23" s="171">
        <v>753697.39000000013</v>
      </c>
    </row>
    <row r="24" spans="1:9" s="144" customFormat="1" x14ac:dyDescent="0.25">
      <c r="A24" s="150">
        <v>2</v>
      </c>
      <c r="B24" s="151">
        <v>1</v>
      </c>
      <c r="C24" s="151">
        <v>1</v>
      </c>
      <c r="D24" s="151">
        <v>2</v>
      </c>
      <c r="E24" s="152" t="s">
        <v>54</v>
      </c>
      <c r="F24" s="153" t="s">
        <v>55</v>
      </c>
      <c r="G24" s="174">
        <v>0</v>
      </c>
      <c r="H24" s="174">
        <v>0</v>
      </c>
      <c r="I24" s="171">
        <v>0</v>
      </c>
    </row>
    <row r="25" spans="1:9" s="144" customFormat="1" x14ac:dyDescent="0.25">
      <c r="A25" s="150">
        <v>2</v>
      </c>
      <c r="B25" s="151">
        <v>1</v>
      </c>
      <c r="C25" s="151">
        <v>1</v>
      </c>
      <c r="D25" s="151">
        <v>2</v>
      </c>
      <c r="E25" s="152" t="s">
        <v>56</v>
      </c>
      <c r="F25" s="153" t="s">
        <v>57</v>
      </c>
      <c r="G25" s="174">
        <v>0</v>
      </c>
      <c r="H25" s="174">
        <v>0</v>
      </c>
      <c r="I25" s="171">
        <v>0</v>
      </c>
    </row>
    <row r="26" spans="1:9" s="144" customFormat="1" x14ac:dyDescent="0.25">
      <c r="A26" s="150">
        <v>2</v>
      </c>
      <c r="B26" s="151">
        <v>1</v>
      </c>
      <c r="C26" s="151">
        <v>1</v>
      </c>
      <c r="D26" s="151">
        <v>3</v>
      </c>
      <c r="E26" s="151"/>
      <c r="F26" s="153" t="s">
        <v>58</v>
      </c>
      <c r="G26" s="174">
        <v>0</v>
      </c>
      <c r="H26" s="174">
        <v>0</v>
      </c>
      <c r="I26" s="171">
        <v>0</v>
      </c>
    </row>
    <row r="27" spans="1:9" s="144" customFormat="1" x14ac:dyDescent="0.25">
      <c r="A27" s="150">
        <v>2</v>
      </c>
      <c r="B27" s="151">
        <v>1</v>
      </c>
      <c r="C27" s="151">
        <v>1</v>
      </c>
      <c r="D27" s="151">
        <v>3</v>
      </c>
      <c r="E27" s="152" t="s">
        <v>35</v>
      </c>
      <c r="F27" s="153" t="s">
        <v>58</v>
      </c>
      <c r="G27" s="174">
        <v>0</v>
      </c>
      <c r="H27" s="174">
        <v>0</v>
      </c>
      <c r="I27" s="171">
        <v>0</v>
      </c>
    </row>
    <row r="28" spans="1:9" s="144" customFormat="1" x14ac:dyDescent="0.25">
      <c r="A28" s="150">
        <v>2</v>
      </c>
      <c r="B28" s="151">
        <v>1</v>
      </c>
      <c r="C28" s="151">
        <v>1</v>
      </c>
      <c r="D28" s="151">
        <v>4</v>
      </c>
      <c r="E28" s="151"/>
      <c r="F28" s="153" t="s">
        <v>59</v>
      </c>
      <c r="G28" s="174">
        <v>0</v>
      </c>
      <c r="H28" s="174">
        <v>0</v>
      </c>
      <c r="I28" s="171">
        <v>0</v>
      </c>
    </row>
    <row r="29" spans="1:9" s="144" customFormat="1" x14ac:dyDescent="0.25">
      <c r="A29" s="150">
        <v>2</v>
      </c>
      <c r="B29" s="151">
        <v>1</v>
      </c>
      <c r="C29" s="151">
        <v>1</v>
      </c>
      <c r="D29" s="151">
        <v>4</v>
      </c>
      <c r="E29" s="152" t="s">
        <v>35</v>
      </c>
      <c r="F29" s="153" t="s">
        <v>59</v>
      </c>
      <c r="G29" s="174">
        <v>0</v>
      </c>
      <c r="H29" s="174">
        <v>0</v>
      </c>
      <c r="I29" s="171">
        <v>0</v>
      </c>
    </row>
    <row r="30" spans="1:9" s="144" customFormat="1" x14ac:dyDescent="0.25">
      <c r="A30" s="150">
        <v>2</v>
      </c>
      <c r="B30" s="151">
        <v>1</v>
      </c>
      <c r="C30" s="151">
        <v>1</v>
      </c>
      <c r="D30" s="151">
        <v>5</v>
      </c>
      <c r="E30" s="151"/>
      <c r="F30" s="153" t="s">
        <v>60</v>
      </c>
      <c r="G30" s="174">
        <v>233226.01</v>
      </c>
      <c r="H30" s="174">
        <v>0</v>
      </c>
      <c r="I30" s="171">
        <v>0</v>
      </c>
    </row>
    <row r="31" spans="1:9" s="144" customFormat="1" x14ac:dyDescent="0.25">
      <c r="A31" s="150">
        <v>2</v>
      </c>
      <c r="B31" s="151">
        <v>1</v>
      </c>
      <c r="C31" s="151">
        <v>1</v>
      </c>
      <c r="D31" s="151">
        <v>5</v>
      </c>
      <c r="E31" s="152" t="s">
        <v>35</v>
      </c>
      <c r="F31" s="153" t="s">
        <v>60</v>
      </c>
      <c r="G31" s="174">
        <v>233226.01</v>
      </c>
      <c r="H31" s="174">
        <v>0</v>
      </c>
      <c r="I31" s="171">
        <v>0</v>
      </c>
    </row>
    <row r="32" spans="1:9" s="144" customFormat="1" x14ac:dyDescent="0.25">
      <c r="A32" s="150">
        <v>2</v>
      </c>
      <c r="B32" s="151">
        <v>1</v>
      </c>
      <c r="C32" s="151">
        <v>1</v>
      </c>
      <c r="D32" s="151">
        <v>5</v>
      </c>
      <c r="E32" s="152" t="s">
        <v>37</v>
      </c>
      <c r="F32" s="153" t="s">
        <v>61</v>
      </c>
      <c r="G32" s="174">
        <v>0</v>
      </c>
      <c r="H32" s="174">
        <v>0</v>
      </c>
      <c r="I32" s="171">
        <v>0</v>
      </c>
    </row>
    <row r="33" spans="1:9" s="144" customFormat="1" x14ac:dyDescent="0.25">
      <c r="A33" s="150">
        <v>2</v>
      </c>
      <c r="B33" s="151">
        <v>1</v>
      </c>
      <c r="C33" s="151">
        <v>1</v>
      </c>
      <c r="D33" s="151">
        <v>5</v>
      </c>
      <c r="E33" s="152" t="s">
        <v>39</v>
      </c>
      <c r="F33" s="153" t="s">
        <v>62</v>
      </c>
      <c r="G33" s="174">
        <v>0</v>
      </c>
      <c r="H33" s="174">
        <v>0</v>
      </c>
      <c r="I33" s="171">
        <v>0</v>
      </c>
    </row>
    <row r="34" spans="1:9" s="144" customFormat="1" x14ac:dyDescent="0.25">
      <c r="A34" s="150">
        <v>2</v>
      </c>
      <c r="B34" s="151">
        <v>1</v>
      </c>
      <c r="C34" s="151">
        <v>1</v>
      </c>
      <c r="D34" s="151">
        <v>5</v>
      </c>
      <c r="E34" s="152" t="s">
        <v>41</v>
      </c>
      <c r="F34" s="153" t="s">
        <v>63</v>
      </c>
      <c r="G34" s="174">
        <v>0</v>
      </c>
      <c r="H34" s="174">
        <v>0</v>
      </c>
      <c r="I34" s="171">
        <v>0</v>
      </c>
    </row>
    <row r="35" spans="1:9" s="144" customFormat="1" x14ac:dyDescent="0.25">
      <c r="A35" s="148">
        <v>2</v>
      </c>
      <c r="B35" s="149">
        <v>1</v>
      </c>
      <c r="C35" s="149">
        <v>2</v>
      </c>
      <c r="D35" s="149"/>
      <c r="E35" s="149"/>
      <c r="F35" s="154" t="s">
        <v>64</v>
      </c>
      <c r="G35" s="173">
        <v>4735511.2799999993</v>
      </c>
      <c r="H35" s="173">
        <v>1650.05</v>
      </c>
      <c r="I35" s="171">
        <v>0</v>
      </c>
    </row>
    <row r="36" spans="1:9" s="144" customFormat="1" x14ac:dyDescent="0.25">
      <c r="A36" s="150">
        <v>2</v>
      </c>
      <c r="B36" s="151">
        <v>1</v>
      </c>
      <c r="C36" s="151">
        <v>2</v>
      </c>
      <c r="D36" s="151">
        <v>1</v>
      </c>
      <c r="E36" s="151"/>
      <c r="F36" s="153" t="s">
        <v>65</v>
      </c>
      <c r="G36" s="174">
        <v>0</v>
      </c>
      <c r="H36" s="174">
        <v>0</v>
      </c>
      <c r="I36" s="171">
        <v>0</v>
      </c>
    </row>
    <row r="37" spans="1:9" s="144" customFormat="1" x14ac:dyDescent="0.25">
      <c r="A37" s="150">
        <v>2</v>
      </c>
      <c r="B37" s="151">
        <v>1</v>
      </c>
      <c r="C37" s="151">
        <v>2</v>
      </c>
      <c r="D37" s="151">
        <v>1</v>
      </c>
      <c r="E37" s="152" t="s">
        <v>35</v>
      </c>
      <c r="F37" s="153" t="s">
        <v>65</v>
      </c>
      <c r="G37" s="174">
        <v>0</v>
      </c>
      <c r="H37" s="174">
        <v>0</v>
      </c>
      <c r="I37" s="171">
        <v>0</v>
      </c>
    </row>
    <row r="38" spans="1:9" s="144" customFormat="1" x14ac:dyDescent="0.25">
      <c r="A38" s="150">
        <v>2</v>
      </c>
      <c r="B38" s="151">
        <v>1</v>
      </c>
      <c r="C38" s="151">
        <v>2</v>
      </c>
      <c r="D38" s="151">
        <v>2</v>
      </c>
      <c r="E38" s="151"/>
      <c r="F38" s="153" t="s">
        <v>66</v>
      </c>
      <c r="G38" s="174">
        <v>4735511.2799999993</v>
      </c>
      <c r="H38" s="174">
        <v>1650.05</v>
      </c>
      <c r="I38" s="171">
        <v>0</v>
      </c>
    </row>
    <row r="39" spans="1:9" s="144" customFormat="1" x14ac:dyDescent="0.25">
      <c r="A39" s="150">
        <v>2</v>
      </c>
      <c r="B39" s="151">
        <v>1</v>
      </c>
      <c r="C39" s="151">
        <v>2</v>
      </c>
      <c r="D39" s="151">
        <v>2</v>
      </c>
      <c r="E39" s="152" t="s">
        <v>35</v>
      </c>
      <c r="F39" s="153" t="s">
        <v>67</v>
      </c>
      <c r="G39" s="174">
        <v>0</v>
      </c>
      <c r="H39" s="174">
        <v>0</v>
      </c>
      <c r="I39" s="171">
        <v>0</v>
      </c>
    </row>
    <row r="40" spans="1:9" s="144" customFormat="1" x14ac:dyDescent="0.25">
      <c r="A40" s="150">
        <v>2</v>
      </c>
      <c r="B40" s="151">
        <v>1</v>
      </c>
      <c r="C40" s="151">
        <v>2</v>
      </c>
      <c r="D40" s="151">
        <v>2</v>
      </c>
      <c r="E40" s="152" t="s">
        <v>39</v>
      </c>
      <c r="F40" s="155" t="s">
        <v>68</v>
      </c>
      <c r="G40" s="175">
        <v>0</v>
      </c>
      <c r="H40" s="175">
        <v>0</v>
      </c>
      <c r="I40" s="171">
        <v>0</v>
      </c>
    </row>
    <row r="41" spans="1:9" s="144" customFormat="1" x14ac:dyDescent="0.25">
      <c r="A41" s="150">
        <v>2</v>
      </c>
      <c r="B41" s="151">
        <v>1</v>
      </c>
      <c r="C41" s="151">
        <v>2</v>
      </c>
      <c r="D41" s="151">
        <v>2</v>
      </c>
      <c r="E41" s="152" t="s">
        <v>41</v>
      </c>
      <c r="F41" s="153" t="s">
        <v>69</v>
      </c>
      <c r="G41" s="174">
        <v>0</v>
      </c>
      <c r="H41" s="174">
        <v>0</v>
      </c>
      <c r="I41" s="171">
        <v>0</v>
      </c>
    </row>
    <row r="42" spans="1:9" s="144" customFormat="1" x14ac:dyDescent="0.25">
      <c r="A42" s="150">
        <v>2</v>
      </c>
      <c r="B42" s="151">
        <v>1</v>
      </c>
      <c r="C42" s="151">
        <v>2</v>
      </c>
      <c r="D42" s="151">
        <v>2</v>
      </c>
      <c r="E42" s="152" t="s">
        <v>43</v>
      </c>
      <c r="F42" s="153" t="s">
        <v>70</v>
      </c>
      <c r="G42" s="174">
        <v>0</v>
      </c>
      <c r="H42" s="174">
        <v>0</v>
      </c>
      <c r="I42" s="171">
        <v>0</v>
      </c>
    </row>
    <row r="43" spans="1:9" s="144" customFormat="1" x14ac:dyDescent="0.25">
      <c r="A43" s="150">
        <v>2</v>
      </c>
      <c r="B43" s="151">
        <v>1</v>
      </c>
      <c r="C43" s="151">
        <v>2</v>
      </c>
      <c r="D43" s="151">
        <v>2</v>
      </c>
      <c r="E43" s="152" t="s">
        <v>45</v>
      </c>
      <c r="F43" s="153" t="s">
        <v>71</v>
      </c>
      <c r="G43" s="174">
        <v>4735511.2799999993</v>
      </c>
      <c r="H43" s="174">
        <v>1650.05</v>
      </c>
      <c r="I43" s="171">
        <v>0</v>
      </c>
    </row>
    <row r="44" spans="1:9" s="144" customFormat="1" x14ac:dyDescent="0.25">
      <c r="A44" s="150">
        <v>2</v>
      </c>
      <c r="B44" s="151">
        <v>1</v>
      </c>
      <c r="C44" s="151">
        <v>2</v>
      </c>
      <c r="D44" s="151">
        <v>2</v>
      </c>
      <c r="E44" s="152" t="s">
        <v>72</v>
      </c>
      <c r="F44" s="153" t="s">
        <v>73</v>
      </c>
      <c r="G44" s="174">
        <v>0</v>
      </c>
      <c r="H44" s="174">
        <v>0</v>
      </c>
      <c r="I44" s="171">
        <v>0</v>
      </c>
    </row>
    <row r="45" spans="1:9" s="144" customFormat="1" x14ac:dyDescent="0.25">
      <c r="A45" s="150">
        <v>2</v>
      </c>
      <c r="B45" s="151">
        <v>1</v>
      </c>
      <c r="C45" s="151">
        <v>2</v>
      </c>
      <c r="D45" s="151">
        <v>2</v>
      </c>
      <c r="E45" s="152" t="s">
        <v>52</v>
      </c>
      <c r="F45" s="153" t="s">
        <v>74</v>
      </c>
      <c r="G45" s="174">
        <v>0</v>
      </c>
      <c r="H45" s="174">
        <v>0</v>
      </c>
      <c r="I45" s="171">
        <v>0</v>
      </c>
    </row>
    <row r="46" spans="1:9" s="144" customFormat="1" x14ac:dyDescent="0.25">
      <c r="A46" s="150">
        <v>2</v>
      </c>
      <c r="B46" s="151">
        <v>1</v>
      </c>
      <c r="C46" s="151">
        <v>2</v>
      </c>
      <c r="D46" s="151">
        <v>2</v>
      </c>
      <c r="E46" s="152" t="s">
        <v>54</v>
      </c>
      <c r="F46" s="153" t="s">
        <v>75</v>
      </c>
      <c r="G46" s="174">
        <v>0</v>
      </c>
      <c r="H46" s="174">
        <v>0</v>
      </c>
      <c r="I46" s="171">
        <v>0</v>
      </c>
    </row>
    <row r="47" spans="1:9" s="144" customFormat="1" x14ac:dyDescent="0.25">
      <c r="A47" s="150">
        <v>2</v>
      </c>
      <c r="B47" s="151">
        <v>1</v>
      </c>
      <c r="C47" s="151">
        <v>2</v>
      </c>
      <c r="D47" s="151">
        <v>2</v>
      </c>
      <c r="E47" s="151">
        <v>10</v>
      </c>
      <c r="F47" s="155" t="s">
        <v>76</v>
      </c>
      <c r="G47" s="175">
        <v>0</v>
      </c>
      <c r="H47" s="175">
        <v>0</v>
      </c>
      <c r="I47" s="171">
        <v>0</v>
      </c>
    </row>
    <row r="48" spans="1:9" s="144" customFormat="1" x14ac:dyDescent="0.25">
      <c r="A48" s="156">
        <v>2</v>
      </c>
      <c r="B48" s="149">
        <v>1</v>
      </c>
      <c r="C48" s="149">
        <v>3</v>
      </c>
      <c r="D48" s="149"/>
      <c r="E48" s="149"/>
      <c r="F48" s="157" t="s">
        <v>77</v>
      </c>
      <c r="G48" s="176">
        <v>0</v>
      </c>
      <c r="H48" s="176">
        <v>0</v>
      </c>
      <c r="I48" s="171">
        <v>0</v>
      </c>
    </row>
    <row r="49" spans="1:9" s="144" customFormat="1" x14ac:dyDescent="0.25">
      <c r="A49" s="158">
        <v>2</v>
      </c>
      <c r="B49" s="151">
        <v>1</v>
      </c>
      <c r="C49" s="151">
        <v>3</v>
      </c>
      <c r="D49" s="151">
        <v>1</v>
      </c>
      <c r="E49" s="151"/>
      <c r="F49" s="159" t="s">
        <v>78</v>
      </c>
      <c r="G49" s="177">
        <v>0</v>
      </c>
      <c r="H49" s="177">
        <v>0</v>
      </c>
      <c r="I49" s="171">
        <v>0</v>
      </c>
    </row>
    <row r="50" spans="1:9" s="144" customFormat="1" x14ac:dyDescent="0.25">
      <c r="A50" s="158">
        <v>2</v>
      </c>
      <c r="B50" s="151">
        <v>1</v>
      </c>
      <c r="C50" s="151">
        <v>3</v>
      </c>
      <c r="D50" s="151">
        <v>1</v>
      </c>
      <c r="E50" s="152" t="s">
        <v>35</v>
      </c>
      <c r="F50" s="159" t="s">
        <v>79</v>
      </c>
      <c r="G50" s="177">
        <v>0</v>
      </c>
      <c r="H50" s="177">
        <v>0</v>
      </c>
      <c r="I50" s="171">
        <v>0</v>
      </c>
    </row>
    <row r="51" spans="1:9" s="144" customFormat="1" x14ac:dyDescent="0.25">
      <c r="A51" s="158">
        <v>2</v>
      </c>
      <c r="B51" s="151">
        <v>1</v>
      </c>
      <c r="C51" s="151">
        <v>3</v>
      </c>
      <c r="D51" s="151">
        <v>1</v>
      </c>
      <c r="E51" s="152" t="s">
        <v>37</v>
      </c>
      <c r="F51" s="159" t="s">
        <v>80</v>
      </c>
      <c r="G51" s="177">
        <v>0</v>
      </c>
      <c r="H51" s="177">
        <v>0</v>
      </c>
      <c r="I51" s="171">
        <v>0</v>
      </c>
    </row>
    <row r="52" spans="1:9" s="144" customFormat="1" x14ac:dyDescent="0.25">
      <c r="A52" s="158">
        <v>2</v>
      </c>
      <c r="B52" s="151">
        <v>1</v>
      </c>
      <c r="C52" s="151">
        <v>3</v>
      </c>
      <c r="D52" s="151">
        <v>2</v>
      </c>
      <c r="E52" s="151"/>
      <c r="F52" s="159" t="s">
        <v>81</v>
      </c>
      <c r="G52" s="177">
        <v>0</v>
      </c>
      <c r="H52" s="177">
        <v>0</v>
      </c>
      <c r="I52" s="171">
        <v>0</v>
      </c>
    </row>
    <row r="53" spans="1:9" s="144" customFormat="1" x14ac:dyDescent="0.25">
      <c r="A53" s="158">
        <v>2</v>
      </c>
      <c r="B53" s="151">
        <v>1</v>
      </c>
      <c r="C53" s="151">
        <v>3</v>
      </c>
      <c r="D53" s="151">
        <v>2</v>
      </c>
      <c r="E53" s="152" t="s">
        <v>35</v>
      </c>
      <c r="F53" s="159" t="s">
        <v>82</v>
      </c>
      <c r="G53" s="177">
        <v>0</v>
      </c>
      <c r="H53" s="177">
        <v>0</v>
      </c>
      <c r="I53" s="171">
        <v>0</v>
      </c>
    </row>
    <row r="54" spans="1:9" s="144" customFormat="1" x14ac:dyDescent="0.25">
      <c r="A54" s="158">
        <v>2</v>
      </c>
      <c r="B54" s="151">
        <v>1</v>
      </c>
      <c r="C54" s="151">
        <v>3</v>
      </c>
      <c r="D54" s="151">
        <v>2</v>
      </c>
      <c r="E54" s="152" t="s">
        <v>37</v>
      </c>
      <c r="F54" s="159" t="s">
        <v>83</v>
      </c>
      <c r="G54" s="177">
        <v>0</v>
      </c>
      <c r="H54" s="177">
        <v>0</v>
      </c>
      <c r="I54" s="171">
        <v>0</v>
      </c>
    </row>
    <row r="55" spans="1:9" s="144" customFormat="1" x14ac:dyDescent="0.25">
      <c r="A55" s="156">
        <v>2</v>
      </c>
      <c r="B55" s="149">
        <v>1</v>
      </c>
      <c r="C55" s="149">
        <v>4</v>
      </c>
      <c r="D55" s="149"/>
      <c r="E55" s="149"/>
      <c r="F55" s="157" t="s">
        <v>84</v>
      </c>
      <c r="G55" s="176">
        <v>0</v>
      </c>
      <c r="H55" s="176">
        <v>0</v>
      </c>
      <c r="I55" s="171">
        <v>0</v>
      </c>
    </row>
    <row r="56" spans="1:9" s="144" customFormat="1" x14ac:dyDescent="0.25">
      <c r="A56" s="150">
        <v>2</v>
      </c>
      <c r="B56" s="151">
        <v>1</v>
      </c>
      <c r="C56" s="151">
        <v>4</v>
      </c>
      <c r="D56" s="151">
        <v>1</v>
      </c>
      <c r="E56" s="151"/>
      <c r="F56" s="153" t="s">
        <v>85</v>
      </c>
      <c r="G56" s="174">
        <v>0</v>
      </c>
      <c r="H56" s="174">
        <v>0</v>
      </c>
      <c r="I56" s="171">
        <v>0</v>
      </c>
    </row>
    <row r="57" spans="1:9" s="144" customFormat="1" x14ac:dyDescent="0.25">
      <c r="A57" s="150">
        <v>2</v>
      </c>
      <c r="B57" s="151">
        <v>1</v>
      </c>
      <c r="C57" s="151">
        <v>4</v>
      </c>
      <c r="D57" s="151">
        <v>1</v>
      </c>
      <c r="E57" s="152" t="s">
        <v>35</v>
      </c>
      <c r="F57" s="153" t="s">
        <v>85</v>
      </c>
      <c r="G57" s="174">
        <v>0</v>
      </c>
      <c r="H57" s="174">
        <v>0</v>
      </c>
      <c r="I57" s="171">
        <v>0</v>
      </c>
    </row>
    <row r="58" spans="1:9" s="144" customFormat="1" x14ac:dyDescent="0.25">
      <c r="A58" s="150">
        <v>2</v>
      </c>
      <c r="B58" s="151">
        <v>1</v>
      </c>
      <c r="C58" s="151">
        <v>4</v>
      </c>
      <c r="D58" s="151">
        <v>2</v>
      </c>
      <c r="E58" s="151"/>
      <c r="F58" s="153" t="s">
        <v>86</v>
      </c>
      <c r="G58" s="174">
        <v>0</v>
      </c>
      <c r="H58" s="174">
        <v>0</v>
      </c>
      <c r="I58" s="171">
        <v>0</v>
      </c>
    </row>
    <row r="59" spans="1:9" s="144" customFormat="1" x14ac:dyDescent="0.25">
      <c r="A59" s="150">
        <v>2</v>
      </c>
      <c r="B59" s="151">
        <v>1</v>
      </c>
      <c r="C59" s="151">
        <v>4</v>
      </c>
      <c r="D59" s="151">
        <v>2</v>
      </c>
      <c r="E59" s="152" t="s">
        <v>35</v>
      </c>
      <c r="F59" s="153" t="s">
        <v>87</v>
      </c>
      <c r="G59" s="174">
        <v>0</v>
      </c>
      <c r="H59" s="174">
        <v>0</v>
      </c>
      <c r="I59" s="171">
        <v>0</v>
      </c>
    </row>
    <row r="60" spans="1:9" s="144" customFormat="1" x14ac:dyDescent="0.25">
      <c r="A60" s="150">
        <v>2</v>
      </c>
      <c r="B60" s="151">
        <v>1</v>
      </c>
      <c r="C60" s="151">
        <v>4</v>
      </c>
      <c r="D60" s="151">
        <v>2</v>
      </c>
      <c r="E60" s="152" t="s">
        <v>37</v>
      </c>
      <c r="F60" s="153" t="s">
        <v>88</v>
      </c>
      <c r="G60" s="174">
        <v>0</v>
      </c>
      <c r="H60" s="174">
        <v>0</v>
      </c>
      <c r="I60" s="171">
        <v>0</v>
      </c>
    </row>
    <row r="61" spans="1:9" s="144" customFormat="1" x14ac:dyDescent="0.25">
      <c r="A61" s="150">
        <v>2</v>
      </c>
      <c r="B61" s="151">
        <v>1</v>
      </c>
      <c r="C61" s="151">
        <v>4</v>
      </c>
      <c r="D61" s="151">
        <v>2</v>
      </c>
      <c r="E61" s="152" t="s">
        <v>39</v>
      </c>
      <c r="F61" s="153" t="s">
        <v>89</v>
      </c>
      <c r="G61" s="174">
        <v>0</v>
      </c>
      <c r="H61" s="174">
        <v>0</v>
      </c>
      <c r="I61" s="171">
        <v>0</v>
      </c>
    </row>
    <row r="62" spans="1:9" s="144" customFormat="1" x14ac:dyDescent="0.25">
      <c r="A62" s="156">
        <v>2</v>
      </c>
      <c r="B62" s="149">
        <v>1</v>
      </c>
      <c r="C62" s="149">
        <v>5</v>
      </c>
      <c r="D62" s="149"/>
      <c r="E62" s="149"/>
      <c r="F62" s="157" t="s">
        <v>90</v>
      </c>
      <c r="G62" s="176">
        <v>365169.84</v>
      </c>
      <c r="H62" s="176">
        <v>345903.49</v>
      </c>
      <c r="I62" s="171">
        <v>347442.49</v>
      </c>
    </row>
    <row r="63" spans="1:9" s="144" customFormat="1" x14ac:dyDescent="0.25">
      <c r="A63" s="150">
        <v>2</v>
      </c>
      <c r="B63" s="151">
        <v>1</v>
      </c>
      <c r="C63" s="151">
        <v>5</v>
      </c>
      <c r="D63" s="151">
        <v>1</v>
      </c>
      <c r="E63" s="151"/>
      <c r="F63" s="153" t="s">
        <v>91</v>
      </c>
      <c r="G63" s="174">
        <v>168229.64</v>
      </c>
      <c r="H63" s="174">
        <v>159353.85</v>
      </c>
      <c r="I63" s="171">
        <v>160062.85</v>
      </c>
    </row>
    <row r="64" spans="1:9" s="144" customFormat="1" x14ac:dyDescent="0.25">
      <c r="A64" s="150">
        <v>2</v>
      </c>
      <c r="B64" s="151">
        <v>1</v>
      </c>
      <c r="C64" s="151">
        <v>5</v>
      </c>
      <c r="D64" s="151">
        <v>1</v>
      </c>
      <c r="E64" s="152" t="s">
        <v>35</v>
      </c>
      <c r="F64" s="153" t="s">
        <v>91</v>
      </c>
      <c r="G64" s="174">
        <v>168229.64</v>
      </c>
      <c r="H64" s="174">
        <v>159353.85</v>
      </c>
      <c r="I64" s="171">
        <v>160062.85</v>
      </c>
    </row>
    <row r="65" spans="1:9" s="144" customFormat="1" x14ac:dyDescent="0.25">
      <c r="A65" s="150">
        <v>2</v>
      </c>
      <c r="B65" s="151">
        <v>1</v>
      </c>
      <c r="C65" s="151">
        <v>5</v>
      </c>
      <c r="D65" s="151">
        <v>2</v>
      </c>
      <c r="E65" s="151"/>
      <c r="F65" s="153" t="s">
        <v>92</v>
      </c>
      <c r="G65" s="174">
        <v>168466.93</v>
      </c>
      <c r="H65" s="174">
        <v>159578.62</v>
      </c>
      <c r="I65" s="171">
        <v>160288.62</v>
      </c>
    </row>
    <row r="66" spans="1:9" s="144" customFormat="1" x14ac:dyDescent="0.25">
      <c r="A66" s="150">
        <v>2</v>
      </c>
      <c r="B66" s="151">
        <v>1</v>
      </c>
      <c r="C66" s="151">
        <v>5</v>
      </c>
      <c r="D66" s="151">
        <v>2</v>
      </c>
      <c r="E66" s="152" t="s">
        <v>35</v>
      </c>
      <c r="F66" s="153" t="s">
        <v>92</v>
      </c>
      <c r="G66" s="174">
        <v>168466.93</v>
      </c>
      <c r="H66" s="174">
        <v>159578.62</v>
      </c>
      <c r="I66" s="171">
        <v>160288.62</v>
      </c>
    </row>
    <row r="67" spans="1:9" s="144" customFormat="1" x14ac:dyDescent="0.25">
      <c r="A67" s="150">
        <v>2</v>
      </c>
      <c r="B67" s="151">
        <v>1</v>
      </c>
      <c r="C67" s="151">
        <v>5</v>
      </c>
      <c r="D67" s="151">
        <v>3</v>
      </c>
      <c r="E67" s="151"/>
      <c r="F67" s="153" t="s">
        <v>93</v>
      </c>
      <c r="G67" s="174">
        <v>28473.27</v>
      </c>
      <c r="H67" s="174">
        <v>26971.02</v>
      </c>
      <c r="I67" s="171">
        <v>27091.02</v>
      </c>
    </row>
    <row r="68" spans="1:9" s="144" customFormat="1" x14ac:dyDescent="0.25">
      <c r="A68" s="150">
        <v>2</v>
      </c>
      <c r="B68" s="151">
        <v>1</v>
      </c>
      <c r="C68" s="151">
        <v>5</v>
      </c>
      <c r="D68" s="151">
        <v>3</v>
      </c>
      <c r="E68" s="152" t="s">
        <v>35</v>
      </c>
      <c r="F68" s="153" t="s">
        <v>93</v>
      </c>
      <c r="G68" s="174">
        <v>28473.27</v>
      </c>
      <c r="H68" s="174">
        <v>26971.02</v>
      </c>
      <c r="I68" s="171">
        <v>27091.02</v>
      </c>
    </row>
    <row r="69" spans="1:9" s="144" customFormat="1" x14ac:dyDescent="0.25">
      <c r="A69" s="150">
        <v>2</v>
      </c>
      <c r="B69" s="151">
        <v>1</v>
      </c>
      <c r="C69" s="151">
        <v>5</v>
      </c>
      <c r="D69" s="151">
        <v>4</v>
      </c>
      <c r="E69" s="151"/>
      <c r="F69" s="153" t="s">
        <v>94</v>
      </c>
      <c r="G69" s="174">
        <v>0</v>
      </c>
      <c r="H69" s="174">
        <v>0</v>
      </c>
      <c r="I69" s="171">
        <v>0</v>
      </c>
    </row>
    <row r="70" spans="1:9" s="144" customFormat="1" x14ac:dyDescent="0.25">
      <c r="A70" s="150">
        <v>2</v>
      </c>
      <c r="B70" s="151">
        <v>1</v>
      </c>
      <c r="C70" s="151">
        <v>5</v>
      </c>
      <c r="D70" s="151">
        <v>4</v>
      </c>
      <c r="E70" s="152" t="s">
        <v>35</v>
      </c>
      <c r="F70" s="153" t="s">
        <v>94</v>
      </c>
      <c r="G70" s="174">
        <v>0</v>
      </c>
      <c r="H70" s="174">
        <v>0</v>
      </c>
      <c r="I70" s="171">
        <v>0</v>
      </c>
    </row>
    <row r="71" spans="1:9" s="144" customFormat="1" x14ac:dyDescent="0.25">
      <c r="A71" s="156">
        <v>2</v>
      </c>
      <c r="B71" s="160">
        <v>2</v>
      </c>
      <c r="C71" s="149"/>
      <c r="D71" s="149"/>
      <c r="E71" s="149"/>
      <c r="F71" s="157" t="s">
        <v>95</v>
      </c>
      <c r="G71" s="176">
        <v>1518061.1800000002</v>
      </c>
      <c r="H71" s="176">
        <v>1510466.5</v>
      </c>
      <c r="I71" s="171">
        <v>927396.71</v>
      </c>
    </row>
    <row r="72" spans="1:9" s="144" customFormat="1" x14ac:dyDescent="0.25">
      <c r="A72" s="156">
        <v>2</v>
      </c>
      <c r="B72" s="149">
        <v>2</v>
      </c>
      <c r="C72" s="149">
        <v>1</v>
      </c>
      <c r="D72" s="149"/>
      <c r="E72" s="149"/>
      <c r="F72" s="157" t="s">
        <v>96</v>
      </c>
      <c r="G72" s="176">
        <v>24483.5</v>
      </c>
      <c r="H72" s="176">
        <v>6000</v>
      </c>
      <c r="I72" s="171">
        <v>43080.11</v>
      </c>
    </row>
    <row r="73" spans="1:9" s="144" customFormat="1" x14ac:dyDescent="0.25">
      <c r="A73" s="158">
        <v>2</v>
      </c>
      <c r="B73" s="151">
        <v>2</v>
      </c>
      <c r="C73" s="151">
        <v>1</v>
      </c>
      <c r="D73" s="151">
        <v>1</v>
      </c>
      <c r="E73" s="151"/>
      <c r="F73" s="159" t="s">
        <v>97</v>
      </c>
      <c r="G73" s="177">
        <v>0</v>
      </c>
      <c r="H73" s="177">
        <v>0</v>
      </c>
      <c r="I73" s="171">
        <v>0</v>
      </c>
    </row>
    <row r="74" spans="1:9" s="144" customFormat="1" x14ac:dyDescent="0.25">
      <c r="A74" s="158">
        <v>2</v>
      </c>
      <c r="B74" s="151">
        <v>2</v>
      </c>
      <c r="C74" s="151">
        <v>1</v>
      </c>
      <c r="D74" s="151">
        <v>1</v>
      </c>
      <c r="E74" s="152" t="s">
        <v>35</v>
      </c>
      <c r="F74" s="159" t="s">
        <v>97</v>
      </c>
      <c r="G74" s="177">
        <v>0</v>
      </c>
      <c r="H74" s="177">
        <v>0</v>
      </c>
      <c r="I74" s="171">
        <v>0</v>
      </c>
    </row>
    <row r="75" spans="1:9" s="144" customFormat="1" x14ac:dyDescent="0.25">
      <c r="A75" s="158">
        <v>2</v>
      </c>
      <c r="B75" s="151">
        <v>2</v>
      </c>
      <c r="C75" s="151">
        <v>1</v>
      </c>
      <c r="D75" s="151">
        <v>2</v>
      </c>
      <c r="E75" s="151"/>
      <c r="F75" s="159" t="s">
        <v>98</v>
      </c>
      <c r="G75" s="177">
        <v>0</v>
      </c>
      <c r="H75" s="177">
        <v>0</v>
      </c>
      <c r="I75" s="171">
        <v>0</v>
      </c>
    </row>
    <row r="76" spans="1:9" s="144" customFormat="1" x14ac:dyDescent="0.25">
      <c r="A76" s="158">
        <v>2</v>
      </c>
      <c r="B76" s="151">
        <v>2</v>
      </c>
      <c r="C76" s="151">
        <v>1</v>
      </c>
      <c r="D76" s="151">
        <v>2</v>
      </c>
      <c r="E76" s="152" t="s">
        <v>35</v>
      </c>
      <c r="F76" s="159" t="s">
        <v>98</v>
      </c>
      <c r="G76" s="177">
        <v>0</v>
      </c>
      <c r="H76" s="177">
        <v>0</v>
      </c>
      <c r="I76" s="171">
        <v>0</v>
      </c>
    </row>
    <row r="77" spans="1:9" s="144" customFormat="1" x14ac:dyDescent="0.25">
      <c r="A77" s="158">
        <v>2</v>
      </c>
      <c r="B77" s="151">
        <v>2</v>
      </c>
      <c r="C77" s="151">
        <v>1</v>
      </c>
      <c r="D77" s="151">
        <v>3</v>
      </c>
      <c r="E77" s="151"/>
      <c r="F77" s="159" t="s">
        <v>99</v>
      </c>
      <c r="G77" s="177">
        <v>0</v>
      </c>
      <c r="H77" s="177">
        <v>0</v>
      </c>
      <c r="I77" s="171">
        <v>0</v>
      </c>
    </row>
    <row r="78" spans="1:9" s="144" customFormat="1" x14ac:dyDescent="0.25">
      <c r="A78" s="158">
        <v>2</v>
      </c>
      <c r="B78" s="151">
        <v>2</v>
      </c>
      <c r="C78" s="151">
        <v>1</v>
      </c>
      <c r="D78" s="151">
        <v>3</v>
      </c>
      <c r="E78" s="152" t="s">
        <v>35</v>
      </c>
      <c r="F78" s="159" t="s">
        <v>99</v>
      </c>
      <c r="G78" s="177">
        <v>0</v>
      </c>
      <c r="H78" s="177">
        <v>0</v>
      </c>
      <c r="I78" s="171">
        <v>0</v>
      </c>
    </row>
    <row r="79" spans="1:9" s="144" customFormat="1" x14ac:dyDescent="0.25">
      <c r="A79" s="158">
        <v>2</v>
      </c>
      <c r="B79" s="151">
        <v>2</v>
      </c>
      <c r="C79" s="151">
        <v>1</v>
      </c>
      <c r="D79" s="151">
        <v>4</v>
      </c>
      <c r="E79" s="151"/>
      <c r="F79" s="159" t="s">
        <v>100</v>
      </c>
      <c r="G79" s="177">
        <v>0</v>
      </c>
      <c r="H79" s="177">
        <v>0</v>
      </c>
      <c r="I79" s="171">
        <v>0</v>
      </c>
    </row>
    <row r="80" spans="1:9" s="144" customFormat="1" x14ac:dyDescent="0.25">
      <c r="A80" s="158">
        <v>2</v>
      </c>
      <c r="B80" s="151">
        <v>2</v>
      </c>
      <c r="C80" s="151">
        <v>1</v>
      </c>
      <c r="D80" s="151">
        <v>4</v>
      </c>
      <c r="E80" s="152" t="s">
        <v>35</v>
      </c>
      <c r="F80" s="159" t="s">
        <v>100</v>
      </c>
      <c r="G80" s="177">
        <v>0</v>
      </c>
      <c r="H80" s="177">
        <v>0</v>
      </c>
      <c r="I80" s="171">
        <v>0</v>
      </c>
    </row>
    <row r="81" spans="1:9" s="144" customFormat="1" x14ac:dyDescent="0.25">
      <c r="A81" s="158">
        <v>2</v>
      </c>
      <c r="B81" s="151">
        <v>2</v>
      </c>
      <c r="C81" s="151">
        <v>1</v>
      </c>
      <c r="D81" s="151">
        <v>5</v>
      </c>
      <c r="E81" s="151"/>
      <c r="F81" s="159" t="s">
        <v>101</v>
      </c>
      <c r="G81" s="177">
        <v>16893.5</v>
      </c>
      <c r="H81" s="177">
        <v>6000</v>
      </c>
      <c r="I81" s="171">
        <v>33458.559999999998</v>
      </c>
    </row>
    <row r="82" spans="1:9" s="144" customFormat="1" x14ac:dyDescent="0.25">
      <c r="A82" s="158">
        <v>2</v>
      </c>
      <c r="B82" s="151">
        <v>2</v>
      </c>
      <c r="C82" s="151">
        <v>1</v>
      </c>
      <c r="D82" s="151">
        <v>5</v>
      </c>
      <c r="E82" s="152" t="s">
        <v>35</v>
      </c>
      <c r="F82" s="159" t="s">
        <v>101</v>
      </c>
      <c r="G82" s="177">
        <v>16893.5</v>
      </c>
      <c r="H82" s="177">
        <v>6000</v>
      </c>
      <c r="I82" s="171">
        <v>33458.559999999998</v>
      </c>
    </row>
    <row r="83" spans="1:9" s="144" customFormat="1" x14ac:dyDescent="0.25">
      <c r="A83" s="158">
        <v>2</v>
      </c>
      <c r="B83" s="151">
        <v>2</v>
      </c>
      <c r="C83" s="151">
        <v>1</v>
      </c>
      <c r="D83" s="151">
        <v>6</v>
      </c>
      <c r="E83" s="151"/>
      <c r="F83" s="159" t="s">
        <v>102</v>
      </c>
      <c r="G83" s="177">
        <v>0</v>
      </c>
      <c r="H83" s="177">
        <v>0</v>
      </c>
      <c r="I83" s="171">
        <v>9621.5499999999993</v>
      </c>
    </row>
    <row r="84" spans="1:9" s="144" customFormat="1" x14ac:dyDescent="0.25">
      <c r="A84" s="158">
        <v>2</v>
      </c>
      <c r="B84" s="151">
        <v>2</v>
      </c>
      <c r="C84" s="151">
        <v>1</v>
      </c>
      <c r="D84" s="151">
        <v>6</v>
      </c>
      <c r="E84" s="152" t="s">
        <v>35</v>
      </c>
      <c r="F84" s="159" t="s">
        <v>103</v>
      </c>
      <c r="G84" s="177">
        <v>0</v>
      </c>
      <c r="H84" s="177">
        <v>0</v>
      </c>
      <c r="I84" s="171">
        <v>9621.5499999999993</v>
      </c>
    </row>
    <row r="85" spans="1:9" s="144" customFormat="1" x14ac:dyDescent="0.25">
      <c r="A85" s="158">
        <v>2</v>
      </c>
      <c r="B85" s="151">
        <v>2</v>
      </c>
      <c r="C85" s="151">
        <v>1</v>
      </c>
      <c r="D85" s="151">
        <v>6</v>
      </c>
      <c r="E85" s="152" t="s">
        <v>37</v>
      </c>
      <c r="F85" s="159" t="s">
        <v>104</v>
      </c>
      <c r="G85" s="177">
        <v>0</v>
      </c>
      <c r="H85" s="177">
        <v>0</v>
      </c>
      <c r="I85" s="171">
        <v>0</v>
      </c>
    </row>
    <row r="86" spans="1:9" s="144" customFormat="1" x14ac:dyDescent="0.25">
      <c r="A86" s="158">
        <v>2</v>
      </c>
      <c r="B86" s="151">
        <v>2</v>
      </c>
      <c r="C86" s="151">
        <v>1</v>
      </c>
      <c r="D86" s="151">
        <v>7</v>
      </c>
      <c r="E86" s="151"/>
      <c r="F86" s="159" t="s">
        <v>105</v>
      </c>
      <c r="G86" s="177">
        <v>0</v>
      </c>
      <c r="H86" s="177">
        <v>0</v>
      </c>
      <c r="I86" s="171">
        <v>0</v>
      </c>
    </row>
    <row r="87" spans="1:9" s="144" customFormat="1" x14ac:dyDescent="0.25">
      <c r="A87" s="158">
        <v>2</v>
      </c>
      <c r="B87" s="151">
        <v>2</v>
      </c>
      <c r="C87" s="151">
        <v>1</v>
      </c>
      <c r="D87" s="151">
        <v>7</v>
      </c>
      <c r="E87" s="152" t="s">
        <v>35</v>
      </c>
      <c r="F87" s="159" t="s">
        <v>105</v>
      </c>
      <c r="G87" s="177">
        <v>0</v>
      </c>
      <c r="H87" s="177">
        <v>0</v>
      </c>
      <c r="I87" s="171">
        <v>0</v>
      </c>
    </row>
    <row r="88" spans="1:9" s="144" customFormat="1" x14ac:dyDescent="0.25">
      <c r="A88" s="158">
        <v>2</v>
      </c>
      <c r="B88" s="151">
        <v>2</v>
      </c>
      <c r="C88" s="151">
        <v>1</v>
      </c>
      <c r="D88" s="151">
        <v>8</v>
      </c>
      <c r="E88" s="151"/>
      <c r="F88" s="159" t="s">
        <v>106</v>
      </c>
      <c r="G88" s="177">
        <v>7590</v>
      </c>
      <c r="H88" s="177">
        <v>0</v>
      </c>
      <c r="I88" s="171">
        <v>0</v>
      </c>
    </row>
    <row r="89" spans="1:9" s="144" customFormat="1" x14ac:dyDescent="0.25">
      <c r="A89" s="158">
        <v>2</v>
      </c>
      <c r="B89" s="151">
        <v>2</v>
      </c>
      <c r="C89" s="151">
        <v>1</v>
      </c>
      <c r="D89" s="151">
        <v>8</v>
      </c>
      <c r="E89" s="152" t="s">
        <v>35</v>
      </c>
      <c r="F89" s="159" t="s">
        <v>106</v>
      </c>
      <c r="G89" s="177">
        <v>7590</v>
      </c>
      <c r="H89" s="177">
        <v>0</v>
      </c>
      <c r="I89" s="171">
        <v>0</v>
      </c>
    </row>
    <row r="90" spans="1:9" s="144" customFormat="1" x14ac:dyDescent="0.25">
      <c r="A90" s="156">
        <v>2</v>
      </c>
      <c r="B90" s="149">
        <v>2</v>
      </c>
      <c r="C90" s="149">
        <v>2</v>
      </c>
      <c r="D90" s="149"/>
      <c r="E90" s="149"/>
      <c r="F90" s="157" t="s">
        <v>107</v>
      </c>
      <c r="G90" s="176">
        <v>212520.36</v>
      </c>
      <c r="H90" s="176">
        <v>0</v>
      </c>
      <c r="I90" s="171">
        <v>0</v>
      </c>
    </row>
    <row r="91" spans="1:9" s="144" customFormat="1" x14ac:dyDescent="0.25">
      <c r="A91" s="158">
        <v>2</v>
      </c>
      <c r="B91" s="151">
        <v>2</v>
      </c>
      <c r="C91" s="151">
        <v>2</v>
      </c>
      <c r="D91" s="151">
        <v>1</v>
      </c>
      <c r="E91" s="151"/>
      <c r="F91" s="159" t="s">
        <v>108</v>
      </c>
      <c r="G91" s="177">
        <v>1300.3599999999999</v>
      </c>
      <c r="H91" s="177">
        <v>0</v>
      </c>
      <c r="I91" s="171">
        <v>0</v>
      </c>
    </row>
    <row r="92" spans="1:9" s="144" customFormat="1" x14ac:dyDescent="0.25">
      <c r="A92" s="158">
        <v>2</v>
      </c>
      <c r="B92" s="151">
        <v>2</v>
      </c>
      <c r="C92" s="151">
        <v>2</v>
      </c>
      <c r="D92" s="151">
        <v>1</v>
      </c>
      <c r="E92" s="152" t="s">
        <v>35</v>
      </c>
      <c r="F92" s="159" t="s">
        <v>108</v>
      </c>
      <c r="G92" s="177">
        <v>1300.3599999999999</v>
      </c>
      <c r="H92" s="177">
        <v>0</v>
      </c>
      <c r="I92" s="171">
        <v>0</v>
      </c>
    </row>
    <row r="93" spans="1:9" s="144" customFormat="1" x14ac:dyDescent="0.25">
      <c r="A93" s="158">
        <v>2</v>
      </c>
      <c r="B93" s="151">
        <v>2</v>
      </c>
      <c r="C93" s="151">
        <v>2</v>
      </c>
      <c r="D93" s="151">
        <v>2</v>
      </c>
      <c r="E93" s="151"/>
      <c r="F93" s="159" t="s">
        <v>109</v>
      </c>
      <c r="G93" s="177">
        <v>211220</v>
      </c>
      <c r="H93" s="177">
        <v>0</v>
      </c>
      <c r="I93" s="171">
        <v>0</v>
      </c>
    </row>
    <row r="94" spans="1:9" s="144" customFormat="1" x14ac:dyDescent="0.25">
      <c r="A94" s="158">
        <v>2</v>
      </c>
      <c r="B94" s="151">
        <v>2</v>
      </c>
      <c r="C94" s="151">
        <v>2</v>
      </c>
      <c r="D94" s="151">
        <v>2</v>
      </c>
      <c r="E94" s="152" t="s">
        <v>35</v>
      </c>
      <c r="F94" s="159" t="s">
        <v>109</v>
      </c>
      <c r="G94" s="177">
        <v>211220</v>
      </c>
      <c r="H94" s="177">
        <v>0</v>
      </c>
      <c r="I94" s="171">
        <v>0</v>
      </c>
    </row>
    <row r="95" spans="1:9" s="144" customFormat="1" x14ac:dyDescent="0.25">
      <c r="A95" s="156">
        <v>2</v>
      </c>
      <c r="B95" s="149">
        <v>2</v>
      </c>
      <c r="C95" s="149">
        <v>3</v>
      </c>
      <c r="D95" s="149"/>
      <c r="E95" s="149"/>
      <c r="F95" s="157" t="s">
        <v>110</v>
      </c>
      <c r="G95" s="176">
        <v>0</v>
      </c>
      <c r="H95" s="176">
        <v>0</v>
      </c>
      <c r="I95" s="171">
        <v>0</v>
      </c>
    </row>
    <row r="96" spans="1:9" s="144" customFormat="1" x14ac:dyDescent="0.25">
      <c r="A96" s="158">
        <v>2</v>
      </c>
      <c r="B96" s="151">
        <v>2</v>
      </c>
      <c r="C96" s="151">
        <v>3</v>
      </c>
      <c r="D96" s="151">
        <v>1</v>
      </c>
      <c r="E96" s="151"/>
      <c r="F96" s="159" t="s">
        <v>111</v>
      </c>
      <c r="G96" s="177">
        <v>0</v>
      </c>
      <c r="H96" s="177">
        <v>0</v>
      </c>
      <c r="I96" s="171">
        <v>0</v>
      </c>
    </row>
    <row r="97" spans="1:9" s="144" customFormat="1" x14ac:dyDescent="0.25">
      <c r="A97" s="158">
        <v>2</v>
      </c>
      <c r="B97" s="151">
        <v>2</v>
      </c>
      <c r="C97" s="151">
        <v>3</v>
      </c>
      <c r="D97" s="151">
        <v>1</v>
      </c>
      <c r="E97" s="152" t="s">
        <v>35</v>
      </c>
      <c r="F97" s="159" t="s">
        <v>111</v>
      </c>
      <c r="G97" s="177">
        <v>0</v>
      </c>
      <c r="H97" s="177">
        <v>0</v>
      </c>
      <c r="I97" s="171">
        <v>0</v>
      </c>
    </row>
    <row r="98" spans="1:9" s="144" customFormat="1" x14ac:dyDescent="0.25">
      <c r="A98" s="158">
        <v>2</v>
      </c>
      <c r="B98" s="151">
        <v>2</v>
      </c>
      <c r="C98" s="151">
        <v>3</v>
      </c>
      <c r="D98" s="151">
        <v>2</v>
      </c>
      <c r="E98" s="151"/>
      <c r="F98" s="159" t="s">
        <v>112</v>
      </c>
      <c r="G98" s="177">
        <v>0</v>
      </c>
      <c r="H98" s="177">
        <v>0</v>
      </c>
      <c r="I98" s="171">
        <v>0</v>
      </c>
    </row>
    <row r="99" spans="1:9" s="144" customFormat="1" x14ac:dyDescent="0.25">
      <c r="A99" s="158">
        <v>2</v>
      </c>
      <c r="B99" s="151">
        <v>2</v>
      </c>
      <c r="C99" s="151">
        <v>3</v>
      </c>
      <c r="D99" s="151">
        <v>2</v>
      </c>
      <c r="E99" s="152" t="s">
        <v>35</v>
      </c>
      <c r="F99" s="159" t="s">
        <v>112</v>
      </c>
      <c r="G99" s="177">
        <v>0</v>
      </c>
      <c r="H99" s="177">
        <v>0</v>
      </c>
      <c r="I99" s="171">
        <v>0</v>
      </c>
    </row>
    <row r="100" spans="1:9" s="144" customFormat="1" x14ac:dyDescent="0.25">
      <c r="A100" s="156">
        <v>2</v>
      </c>
      <c r="B100" s="149">
        <v>2</v>
      </c>
      <c r="C100" s="149">
        <v>4</v>
      </c>
      <c r="D100" s="149"/>
      <c r="E100" s="149"/>
      <c r="F100" s="157" t="s">
        <v>113</v>
      </c>
      <c r="G100" s="176">
        <v>36266.660000000003</v>
      </c>
      <c r="H100" s="176">
        <v>25466.66</v>
      </c>
      <c r="I100" s="171">
        <v>36366.660000000003</v>
      </c>
    </row>
    <row r="101" spans="1:9" s="144" customFormat="1" x14ac:dyDescent="0.25">
      <c r="A101" s="158">
        <v>2</v>
      </c>
      <c r="B101" s="151">
        <v>2</v>
      </c>
      <c r="C101" s="151">
        <v>4</v>
      </c>
      <c r="D101" s="151">
        <v>1</v>
      </c>
      <c r="E101" s="151"/>
      <c r="F101" s="159" t="s">
        <v>114</v>
      </c>
      <c r="G101" s="177">
        <v>27266.66</v>
      </c>
      <c r="H101" s="177">
        <v>16466.66</v>
      </c>
      <c r="I101" s="171">
        <v>19366.66</v>
      </c>
    </row>
    <row r="102" spans="1:9" s="144" customFormat="1" x14ac:dyDescent="0.25">
      <c r="A102" s="158">
        <v>2</v>
      </c>
      <c r="B102" s="151">
        <v>2</v>
      </c>
      <c r="C102" s="151">
        <v>4</v>
      </c>
      <c r="D102" s="151">
        <v>1</v>
      </c>
      <c r="E102" s="152" t="s">
        <v>35</v>
      </c>
      <c r="F102" s="159" t="s">
        <v>114</v>
      </c>
      <c r="G102" s="177">
        <v>27266.66</v>
      </c>
      <c r="H102" s="177">
        <v>16466.66</v>
      </c>
      <c r="I102" s="171">
        <v>19366.66</v>
      </c>
    </row>
    <row r="103" spans="1:9" s="144" customFormat="1" x14ac:dyDescent="0.25">
      <c r="A103" s="158">
        <v>2</v>
      </c>
      <c r="B103" s="151">
        <v>2</v>
      </c>
      <c r="C103" s="151">
        <v>4</v>
      </c>
      <c r="D103" s="151">
        <v>2</v>
      </c>
      <c r="E103" s="151"/>
      <c r="F103" s="159" t="s">
        <v>115</v>
      </c>
      <c r="G103" s="177">
        <v>0</v>
      </c>
      <c r="H103" s="177">
        <v>0</v>
      </c>
      <c r="I103" s="171">
        <v>0</v>
      </c>
    </row>
    <row r="104" spans="1:9" s="144" customFormat="1" x14ac:dyDescent="0.25">
      <c r="A104" s="158">
        <v>2</v>
      </c>
      <c r="B104" s="151">
        <v>2</v>
      </c>
      <c r="C104" s="151">
        <v>4</v>
      </c>
      <c r="D104" s="151">
        <v>2</v>
      </c>
      <c r="E104" s="152" t="s">
        <v>35</v>
      </c>
      <c r="F104" s="159" t="s">
        <v>115</v>
      </c>
      <c r="G104" s="177">
        <v>0</v>
      </c>
      <c r="H104" s="177">
        <v>0</v>
      </c>
      <c r="I104" s="171">
        <v>0</v>
      </c>
    </row>
    <row r="105" spans="1:9" s="144" customFormat="1" x14ac:dyDescent="0.25">
      <c r="A105" s="158">
        <v>2</v>
      </c>
      <c r="B105" s="151">
        <v>2</v>
      </c>
      <c r="C105" s="151">
        <v>4</v>
      </c>
      <c r="D105" s="151">
        <v>3</v>
      </c>
      <c r="E105" s="151"/>
      <c r="F105" s="159" t="s">
        <v>116</v>
      </c>
      <c r="G105" s="177">
        <v>0</v>
      </c>
      <c r="H105" s="177">
        <v>0</v>
      </c>
      <c r="I105" s="171">
        <v>0</v>
      </c>
    </row>
    <row r="106" spans="1:9" s="144" customFormat="1" x14ac:dyDescent="0.25">
      <c r="A106" s="158">
        <v>2</v>
      </c>
      <c r="B106" s="151">
        <v>2</v>
      </c>
      <c r="C106" s="151">
        <v>4</v>
      </c>
      <c r="D106" s="151">
        <v>3</v>
      </c>
      <c r="E106" s="152" t="s">
        <v>35</v>
      </c>
      <c r="F106" s="159" t="s">
        <v>116</v>
      </c>
      <c r="G106" s="177">
        <v>0</v>
      </c>
      <c r="H106" s="177">
        <v>0</v>
      </c>
      <c r="I106" s="171">
        <v>0</v>
      </c>
    </row>
    <row r="107" spans="1:9" s="144" customFormat="1" x14ac:dyDescent="0.25">
      <c r="A107" s="158">
        <v>2</v>
      </c>
      <c r="B107" s="151">
        <v>2</v>
      </c>
      <c r="C107" s="151">
        <v>4</v>
      </c>
      <c r="D107" s="151">
        <v>4</v>
      </c>
      <c r="E107" s="151"/>
      <c r="F107" s="159" t="s">
        <v>117</v>
      </c>
      <c r="G107" s="177">
        <v>9000</v>
      </c>
      <c r="H107" s="177">
        <v>9000</v>
      </c>
      <c r="I107" s="171">
        <v>17000</v>
      </c>
    </row>
    <row r="108" spans="1:9" s="144" customFormat="1" x14ac:dyDescent="0.25">
      <c r="A108" s="158">
        <v>2</v>
      </c>
      <c r="B108" s="151">
        <v>2</v>
      </c>
      <c r="C108" s="151">
        <v>4</v>
      </c>
      <c r="D108" s="151">
        <v>4</v>
      </c>
      <c r="E108" s="152" t="s">
        <v>35</v>
      </c>
      <c r="F108" s="159" t="s">
        <v>117</v>
      </c>
      <c r="G108" s="177">
        <v>9000</v>
      </c>
      <c r="H108" s="177">
        <v>9000</v>
      </c>
      <c r="I108" s="171">
        <v>17000</v>
      </c>
    </row>
    <row r="109" spans="1:9" s="144" customFormat="1" x14ac:dyDescent="0.25">
      <c r="A109" s="148">
        <v>2</v>
      </c>
      <c r="B109" s="149">
        <v>2</v>
      </c>
      <c r="C109" s="149">
        <v>5</v>
      </c>
      <c r="D109" s="149"/>
      <c r="E109" s="149"/>
      <c r="F109" s="157" t="s">
        <v>118</v>
      </c>
      <c r="G109" s="176">
        <v>679656.72</v>
      </c>
      <c r="H109" s="176">
        <v>739564.72</v>
      </c>
      <c r="I109" s="171">
        <v>340225.22</v>
      </c>
    </row>
    <row r="110" spans="1:9" s="144" customFormat="1" x14ac:dyDescent="0.25">
      <c r="A110" s="158">
        <v>2</v>
      </c>
      <c r="B110" s="151">
        <v>2</v>
      </c>
      <c r="C110" s="151">
        <v>5</v>
      </c>
      <c r="D110" s="151">
        <v>1</v>
      </c>
      <c r="E110" s="149"/>
      <c r="F110" s="159" t="s">
        <v>119</v>
      </c>
      <c r="G110" s="177">
        <v>669744.72</v>
      </c>
      <c r="H110" s="177">
        <v>739564.72</v>
      </c>
      <c r="I110" s="171">
        <v>340225.22</v>
      </c>
    </row>
    <row r="111" spans="1:9" s="144" customFormat="1" x14ac:dyDescent="0.25">
      <c r="A111" s="158">
        <v>2</v>
      </c>
      <c r="B111" s="151">
        <v>2</v>
      </c>
      <c r="C111" s="151">
        <v>5</v>
      </c>
      <c r="D111" s="151">
        <v>1</v>
      </c>
      <c r="E111" s="152" t="s">
        <v>35</v>
      </c>
      <c r="F111" s="159" t="s">
        <v>119</v>
      </c>
      <c r="G111" s="177">
        <v>669744.72</v>
      </c>
      <c r="H111" s="177">
        <v>739564.72</v>
      </c>
      <c r="I111" s="171">
        <v>340225.22</v>
      </c>
    </row>
    <row r="112" spans="1:9" s="144" customFormat="1" x14ac:dyDescent="0.25">
      <c r="A112" s="158">
        <v>2</v>
      </c>
      <c r="B112" s="151">
        <v>2</v>
      </c>
      <c r="C112" s="151">
        <v>5</v>
      </c>
      <c r="D112" s="151">
        <v>2</v>
      </c>
      <c r="E112" s="149"/>
      <c r="F112" s="159" t="s">
        <v>120</v>
      </c>
      <c r="G112" s="177">
        <v>0</v>
      </c>
      <c r="H112" s="177">
        <v>0</v>
      </c>
      <c r="I112" s="171">
        <v>0</v>
      </c>
    </row>
    <row r="113" spans="1:9" s="144" customFormat="1" x14ac:dyDescent="0.25">
      <c r="A113" s="158">
        <v>2</v>
      </c>
      <c r="B113" s="151">
        <v>2</v>
      </c>
      <c r="C113" s="151">
        <v>5</v>
      </c>
      <c r="D113" s="151">
        <v>2</v>
      </c>
      <c r="E113" s="152" t="s">
        <v>35</v>
      </c>
      <c r="F113" s="159" t="s">
        <v>121</v>
      </c>
      <c r="G113" s="177">
        <v>0</v>
      </c>
      <c r="H113" s="177">
        <v>0</v>
      </c>
      <c r="I113" s="171">
        <v>0</v>
      </c>
    </row>
    <row r="114" spans="1:9" s="144" customFormat="1" x14ac:dyDescent="0.25">
      <c r="A114" s="158">
        <v>2</v>
      </c>
      <c r="B114" s="151">
        <v>2</v>
      </c>
      <c r="C114" s="151">
        <v>5</v>
      </c>
      <c r="D114" s="151">
        <v>3</v>
      </c>
      <c r="E114" s="149"/>
      <c r="F114" s="159" t="s">
        <v>122</v>
      </c>
      <c r="G114" s="177">
        <v>0</v>
      </c>
      <c r="H114" s="177">
        <v>0</v>
      </c>
      <c r="I114" s="171">
        <v>0</v>
      </c>
    </row>
    <row r="115" spans="1:9" s="144" customFormat="1" x14ac:dyDescent="0.25">
      <c r="A115" s="158">
        <v>2</v>
      </c>
      <c r="B115" s="151">
        <v>2</v>
      </c>
      <c r="C115" s="151">
        <v>5</v>
      </c>
      <c r="D115" s="151">
        <v>3</v>
      </c>
      <c r="E115" s="152" t="s">
        <v>35</v>
      </c>
      <c r="F115" s="159" t="s">
        <v>123</v>
      </c>
      <c r="G115" s="177">
        <v>0</v>
      </c>
      <c r="H115" s="177">
        <v>0</v>
      </c>
      <c r="I115" s="171">
        <v>0</v>
      </c>
    </row>
    <row r="116" spans="1:9" s="144" customFormat="1" x14ac:dyDescent="0.25">
      <c r="A116" s="158">
        <v>2</v>
      </c>
      <c r="B116" s="151">
        <v>2</v>
      </c>
      <c r="C116" s="151">
        <v>5</v>
      </c>
      <c r="D116" s="151">
        <v>3</v>
      </c>
      <c r="E116" s="152" t="s">
        <v>37</v>
      </c>
      <c r="F116" s="159" t="s">
        <v>124</v>
      </c>
      <c r="G116" s="177">
        <v>0</v>
      </c>
      <c r="H116" s="177">
        <v>0</v>
      </c>
      <c r="I116" s="171">
        <v>0</v>
      </c>
    </row>
    <row r="117" spans="1:9" s="144" customFormat="1" x14ac:dyDescent="0.25">
      <c r="A117" s="158">
        <v>2</v>
      </c>
      <c r="B117" s="151">
        <v>2</v>
      </c>
      <c r="C117" s="151">
        <v>5</v>
      </c>
      <c r="D117" s="151">
        <v>3</v>
      </c>
      <c r="E117" s="152" t="s">
        <v>39</v>
      </c>
      <c r="F117" s="159" t="s">
        <v>125</v>
      </c>
      <c r="G117" s="177">
        <v>0</v>
      </c>
      <c r="H117" s="177">
        <v>0</v>
      </c>
      <c r="I117" s="171">
        <v>0</v>
      </c>
    </row>
    <row r="118" spans="1:9" s="144" customFormat="1" x14ac:dyDescent="0.25">
      <c r="A118" s="158">
        <v>2</v>
      </c>
      <c r="B118" s="151">
        <v>2</v>
      </c>
      <c r="C118" s="151">
        <v>5</v>
      </c>
      <c r="D118" s="151">
        <v>3</v>
      </c>
      <c r="E118" s="152" t="s">
        <v>41</v>
      </c>
      <c r="F118" s="159" t="s">
        <v>126</v>
      </c>
      <c r="G118" s="177">
        <v>0</v>
      </c>
      <c r="H118" s="177">
        <v>0</v>
      </c>
      <c r="I118" s="171">
        <v>0</v>
      </c>
    </row>
    <row r="119" spans="1:9" s="144" customFormat="1" x14ac:dyDescent="0.25">
      <c r="A119" s="158">
        <v>2</v>
      </c>
      <c r="B119" s="151">
        <v>2</v>
      </c>
      <c r="C119" s="151">
        <v>5</v>
      </c>
      <c r="D119" s="151">
        <v>3</v>
      </c>
      <c r="E119" s="152" t="s">
        <v>43</v>
      </c>
      <c r="F119" s="159" t="s">
        <v>127</v>
      </c>
      <c r="G119" s="177">
        <v>0</v>
      </c>
      <c r="H119" s="177">
        <v>0</v>
      </c>
      <c r="I119" s="171">
        <v>0</v>
      </c>
    </row>
    <row r="120" spans="1:9" s="144" customFormat="1" x14ac:dyDescent="0.25">
      <c r="A120" s="158">
        <v>2</v>
      </c>
      <c r="B120" s="151">
        <v>2</v>
      </c>
      <c r="C120" s="151">
        <v>5</v>
      </c>
      <c r="D120" s="151">
        <v>4</v>
      </c>
      <c r="E120" s="149"/>
      <c r="F120" s="159" t="s">
        <v>128</v>
      </c>
      <c r="G120" s="177">
        <v>0</v>
      </c>
      <c r="H120" s="177">
        <v>0</v>
      </c>
      <c r="I120" s="171">
        <v>0</v>
      </c>
    </row>
    <row r="121" spans="1:9" s="144" customFormat="1" x14ac:dyDescent="0.25">
      <c r="A121" s="158">
        <v>2</v>
      </c>
      <c r="B121" s="151">
        <v>2</v>
      </c>
      <c r="C121" s="151">
        <v>5</v>
      </c>
      <c r="D121" s="151">
        <v>4</v>
      </c>
      <c r="E121" s="152" t="s">
        <v>35</v>
      </c>
      <c r="F121" s="159" t="s">
        <v>128</v>
      </c>
      <c r="G121" s="177">
        <v>0</v>
      </c>
      <c r="H121" s="177">
        <v>0</v>
      </c>
      <c r="I121" s="171">
        <v>0</v>
      </c>
    </row>
    <row r="122" spans="1:9" s="144" customFormat="1" x14ac:dyDescent="0.25">
      <c r="A122" s="158">
        <v>2</v>
      </c>
      <c r="B122" s="151">
        <v>2</v>
      </c>
      <c r="C122" s="151">
        <v>5</v>
      </c>
      <c r="D122" s="151">
        <v>5</v>
      </c>
      <c r="E122" s="149"/>
      <c r="F122" s="159" t="s">
        <v>129</v>
      </c>
      <c r="G122" s="177">
        <v>0</v>
      </c>
      <c r="H122" s="177">
        <v>0</v>
      </c>
      <c r="I122" s="171">
        <v>0</v>
      </c>
    </row>
    <row r="123" spans="1:9" s="144" customFormat="1" x14ac:dyDescent="0.25">
      <c r="A123" s="158">
        <v>2</v>
      </c>
      <c r="B123" s="151">
        <v>2</v>
      </c>
      <c r="C123" s="151">
        <v>5</v>
      </c>
      <c r="D123" s="151">
        <v>5</v>
      </c>
      <c r="E123" s="152" t="s">
        <v>35</v>
      </c>
      <c r="F123" s="159" t="s">
        <v>129</v>
      </c>
      <c r="G123" s="177">
        <v>0</v>
      </c>
      <c r="H123" s="177">
        <v>0</v>
      </c>
      <c r="I123" s="171">
        <v>0</v>
      </c>
    </row>
    <row r="124" spans="1:9" s="144" customFormat="1" x14ac:dyDescent="0.25">
      <c r="A124" s="158">
        <v>2</v>
      </c>
      <c r="B124" s="151">
        <v>2</v>
      </c>
      <c r="C124" s="151">
        <v>5</v>
      </c>
      <c r="D124" s="151">
        <v>6</v>
      </c>
      <c r="E124" s="149"/>
      <c r="F124" s="159" t="s">
        <v>130</v>
      </c>
      <c r="G124" s="177">
        <v>0</v>
      </c>
      <c r="H124" s="177">
        <v>0</v>
      </c>
      <c r="I124" s="171">
        <v>0</v>
      </c>
    </row>
    <row r="125" spans="1:9" s="144" customFormat="1" x14ac:dyDescent="0.25">
      <c r="A125" s="158">
        <v>2</v>
      </c>
      <c r="B125" s="151">
        <v>2</v>
      </c>
      <c r="C125" s="151">
        <v>5</v>
      </c>
      <c r="D125" s="151">
        <v>6</v>
      </c>
      <c r="E125" s="152" t="s">
        <v>35</v>
      </c>
      <c r="F125" s="159" t="s">
        <v>130</v>
      </c>
      <c r="G125" s="177">
        <v>0</v>
      </c>
      <c r="H125" s="177">
        <v>0</v>
      </c>
      <c r="I125" s="171">
        <v>0</v>
      </c>
    </row>
    <row r="126" spans="1:9" s="144" customFormat="1" x14ac:dyDescent="0.25">
      <c r="A126" s="158">
        <v>2</v>
      </c>
      <c r="B126" s="151">
        <v>2</v>
      </c>
      <c r="C126" s="151">
        <v>5</v>
      </c>
      <c r="D126" s="151">
        <v>7</v>
      </c>
      <c r="E126" s="149"/>
      <c r="F126" s="159" t="s">
        <v>131</v>
      </c>
      <c r="G126" s="177">
        <v>0</v>
      </c>
      <c r="H126" s="177">
        <v>0</v>
      </c>
      <c r="I126" s="171">
        <v>0</v>
      </c>
    </row>
    <row r="127" spans="1:9" s="144" customFormat="1" x14ac:dyDescent="0.25">
      <c r="A127" s="158">
        <v>2</v>
      </c>
      <c r="B127" s="151">
        <v>2</v>
      </c>
      <c r="C127" s="151">
        <v>5</v>
      </c>
      <c r="D127" s="151">
        <v>7</v>
      </c>
      <c r="E127" s="152" t="s">
        <v>35</v>
      </c>
      <c r="F127" s="159" t="s">
        <v>131</v>
      </c>
      <c r="G127" s="177">
        <v>0</v>
      </c>
      <c r="H127" s="177">
        <v>0</v>
      </c>
      <c r="I127" s="171">
        <v>0</v>
      </c>
    </row>
    <row r="128" spans="1:9" s="144" customFormat="1" x14ac:dyDescent="0.25">
      <c r="A128" s="158">
        <v>2</v>
      </c>
      <c r="B128" s="151">
        <v>2</v>
      </c>
      <c r="C128" s="151">
        <v>5</v>
      </c>
      <c r="D128" s="151">
        <v>8</v>
      </c>
      <c r="E128" s="149"/>
      <c r="F128" s="159" t="s">
        <v>132</v>
      </c>
      <c r="G128" s="177">
        <v>9912</v>
      </c>
      <c r="H128" s="177">
        <v>0</v>
      </c>
      <c r="I128" s="171">
        <v>0</v>
      </c>
    </row>
    <row r="129" spans="1:9" s="144" customFormat="1" x14ac:dyDescent="0.25">
      <c r="A129" s="158">
        <v>2</v>
      </c>
      <c r="B129" s="151">
        <v>2</v>
      </c>
      <c r="C129" s="151">
        <v>5</v>
      </c>
      <c r="D129" s="151">
        <v>8</v>
      </c>
      <c r="E129" s="152" t="s">
        <v>35</v>
      </c>
      <c r="F129" s="159" t="s">
        <v>132</v>
      </c>
      <c r="G129" s="177">
        <v>9912</v>
      </c>
      <c r="H129" s="177">
        <v>0</v>
      </c>
      <c r="I129" s="171">
        <v>0</v>
      </c>
    </row>
    <row r="130" spans="1:9" s="144" customFormat="1" x14ac:dyDescent="0.25">
      <c r="A130" s="158">
        <v>2</v>
      </c>
      <c r="B130" s="151">
        <v>2</v>
      </c>
      <c r="C130" s="151">
        <v>5</v>
      </c>
      <c r="D130" s="151">
        <v>9</v>
      </c>
      <c r="E130" s="149"/>
      <c r="F130" s="159" t="s">
        <v>133</v>
      </c>
      <c r="G130" s="177">
        <v>0</v>
      </c>
      <c r="H130" s="177">
        <v>0</v>
      </c>
      <c r="I130" s="171">
        <v>0</v>
      </c>
    </row>
    <row r="131" spans="1:9" s="144" customFormat="1" x14ac:dyDescent="0.25">
      <c r="A131" s="158">
        <v>2</v>
      </c>
      <c r="B131" s="151">
        <v>2</v>
      </c>
      <c r="C131" s="151">
        <v>5</v>
      </c>
      <c r="D131" s="151">
        <v>9</v>
      </c>
      <c r="E131" s="152" t="s">
        <v>35</v>
      </c>
      <c r="F131" s="159" t="s">
        <v>134</v>
      </c>
      <c r="G131" s="177">
        <v>0</v>
      </c>
      <c r="H131" s="177">
        <v>0</v>
      </c>
      <c r="I131" s="171">
        <v>0</v>
      </c>
    </row>
    <row r="132" spans="1:9" s="144" customFormat="1" x14ac:dyDescent="0.25">
      <c r="A132" s="148">
        <v>2</v>
      </c>
      <c r="B132" s="149">
        <v>2</v>
      </c>
      <c r="C132" s="149">
        <v>6</v>
      </c>
      <c r="D132" s="149"/>
      <c r="E132" s="149"/>
      <c r="F132" s="157" t="s">
        <v>135</v>
      </c>
      <c r="G132" s="176">
        <v>0</v>
      </c>
      <c r="H132" s="176">
        <v>0</v>
      </c>
      <c r="I132" s="171">
        <v>0</v>
      </c>
    </row>
    <row r="133" spans="1:9" s="144" customFormat="1" x14ac:dyDescent="0.25">
      <c r="A133" s="158">
        <v>2</v>
      </c>
      <c r="B133" s="151">
        <v>2</v>
      </c>
      <c r="C133" s="151">
        <v>6</v>
      </c>
      <c r="D133" s="151">
        <v>1</v>
      </c>
      <c r="E133" s="149"/>
      <c r="F133" s="159" t="s">
        <v>136</v>
      </c>
      <c r="G133" s="177">
        <v>0</v>
      </c>
      <c r="H133" s="177">
        <v>0</v>
      </c>
      <c r="I133" s="171">
        <v>0</v>
      </c>
    </row>
    <row r="134" spans="1:9" s="144" customFormat="1" x14ac:dyDescent="0.25">
      <c r="A134" s="158">
        <v>2</v>
      </c>
      <c r="B134" s="151">
        <v>2</v>
      </c>
      <c r="C134" s="151">
        <v>6</v>
      </c>
      <c r="D134" s="151">
        <v>1</v>
      </c>
      <c r="E134" s="152" t="s">
        <v>35</v>
      </c>
      <c r="F134" s="159" t="s">
        <v>136</v>
      </c>
      <c r="G134" s="177">
        <v>0</v>
      </c>
      <c r="H134" s="177">
        <v>0</v>
      </c>
      <c r="I134" s="171">
        <v>0</v>
      </c>
    </row>
    <row r="135" spans="1:9" s="144" customFormat="1" x14ac:dyDescent="0.25">
      <c r="A135" s="158">
        <v>2</v>
      </c>
      <c r="B135" s="151">
        <v>2</v>
      </c>
      <c r="C135" s="151">
        <v>6</v>
      </c>
      <c r="D135" s="151">
        <v>2</v>
      </c>
      <c r="E135" s="151"/>
      <c r="F135" s="159" t="s">
        <v>137</v>
      </c>
      <c r="G135" s="177">
        <v>0</v>
      </c>
      <c r="H135" s="177">
        <v>0</v>
      </c>
      <c r="I135" s="171">
        <v>0</v>
      </c>
    </row>
    <row r="136" spans="1:9" s="144" customFormat="1" x14ac:dyDescent="0.25">
      <c r="A136" s="158">
        <v>2</v>
      </c>
      <c r="B136" s="151">
        <v>2</v>
      </c>
      <c r="C136" s="151">
        <v>6</v>
      </c>
      <c r="D136" s="151">
        <v>2</v>
      </c>
      <c r="E136" s="152" t="s">
        <v>35</v>
      </c>
      <c r="F136" s="159" t="s">
        <v>137</v>
      </c>
      <c r="G136" s="177">
        <v>0</v>
      </c>
      <c r="H136" s="177">
        <v>0</v>
      </c>
      <c r="I136" s="171">
        <v>0</v>
      </c>
    </row>
    <row r="137" spans="1:9" s="144" customFormat="1" x14ac:dyDescent="0.25">
      <c r="A137" s="158">
        <v>2</v>
      </c>
      <c r="B137" s="151">
        <v>2</v>
      </c>
      <c r="C137" s="151">
        <v>6</v>
      </c>
      <c r="D137" s="151">
        <v>3</v>
      </c>
      <c r="E137" s="151"/>
      <c r="F137" s="159" t="s">
        <v>138</v>
      </c>
      <c r="G137" s="177">
        <v>0</v>
      </c>
      <c r="H137" s="177">
        <v>0</v>
      </c>
      <c r="I137" s="171">
        <v>0</v>
      </c>
    </row>
    <row r="138" spans="1:9" s="144" customFormat="1" x14ac:dyDescent="0.25">
      <c r="A138" s="158">
        <v>2</v>
      </c>
      <c r="B138" s="151">
        <v>2</v>
      </c>
      <c r="C138" s="151">
        <v>6</v>
      </c>
      <c r="D138" s="151">
        <v>3</v>
      </c>
      <c r="E138" s="152" t="s">
        <v>35</v>
      </c>
      <c r="F138" s="159" t="s">
        <v>138</v>
      </c>
      <c r="G138" s="177">
        <v>0</v>
      </c>
      <c r="H138" s="177">
        <v>0</v>
      </c>
      <c r="I138" s="171">
        <v>0</v>
      </c>
    </row>
    <row r="139" spans="1:9" s="144" customFormat="1" x14ac:dyDescent="0.25">
      <c r="A139" s="158">
        <v>2</v>
      </c>
      <c r="B139" s="151">
        <v>2</v>
      </c>
      <c r="C139" s="151">
        <v>6</v>
      </c>
      <c r="D139" s="151">
        <v>4</v>
      </c>
      <c r="E139" s="151"/>
      <c r="F139" s="159" t="s">
        <v>139</v>
      </c>
      <c r="G139" s="177">
        <v>0</v>
      </c>
      <c r="H139" s="177">
        <v>0</v>
      </c>
      <c r="I139" s="171">
        <v>0</v>
      </c>
    </row>
    <row r="140" spans="1:9" s="144" customFormat="1" x14ac:dyDescent="0.25">
      <c r="A140" s="158">
        <v>2</v>
      </c>
      <c r="B140" s="151">
        <v>2</v>
      </c>
      <c r="C140" s="151">
        <v>6</v>
      </c>
      <c r="D140" s="151">
        <v>4</v>
      </c>
      <c r="E140" s="152" t="s">
        <v>35</v>
      </c>
      <c r="F140" s="159" t="s">
        <v>139</v>
      </c>
      <c r="G140" s="177">
        <v>0</v>
      </c>
      <c r="H140" s="177">
        <v>0</v>
      </c>
      <c r="I140" s="171">
        <v>0</v>
      </c>
    </row>
    <row r="141" spans="1:9" s="144" customFormat="1" ht="26.25" x14ac:dyDescent="0.25">
      <c r="A141" s="148">
        <v>2</v>
      </c>
      <c r="B141" s="149">
        <v>2</v>
      </c>
      <c r="C141" s="149">
        <v>7</v>
      </c>
      <c r="D141" s="149"/>
      <c r="E141" s="151"/>
      <c r="F141" s="161" t="s">
        <v>140</v>
      </c>
      <c r="G141" s="178">
        <v>353541.83</v>
      </c>
      <c r="H141" s="178">
        <v>727835.92</v>
      </c>
      <c r="I141" s="171">
        <v>495055.48</v>
      </c>
    </row>
    <row r="142" spans="1:9" s="144" customFormat="1" x14ac:dyDescent="0.25">
      <c r="A142" s="158">
        <v>2</v>
      </c>
      <c r="B142" s="151">
        <v>2</v>
      </c>
      <c r="C142" s="151">
        <v>7</v>
      </c>
      <c r="D142" s="151">
        <v>1</v>
      </c>
      <c r="E142" s="151"/>
      <c r="F142" s="159" t="s">
        <v>141</v>
      </c>
      <c r="G142" s="177">
        <v>284403.83</v>
      </c>
      <c r="H142" s="177">
        <v>503011.52</v>
      </c>
      <c r="I142" s="171">
        <v>88339.59</v>
      </c>
    </row>
    <row r="143" spans="1:9" s="144" customFormat="1" x14ac:dyDescent="0.25">
      <c r="A143" s="150">
        <v>2</v>
      </c>
      <c r="B143" s="151">
        <v>2</v>
      </c>
      <c r="C143" s="151">
        <v>7</v>
      </c>
      <c r="D143" s="151">
        <v>1</v>
      </c>
      <c r="E143" s="152" t="s">
        <v>35</v>
      </c>
      <c r="F143" s="162" t="s">
        <v>142</v>
      </c>
      <c r="G143" s="179">
        <v>279703.83</v>
      </c>
      <c r="H143" s="179">
        <v>279703.83</v>
      </c>
      <c r="I143" s="171">
        <v>0</v>
      </c>
    </row>
    <row r="144" spans="1:9" s="144" customFormat="1" x14ac:dyDescent="0.25">
      <c r="A144" s="150">
        <v>2</v>
      </c>
      <c r="B144" s="151">
        <v>2</v>
      </c>
      <c r="C144" s="151">
        <v>7</v>
      </c>
      <c r="D144" s="151">
        <v>1</v>
      </c>
      <c r="E144" s="152" t="s">
        <v>37</v>
      </c>
      <c r="F144" s="162" t="s">
        <v>143</v>
      </c>
      <c r="G144" s="179">
        <v>4700</v>
      </c>
      <c r="H144" s="179">
        <v>0</v>
      </c>
      <c r="I144" s="171">
        <v>7500</v>
      </c>
    </row>
    <row r="145" spans="1:9" s="144" customFormat="1" x14ac:dyDescent="0.25">
      <c r="A145" s="150">
        <v>2</v>
      </c>
      <c r="B145" s="151">
        <v>2</v>
      </c>
      <c r="C145" s="151">
        <v>7</v>
      </c>
      <c r="D145" s="151">
        <v>1</v>
      </c>
      <c r="E145" s="152" t="s">
        <v>39</v>
      </c>
      <c r="F145" s="162" t="s">
        <v>144</v>
      </c>
      <c r="G145" s="179">
        <v>0</v>
      </c>
      <c r="H145" s="179">
        <v>0</v>
      </c>
      <c r="I145" s="171">
        <v>0</v>
      </c>
    </row>
    <row r="146" spans="1:9" s="144" customFormat="1" ht="26.25" x14ac:dyDescent="0.25">
      <c r="A146" s="150">
        <v>2</v>
      </c>
      <c r="B146" s="151">
        <v>2</v>
      </c>
      <c r="C146" s="151">
        <v>7</v>
      </c>
      <c r="D146" s="151">
        <v>1</v>
      </c>
      <c r="E146" s="152" t="s">
        <v>41</v>
      </c>
      <c r="F146" s="162" t="s">
        <v>145</v>
      </c>
      <c r="G146" s="179">
        <v>0</v>
      </c>
      <c r="H146" s="179">
        <v>223307.69</v>
      </c>
      <c r="I146" s="171">
        <v>80839.59</v>
      </c>
    </row>
    <row r="147" spans="1:9" s="144" customFormat="1" x14ac:dyDescent="0.25">
      <c r="A147" s="150">
        <v>2</v>
      </c>
      <c r="B147" s="151">
        <v>2</v>
      </c>
      <c r="C147" s="151">
        <v>7</v>
      </c>
      <c r="D147" s="151">
        <v>1</v>
      </c>
      <c r="E147" s="152" t="s">
        <v>43</v>
      </c>
      <c r="F147" s="162" t="s">
        <v>146</v>
      </c>
      <c r="G147" s="179">
        <v>0</v>
      </c>
      <c r="H147" s="179">
        <v>0</v>
      </c>
      <c r="I147" s="171">
        <v>0</v>
      </c>
    </row>
    <row r="148" spans="1:9" s="144" customFormat="1" x14ac:dyDescent="0.25">
      <c r="A148" s="150">
        <v>2</v>
      </c>
      <c r="B148" s="151">
        <v>2</v>
      </c>
      <c r="C148" s="151">
        <v>7</v>
      </c>
      <c r="D148" s="151">
        <v>1</v>
      </c>
      <c r="E148" s="152" t="s">
        <v>45</v>
      </c>
      <c r="F148" s="162" t="s">
        <v>147</v>
      </c>
      <c r="G148" s="179">
        <v>0</v>
      </c>
      <c r="H148" s="179">
        <v>0</v>
      </c>
      <c r="I148" s="171">
        <v>0</v>
      </c>
    </row>
    <row r="149" spans="1:9" s="144" customFormat="1" x14ac:dyDescent="0.25">
      <c r="A149" s="150">
        <v>2</v>
      </c>
      <c r="B149" s="151">
        <v>2</v>
      </c>
      <c r="C149" s="151">
        <v>7</v>
      </c>
      <c r="D149" s="151">
        <v>1</v>
      </c>
      <c r="E149" s="152" t="s">
        <v>72</v>
      </c>
      <c r="F149" s="162" t="s">
        <v>148</v>
      </c>
      <c r="G149" s="179">
        <v>0</v>
      </c>
      <c r="H149" s="179">
        <v>0</v>
      </c>
      <c r="I149" s="171">
        <v>0</v>
      </c>
    </row>
    <row r="150" spans="1:9" s="144" customFormat="1" ht="26.25" x14ac:dyDescent="0.25">
      <c r="A150" s="150">
        <v>2</v>
      </c>
      <c r="B150" s="151">
        <v>2</v>
      </c>
      <c r="C150" s="151">
        <v>7</v>
      </c>
      <c r="D150" s="151">
        <v>1</v>
      </c>
      <c r="E150" s="152" t="s">
        <v>149</v>
      </c>
      <c r="F150" s="162" t="s">
        <v>150</v>
      </c>
      <c r="G150" s="179">
        <v>0</v>
      </c>
      <c r="H150" s="179">
        <v>0</v>
      </c>
      <c r="I150" s="171">
        <v>0</v>
      </c>
    </row>
    <row r="151" spans="1:9" s="144" customFormat="1" x14ac:dyDescent="0.25">
      <c r="A151" s="158">
        <v>2</v>
      </c>
      <c r="B151" s="151">
        <v>2</v>
      </c>
      <c r="C151" s="151">
        <v>7</v>
      </c>
      <c r="D151" s="151">
        <v>2</v>
      </c>
      <c r="E151" s="151"/>
      <c r="F151" s="159" t="s">
        <v>151</v>
      </c>
      <c r="G151" s="177">
        <v>69138</v>
      </c>
      <c r="H151" s="177">
        <v>224824.4</v>
      </c>
      <c r="I151" s="171">
        <v>406715.89</v>
      </c>
    </row>
    <row r="152" spans="1:9" s="144" customFormat="1" x14ac:dyDescent="0.25">
      <c r="A152" s="150">
        <v>2</v>
      </c>
      <c r="B152" s="151">
        <v>2</v>
      </c>
      <c r="C152" s="151">
        <v>7</v>
      </c>
      <c r="D152" s="151">
        <v>2</v>
      </c>
      <c r="E152" s="152" t="s">
        <v>35</v>
      </c>
      <c r="F152" s="162" t="s">
        <v>152</v>
      </c>
      <c r="G152" s="179">
        <v>0</v>
      </c>
      <c r="H152" s="179">
        <v>0</v>
      </c>
      <c r="I152" s="171">
        <v>88663.4</v>
      </c>
    </row>
    <row r="153" spans="1:9" s="144" customFormat="1" x14ac:dyDescent="0.25">
      <c r="A153" s="150">
        <v>2</v>
      </c>
      <c r="B153" s="151">
        <v>2</v>
      </c>
      <c r="C153" s="151">
        <v>7</v>
      </c>
      <c r="D153" s="151">
        <v>2</v>
      </c>
      <c r="E153" s="152" t="s">
        <v>37</v>
      </c>
      <c r="F153" s="162" t="s">
        <v>153</v>
      </c>
      <c r="G153" s="179">
        <v>0</v>
      </c>
      <c r="H153" s="179">
        <v>0</v>
      </c>
      <c r="I153" s="171">
        <v>0</v>
      </c>
    </row>
    <row r="154" spans="1:9" s="144" customFormat="1" x14ac:dyDescent="0.25">
      <c r="A154" s="150">
        <v>2</v>
      </c>
      <c r="B154" s="151">
        <v>2</v>
      </c>
      <c r="C154" s="151">
        <v>7</v>
      </c>
      <c r="D154" s="151">
        <v>2</v>
      </c>
      <c r="E154" s="152" t="s">
        <v>39</v>
      </c>
      <c r="F154" s="162" t="s">
        <v>154</v>
      </c>
      <c r="G154" s="179">
        <v>0</v>
      </c>
      <c r="H154" s="179">
        <v>0</v>
      </c>
      <c r="I154" s="171">
        <v>0</v>
      </c>
    </row>
    <row r="155" spans="1:9" s="144" customFormat="1" ht="26.25" x14ac:dyDescent="0.25">
      <c r="A155" s="150">
        <v>2</v>
      </c>
      <c r="B155" s="151">
        <v>2</v>
      </c>
      <c r="C155" s="151">
        <v>7</v>
      </c>
      <c r="D155" s="151">
        <v>2</v>
      </c>
      <c r="E155" s="152" t="s">
        <v>41</v>
      </c>
      <c r="F155" s="162" t="s">
        <v>155</v>
      </c>
      <c r="G155" s="179">
        <v>0</v>
      </c>
      <c r="H155" s="179">
        <v>0</v>
      </c>
      <c r="I155" s="171">
        <v>0</v>
      </c>
    </row>
    <row r="156" spans="1:9" s="144" customFormat="1" x14ac:dyDescent="0.25">
      <c r="A156" s="150">
        <v>2</v>
      </c>
      <c r="B156" s="151">
        <v>2</v>
      </c>
      <c r="C156" s="151">
        <v>7</v>
      </c>
      <c r="D156" s="151">
        <v>2</v>
      </c>
      <c r="E156" s="152" t="s">
        <v>43</v>
      </c>
      <c r="F156" s="162" t="s">
        <v>156</v>
      </c>
      <c r="G156" s="179">
        <v>0</v>
      </c>
      <c r="H156" s="179">
        <v>0</v>
      </c>
      <c r="I156" s="171">
        <v>0</v>
      </c>
    </row>
    <row r="157" spans="1:9" s="144" customFormat="1" ht="25.5" x14ac:dyDescent="0.25">
      <c r="A157" s="150">
        <v>2</v>
      </c>
      <c r="B157" s="151">
        <v>2</v>
      </c>
      <c r="C157" s="151">
        <v>7</v>
      </c>
      <c r="D157" s="151">
        <v>2</v>
      </c>
      <c r="E157" s="152" t="s">
        <v>45</v>
      </c>
      <c r="F157" s="163" t="s">
        <v>157</v>
      </c>
      <c r="G157" s="175">
        <v>69138</v>
      </c>
      <c r="H157" s="175">
        <v>220404.4</v>
      </c>
      <c r="I157" s="171">
        <v>137512.49</v>
      </c>
    </row>
    <row r="158" spans="1:9" s="144" customFormat="1" x14ac:dyDescent="0.25">
      <c r="A158" s="150">
        <v>2</v>
      </c>
      <c r="B158" s="151">
        <v>2</v>
      </c>
      <c r="C158" s="151">
        <v>7</v>
      </c>
      <c r="D158" s="151">
        <v>2</v>
      </c>
      <c r="E158" s="152" t="s">
        <v>72</v>
      </c>
      <c r="F158" s="163" t="s">
        <v>158</v>
      </c>
      <c r="G158" s="175">
        <v>0</v>
      </c>
      <c r="H158" s="175">
        <v>0</v>
      </c>
      <c r="I158" s="171">
        <v>0</v>
      </c>
    </row>
    <row r="159" spans="1:9" s="144" customFormat="1" x14ac:dyDescent="0.25">
      <c r="A159" s="150">
        <v>2</v>
      </c>
      <c r="B159" s="151">
        <v>2</v>
      </c>
      <c r="C159" s="151">
        <v>7</v>
      </c>
      <c r="D159" s="151">
        <v>2</v>
      </c>
      <c r="E159" s="152" t="s">
        <v>52</v>
      </c>
      <c r="F159" s="163" t="s">
        <v>159</v>
      </c>
      <c r="G159" s="175">
        <v>0</v>
      </c>
      <c r="H159" s="175">
        <v>0</v>
      </c>
      <c r="I159" s="171">
        <v>180540</v>
      </c>
    </row>
    <row r="160" spans="1:9" s="144" customFormat="1" ht="25.5" x14ac:dyDescent="0.25">
      <c r="A160" s="150">
        <v>2</v>
      </c>
      <c r="B160" s="151">
        <v>2</v>
      </c>
      <c r="C160" s="151">
        <v>7</v>
      </c>
      <c r="D160" s="151">
        <v>2</v>
      </c>
      <c r="E160" s="152" t="s">
        <v>149</v>
      </c>
      <c r="F160" s="163" t="s">
        <v>160</v>
      </c>
      <c r="G160" s="175">
        <v>0</v>
      </c>
      <c r="H160" s="175">
        <v>4420</v>
      </c>
      <c r="I160" s="171">
        <v>0</v>
      </c>
    </row>
    <row r="161" spans="1:9" s="144" customFormat="1" x14ac:dyDescent="0.25">
      <c r="A161" s="150">
        <v>2</v>
      </c>
      <c r="B161" s="151">
        <v>2</v>
      </c>
      <c r="C161" s="151">
        <v>7</v>
      </c>
      <c r="D161" s="151">
        <v>3</v>
      </c>
      <c r="E161" s="149"/>
      <c r="F161" s="150" t="s">
        <v>161</v>
      </c>
      <c r="G161" s="174">
        <v>0</v>
      </c>
      <c r="H161" s="174">
        <v>0</v>
      </c>
      <c r="I161" s="171">
        <v>0</v>
      </c>
    </row>
    <row r="162" spans="1:9" s="144" customFormat="1" x14ac:dyDescent="0.25">
      <c r="A162" s="150">
        <v>2</v>
      </c>
      <c r="B162" s="151">
        <v>2</v>
      </c>
      <c r="C162" s="151">
        <v>7</v>
      </c>
      <c r="D162" s="151">
        <v>3</v>
      </c>
      <c r="E162" s="152" t="s">
        <v>35</v>
      </c>
      <c r="F162" s="150" t="s">
        <v>161</v>
      </c>
      <c r="G162" s="174">
        <v>0</v>
      </c>
      <c r="H162" s="174">
        <v>0</v>
      </c>
      <c r="I162" s="171">
        <v>0</v>
      </c>
    </row>
    <row r="163" spans="1:9" s="144" customFormat="1" x14ac:dyDescent="0.25">
      <c r="A163" s="148">
        <v>2</v>
      </c>
      <c r="B163" s="149">
        <v>2</v>
      </c>
      <c r="C163" s="149">
        <v>8</v>
      </c>
      <c r="D163" s="149"/>
      <c r="E163" s="149"/>
      <c r="F163" s="148" t="s">
        <v>162</v>
      </c>
      <c r="G163" s="173">
        <v>211592.11</v>
      </c>
      <c r="H163" s="173">
        <v>11599.2</v>
      </c>
      <c r="I163" s="171">
        <v>12669.24</v>
      </c>
    </row>
    <row r="164" spans="1:9" s="144" customFormat="1" x14ac:dyDescent="0.25">
      <c r="A164" s="150">
        <v>2</v>
      </c>
      <c r="B164" s="151">
        <v>2</v>
      </c>
      <c r="C164" s="151">
        <v>8</v>
      </c>
      <c r="D164" s="151">
        <v>1</v>
      </c>
      <c r="E164" s="151"/>
      <c r="F164" s="150" t="s">
        <v>163</v>
      </c>
      <c r="G164" s="174">
        <v>0</v>
      </c>
      <c r="H164" s="174">
        <v>0</v>
      </c>
      <c r="I164" s="171">
        <v>0</v>
      </c>
    </row>
    <row r="165" spans="1:9" s="144" customFormat="1" x14ac:dyDescent="0.25">
      <c r="A165" s="150">
        <v>2</v>
      </c>
      <c r="B165" s="151">
        <v>2</v>
      </c>
      <c r="C165" s="151">
        <v>8</v>
      </c>
      <c r="D165" s="151">
        <v>1</v>
      </c>
      <c r="E165" s="152" t="s">
        <v>35</v>
      </c>
      <c r="F165" s="150" t="s">
        <v>163</v>
      </c>
      <c r="G165" s="174">
        <v>0</v>
      </c>
      <c r="H165" s="174">
        <v>0</v>
      </c>
      <c r="I165" s="171">
        <v>0</v>
      </c>
    </row>
    <row r="166" spans="1:9" s="144" customFormat="1" x14ac:dyDescent="0.25">
      <c r="A166" s="150">
        <v>2</v>
      </c>
      <c r="B166" s="151">
        <v>2</v>
      </c>
      <c r="C166" s="151">
        <v>8</v>
      </c>
      <c r="D166" s="151">
        <v>2</v>
      </c>
      <c r="E166" s="151"/>
      <c r="F166" s="150" t="s">
        <v>164</v>
      </c>
      <c r="G166" s="174">
        <v>20076.11</v>
      </c>
      <c r="H166" s="174">
        <v>11599.2</v>
      </c>
      <c r="I166" s="171">
        <v>12669.24</v>
      </c>
    </row>
    <row r="167" spans="1:9" s="144" customFormat="1" x14ac:dyDescent="0.25">
      <c r="A167" s="150">
        <v>2</v>
      </c>
      <c r="B167" s="151">
        <v>2</v>
      </c>
      <c r="C167" s="151">
        <v>8</v>
      </c>
      <c r="D167" s="151">
        <v>2</v>
      </c>
      <c r="E167" s="152" t="s">
        <v>35</v>
      </c>
      <c r="F167" s="150" t="s">
        <v>164</v>
      </c>
      <c r="G167" s="174">
        <v>20076.11</v>
      </c>
      <c r="H167" s="174">
        <v>11599.2</v>
      </c>
      <c r="I167" s="171">
        <v>12669.24</v>
      </c>
    </row>
    <row r="168" spans="1:9" s="144" customFormat="1" x14ac:dyDescent="0.25">
      <c r="A168" s="150">
        <v>2</v>
      </c>
      <c r="B168" s="151">
        <v>2</v>
      </c>
      <c r="C168" s="151">
        <v>8</v>
      </c>
      <c r="D168" s="151">
        <v>3</v>
      </c>
      <c r="E168" s="151"/>
      <c r="F168" s="150" t="s">
        <v>165</v>
      </c>
      <c r="G168" s="174">
        <v>0</v>
      </c>
      <c r="H168" s="174">
        <v>0</v>
      </c>
      <c r="I168" s="171">
        <v>0</v>
      </c>
    </row>
    <row r="169" spans="1:9" s="144" customFormat="1" x14ac:dyDescent="0.25">
      <c r="A169" s="150">
        <v>2</v>
      </c>
      <c r="B169" s="151">
        <v>2</v>
      </c>
      <c r="C169" s="151">
        <v>8</v>
      </c>
      <c r="D169" s="151">
        <v>3</v>
      </c>
      <c r="E169" s="152" t="s">
        <v>35</v>
      </c>
      <c r="F169" s="150" t="s">
        <v>165</v>
      </c>
      <c r="G169" s="174">
        <v>0</v>
      </c>
      <c r="H169" s="174">
        <v>0</v>
      </c>
      <c r="I169" s="171">
        <v>0</v>
      </c>
    </row>
    <row r="170" spans="1:9" s="144" customFormat="1" x14ac:dyDescent="0.25">
      <c r="A170" s="150">
        <v>2</v>
      </c>
      <c r="B170" s="151">
        <v>2</v>
      </c>
      <c r="C170" s="151">
        <v>8</v>
      </c>
      <c r="D170" s="151">
        <v>4</v>
      </c>
      <c r="E170" s="151"/>
      <c r="F170" s="150" t="s">
        <v>166</v>
      </c>
      <c r="G170" s="174">
        <v>0</v>
      </c>
      <c r="H170" s="174">
        <v>0</v>
      </c>
      <c r="I170" s="171">
        <v>0</v>
      </c>
    </row>
    <row r="171" spans="1:9" s="144" customFormat="1" x14ac:dyDescent="0.25">
      <c r="A171" s="150">
        <v>2</v>
      </c>
      <c r="B171" s="151">
        <v>2</v>
      </c>
      <c r="C171" s="151">
        <v>8</v>
      </c>
      <c r="D171" s="151">
        <v>4</v>
      </c>
      <c r="E171" s="152" t="s">
        <v>35</v>
      </c>
      <c r="F171" s="150" t="s">
        <v>166</v>
      </c>
      <c r="G171" s="174">
        <v>0</v>
      </c>
      <c r="H171" s="174">
        <v>0</v>
      </c>
      <c r="I171" s="171">
        <v>0</v>
      </c>
    </row>
    <row r="172" spans="1:9" s="144" customFormat="1" x14ac:dyDescent="0.25">
      <c r="A172" s="150">
        <v>2</v>
      </c>
      <c r="B172" s="151">
        <v>2</v>
      </c>
      <c r="C172" s="151">
        <v>8</v>
      </c>
      <c r="D172" s="151">
        <v>5</v>
      </c>
      <c r="E172" s="151"/>
      <c r="F172" s="150" t="s">
        <v>167</v>
      </c>
      <c r="G172" s="174">
        <v>0</v>
      </c>
      <c r="H172" s="174">
        <v>0</v>
      </c>
      <c r="I172" s="171">
        <v>0</v>
      </c>
    </row>
    <row r="173" spans="1:9" s="144" customFormat="1" x14ac:dyDescent="0.25">
      <c r="A173" s="150">
        <v>2</v>
      </c>
      <c r="B173" s="151">
        <v>2</v>
      </c>
      <c r="C173" s="151">
        <v>8</v>
      </c>
      <c r="D173" s="151">
        <v>5</v>
      </c>
      <c r="E173" s="152" t="s">
        <v>35</v>
      </c>
      <c r="F173" s="150" t="s">
        <v>168</v>
      </c>
      <c r="G173" s="174">
        <v>0</v>
      </c>
      <c r="H173" s="174">
        <v>0</v>
      </c>
      <c r="I173" s="171">
        <v>0</v>
      </c>
    </row>
    <row r="174" spans="1:9" s="144" customFormat="1" x14ac:dyDescent="0.25">
      <c r="A174" s="150">
        <v>2</v>
      </c>
      <c r="B174" s="151">
        <v>2</v>
      </c>
      <c r="C174" s="151">
        <v>8</v>
      </c>
      <c r="D174" s="151">
        <v>5</v>
      </c>
      <c r="E174" s="152" t="s">
        <v>37</v>
      </c>
      <c r="F174" s="150" t="s">
        <v>169</v>
      </c>
      <c r="G174" s="174">
        <v>0</v>
      </c>
      <c r="H174" s="174">
        <v>0</v>
      </c>
      <c r="I174" s="171">
        <v>0</v>
      </c>
    </row>
    <row r="175" spans="1:9" s="144" customFormat="1" x14ac:dyDescent="0.25">
      <c r="A175" s="150">
        <v>2</v>
      </c>
      <c r="B175" s="151">
        <v>2</v>
      </c>
      <c r="C175" s="151">
        <v>8</v>
      </c>
      <c r="D175" s="151">
        <v>5</v>
      </c>
      <c r="E175" s="152" t="s">
        <v>39</v>
      </c>
      <c r="F175" s="150" t="s">
        <v>170</v>
      </c>
      <c r="G175" s="174">
        <v>0</v>
      </c>
      <c r="H175" s="174">
        <v>0</v>
      </c>
      <c r="I175" s="171">
        <v>0</v>
      </c>
    </row>
    <row r="176" spans="1:9" s="144" customFormat="1" x14ac:dyDescent="0.25">
      <c r="A176" s="150">
        <v>2</v>
      </c>
      <c r="B176" s="151">
        <v>2</v>
      </c>
      <c r="C176" s="151">
        <v>8</v>
      </c>
      <c r="D176" s="151">
        <v>6</v>
      </c>
      <c r="E176" s="151"/>
      <c r="F176" s="150" t="s">
        <v>171</v>
      </c>
      <c r="G176" s="174">
        <v>355</v>
      </c>
      <c r="H176" s="174">
        <v>0</v>
      </c>
      <c r="I176" s="171">
        <v>0</v>
      </c>
    </row>
    <row r="177" spans="1:9" s="144" customFormat="1" x14ac:dyDescent="0.25">
      <c r="A177" s="150">
        <v>2</v>
      </c>
      <c r="B177" s="151">
        <v>2</v>
      </c>
      <c r="C177" s="151">
        <v>8</v>
      </c>
      <c r="D177" s="151">
        <v>6</v>
      </c>
      <c r="E177" s="152" t="s">
        <v>35</v>
      </c>
      <c r="F177" s="150" t="s">
        <v>172</v>
      </c>
      <c r="G177" s="174">
        <v>355</v>
      </c>
      <c r="H177" s="174">
        <v>0</v>
      </c>
      <c r="I177" s="171">
        <v>0</v>
      </c>
    </row>
    <row r="178" spans="1:9" s="144" customFormat="1" x14ac:dyDescent="0.25">
      <c r="A178" s="150">
        <v>2</v>
      </c>
      <c r="B178" s="151">
        <v>2</v>
      </c>
      <c r="C178" s="151">
        <v>8</v>
      </c>
      <c r="D178" s="151">
        <v>6</v>
      </c>
      <c r="E178" s="152" t="s">
        <v>37</v>
      </c>
      <c r="F178" s="150" t="s">
        <v>173</v>
      </c>
      <c r="G178" s="174">
        <v>0</v>
      </c>
      <c r="H178" s="174">
        <v>0</v>
      </c>
      <c r="I178" s="171">
        <v>0</v>
      </c>
    </row>
    <row r="179" spans="1:9" s="144" customFormat="1" x14ac:dyDescent="0.25">
      <c r="A179" s="150">
        <v>2</v>
      </c>
      <c r="B179" s="151">
        <v>2</v>
      </c>
      <c r="C179" s="151">
        <v>8</v>
      </c>
      <c r="D179" s="151">
        <v>6</v>
      </c>
      <c r="E179" s="152" t="s">
        <v>39</v>
      </c>
      <c r="F179" s="150" t="s">
        <v>174</v>
      </c>
      <c r="G179" s="174">
        <v>0</v>
      </c>
      <c r="H179" s="174">
        <v>0</v>
      </c>
      <c r="I179" s="171">
        <v>0</v>
      </c>
    </row>
    <row r="180" spans="1:9" s="144" customFormat="1" x14ac:dyDescent="0.25">
      <c r="A180" s="150">
        <v>2</v>
      </c>
      <c r="B180" s="151">
        <v>2</v>
      </c>
      <c r="C180" s="151">
        <v>8</v>
      </c>
      <c r="D180" s="151">
        <v>6</v>
      </c>
      <c r="E180" s="152" t="s">
        <v>41</v>
      </c>
      <c r="F180" s="150" t="s">
        <v>175</v>
      </c>
      <c r="G180" s="174">
        <v>0</v>
      </c>
      <c r="H180" s="174">
        <v>0</v>
      </c>
      <c r="I180" s="171">
        <v>0</v>
      </c>
    </row>
    <row r="181" spans="1:9" s="144" customFormat="1" x14ac:dyDescent="0.25">
      <c r="A181" s="150">
        <v>2</v>
      </c>
      <c r="B181" s="151">
        <v>2</v>
      </c>
      <c r="C181" s="151">
        <v>8</v>
      </c>
      <c r="D181" s="151">
        <v>7</v>
      </c>
      <c r="E181" s="151"/>
      <c r="F181" s="150" t="s">
        <v>176</v>
      </c>
      <c r="G181" s="174">
        <v>191161</v>
      </c>
      <c r="H181" s="174">
        <v>0</v>
      </c>
      <c r="I181" s="171">
        <v>0</v>
      </c>
    </row>
    <row r="182" spans="1:9" s="144" customFormat="1" x14ac:dyDescent="0.25">
      <c r="A182" s="150">
        <v>2</v>
      </c>
      <c r="B182" s="151">
        <v>2</v>
      </c>
      <c r="C182" s="151">
        <v>8</v>
      </c>
      <c r="D182" s="151">
        <v>7</v>
      </c>
      <c r="E182" s="152" t="s">
        <v>35</v>
      </c>
      <c r="F182" s="163" t="s">
        <v>177</v>
      </c>
      <c r="G182" s="175">
        <v>0</v>
      </c>
      <c r="H182" s="175">
        <v>0</v>
      </c>
      <c r="I182" s="171">
        <v>0</v>
      </c>
    </row>
    <row r="183" spans="1:9" s="144" customFormat="1" x14ac:dyDescent="0.25">
      <c r="A183" s="150">
        <v>2</v>
      </c>
      <c r="B183" s="151">
        <v>2</v>
      </c>
      <c r="C183" s="151">
        <v>8</v>
      </c>
      <c r="D183" s="151">
        <v>7</v>
      </c>
      <c r="E183" s="152" t="s">
        <v>37</v>
      </c>
      <c r="F183" s="163" t="s">
        <v>178</v>
      </c>
      <c r="G183" s="175">
        <v>191161</v>
      </c>
      <c r="H183" s="175">
        <v>0</v>
      </c>
      <c r="I183" s="171">
        <v>0</v>
      </c>
    </row>
    <row r="184" spans="1:9" s="144" customFormat="1" x14ac:dyDescent="0.25">
      <c r="A184" s="150">
        <v>2</v>
      </c>
      <c r="B184" s="151">
        <v>2</v>
      </c>
      <c r="C184" s="151">
        <v>8</v>
      </c>
      <c r="D184" s="151">
        <v>7</v>
      </c>
      <c r="E184" s="152" t="s">
        <v>39</v>
      </c>
      <c r="F184" s="163" t="s">
        <v>179</v>
      </c>
      <c r="G184" s="175">
        <v>0</v>
      </c>
      <c r="H184" s="175">
        <v>0</v>
      </c>
      <c r="I184" s="171">
        <v>0</v>
      </c>
    </row>
    <row r="185" spans="1:9" s="144" customFormat="1" x14ac:dyDescent="0.25">
      <c r="A185" s="150">
        <v>2</v>
      </c>
      <c r="B185" s="151">
        <v>2</v>
      </c>
      <c r="C185" s="151">
        <v>8</v>
      </c>
      <c r="D185" s="151">
        <v>7</v>
      </c>
      <c r="E185" s="152" t="s">
        <v>41</v>
      </c>
      <c r="F185" s="163" t="s">
        <v>180</v>
      </c>
      <c r="G185" s="175">
        <v>0</v>
      </c>
      <c r="H185" s="175">
        <v>0</v>
      </c>
      <c r="I185" s="171">
        <v>0</v>
      </c>
    </row>
    <row r="186" spans="1:9" s="144" customFormat="1" x14ac:dyDescent="0.25">
      <c r="A186" s="150">
        <v>2</v>
      </c>
      <c r="B186" s="151">
        <v>2</v>
      </c>
      <c r="C186" s="151">
        <v>8</v>
      </c>
      <c r="D186" s="151">
        <v>7</v>
      </c>
      <c r="E186" s="152" t="s">
        <v>43</v>
      </c>
      <c r="F186" s="163" t="s">
        <v>181</v>
      </c>
      <c r="G186" s="175">
        <v>0</v>
      </c>
      <c r="H186" s="175">
        <v>0</v>
      </c>
      <c r="I186" s="171">
        <v>0</v>
      </c>
    </row>
    <row r="187" spans="1:9" s="144" customFormat="1" x14ac:dyDescent="0.25">
      <c r="A187" s="150">
        <v>2</v>
      </c>
      <c r="B187" s="151">
        <v>2</v>
      </c>
      <c r="C187" s="151">
        <v>8</v>
      </c>
      <c r="D187" s="151">
        <v>7</v>
      </c>
      <c r="E187" s="152" t="s">
        <v>45</v>
      </c>
      <c r="F187" s="163" t="s">
        <v>182</v>
      </c>
      <c r="G187" s="175">
        <v>0</v>
      </c>
      <c r="H187" s="175">
        <v>0</v>
      </c>
      <c r="I187" s="171">
        <v>0</v>
      </c>
    </row>
    <row r="188" spans="1:9" s="144" customFormat="1" x14ac:dyDescent="0.25">
      <c r="A188" s="150">
        <v>2</v>
      </c>
      <c r="B188" s="151">
        <v>2</v>
      </c>
      <c r="C188" s="151">
        <v>8</v>
      </c>
      <c r="D188" s="151">
        <v>8</v>
      </c>
      <c r="E188" s="151"/>
      <c r="F188" s="163" t="s">
        <v>183</v>
      </c>
      <c r="G188" s="175">
        <v>0</v>
      </c>
      <c r="H188" s="175">
        <v>0</v>
      </c>
      <c r="I188" s="171">
        <v>0</v>
      </c>
    </row>
    <row r="189" spans="1:9" s="144" customFormat="1" x14ac:dyDescent="0.25">
      <c r="A189" s="150">
        <v>2</v>
      </c>
      <c r="B189" s="151">
        <v>2</v>
      </c>
      <c r="C189" s="151">
        <v>8</v>
      </c>
      <c r="D189" s="151">
        <v>8</v>
      </c>
      <c r="E189" s="152" t="s">
        <v>35</v>
      </c>
      <c r="F189" s="163" t="s">
        <v>184</v>
      </c>
      <c r="G189" s="175">
        <v>0</v>
      </c>
      <c r="H189" s="175">
        <v>0</v>
      </c>
      <c r="I189" s="171">
        <v>0</v>
      </c>
    </row>
    <row r="190" spans="1:9" s="144" customFormat="1" x14ac:dyDescent="0.25">
      <c r="A190" s="150">
        <v>2</v>
      </c>
      <c r="B190" s="151">
        <v>2</v>
      </c>
      <c r="C190" s="151">
        <v>8</v>
      </c>
      <c r="D190" s="151">
        <v>8</v>
      </c>
      <c r="E190" s="152" t="s">
        <v>37</v>
      </c>
      <c r="F190" s="163" t="s">
        <v>185</v>
      </c>
      <c r="G190" s="175">
        <v>0</v>
      </c>
      <c r="H190" s="175">
        <v>0</v>
      </c>
      <c r="I190" s="171">
        <v>0</v>
      </c>
    </row>
    <row r="191" spans="1:9" s="144" customFormat="1" x14ac:dyDescent="0.25">
      <c r="A191" s="150">
        <v>2</v>
      </c>
      <c r="B191" s="151">
        <v>2</v>
      </c>
      <c r="C191" s="151">
        <v>8</v>
      </c>
      <c r="D191" s="151">
        <v>8</v>
      </c>
      <c r="E191" s="152" t="s">
        <v>39</v>
      </c>
      <c r="F191" s="163" t="s">
        <v>186</v>
      </c>
      <c r="G191" s="175">
        <v>0</v>
      </c>
      <c r="H191" s="175">
        <v>0</v>
      </c>
      <c r="I191" s="171">
        <v>0</v>
      </c>
    </row>
    <row r="192" spans="1:9" s="144" customFormat="1" x14ac:dyDescent="0.25">
      <c r="A192" s="148">
        <v>2</v>
      </c>
      <c r="B192" s="149">
        <v>2</v>
      </c>
      <c r="C192" s="149">
        <v>9</v>
      </c>
      <c r="D192" s="149"/>
      <c r="E192" s="149"/>
      <c r="F192" s="148" t="s">
        <v>187</v>
      </c>
      <c r="G192" s="173">
        <v>0</v>
      </c>
      <c r="H192" s="173">
        <v>0</v>
      </c>
      <c r="I192" s="171">
        <v>0</v>
      </c>
    </row>
    <row r="193" spans="1:9" s="144" customFormat="1" x14ac:dyDescent="0.25">
      <c r="A193" s="150">
        <v>2</v>
      </c>
      <c r="B193" s="151">
        <v>2</v>
      </c>
      <c r="C193" s="151">
        <v>9</v>
      </c>
      <c r="D193" s="151">
        <v>2</v>
      </c>
      <c r="E193" s="151"/>
      <c r="F193" s="150" t="s">
        <v>188</v>
      </c>
      <c r="G193" s="174">
        <v>0</v>
      </c>
      <c r="H193" s="174">
        <v>0</v>
      </c>
      <c r="I193" s="171">
        <v>0</v>
      </c>
    </row>
    <row r="194" spans="1:9" s="144" customFormat="1" x14ac:dyDescent="0.25">
      <c r="A194" s="150">
        <v>2</v>
      </c>
      <c r="B194" s="151">
        <v>2</v>
      </c>
      <c r="C194" s="151">
        <v>9</v>
      </c>
      <c r="D194" s="151">
        <v>2</v>
      </c>
      <c r="E194" s="152" t="s">
        <v>35</v>
      </c>
      <c r="F194" s="163" t="s">
        <v>189</v>
      </c>
      <c r="G194" s="175">
        <v>0</v>
      </c>
      <c r="H194" s="175">
        <v>0</v>
      </c>
      <c r="I194" s="171">
        <v>0</v>
      </c>
    </row>
    <row r="195" spans="1:9" s="144" customFormat="1" x14ac:dyDescent="0.25">
      <c r="A195" s="150">
        <v>2</v>
      </c>
      <c r="B195" s="151">
        <v>2</v>
      </c>
      <c r="C195" s="151">
        <v>9</v>
      </c>
      <c r="D195" s="151">
        <v>2</v>
      </c>
      <c r="E195" s="152" t="s">
        <v>39</v>
      </c>
      <c r="F195" s="163" t="s">
        <v>190</v>
      </c>
      <c r="G195" s="175">
        <v>0</v>
      </c>
      <c r="H195" s="175">
        <v>0</v>
      </c>
      <c r="I195" s="171">
        <v>0</v>
      </c>
    </row>
    <row r="196" spans="1:9" s="144" customFormat="1" x14ac:dyDescent="0.25">
      <c r="A196" s="156">
        <v>2</v>
      </c>
      <c r="B196" s="149">
        <v>3</v>
      </c>
      <c r="C196" s="149"/>
      <c r="D196" s="149"/>
      <c r="E196" s="149"/>
      <c r="F196" s="148" t="s">
        <v>191</v>
      </c>
      <c r="G196" s="173">
        <v>1872921.5300000003</v>
      </c>
      <c r="H196" s="173">
        <v>1771342.4500000002</v>
      </c>
      <c r="I196" s="171">
        <v>2163628.4062000001</v>
      </c>
    </row>
    <row r="197" spans="1:9" s="144" customFormat="1" x14ac:dyDescent="0.25">
      <c r="A197" s="156">
        <v>2</v>
      </c>
      <c r="B197" s="149">
        <v>3</v>
      </c>
      <c r="C197" s="149">
        <v>1</v>
      </c>
      <c r="D197" s="149"/>
      <c r="E197" s="149"/>
      <c r="F197" s="148" t="s">
        <v>192</v>
      </c>
      <c r="G197" s="173">
        <v>125120.3</v>
      </c>
      <c r="H197" s="173">
        <v>266645.45</v>
      </c>
      <c r="I197" s="171">
        <v>117700.9</v>
      </c>
    </row>
    <row r="198" spans="1:9" s="144" customFormat="1" x14ac:dyDescent="0.25">
      <c r="A198" s="158">
        <v>2</v>
      </c>
      <c r="B198" s="151">
        <v>3</v>
      </c>
      <c r="C198" s="151">
        <v>1</v>
      </c>
      <c r="D198" s="151">
        <v>1</v>
      </c>
      <c r="E198" s="149"/>
      <c r="F198" s="150" t="s">
        <v>193</v>
      </c>
      <c r="G198" s="174">
        <v>125120.3</v>
      </c>
      <c r="H198" s="174">
        <v>266645.45</v>
      </c>
      <c r="I198" s="171">
        <v>117700.9</v>
      </c>
    </row>
    <row r="199" spans="1:9" s="144" customFormat="1" x14ac:dyDescent="0.25">
      <c r="A199" s="158">
        <v>2</v>
      </c>
      <c r="B199" s="151">
        <v>3</v>
      </c>
      <c r="C199" s="151">
        <v>1</v>
      </c>
      <c r="D199" s="151">
        <v>1</v>
      </c>
      <c r="E199" s="152" t="s">
        <v>35</v>
      </c>
      <c r="F199" s="150" t="s">
        <v>193</v>
      </c>
      <c r="G199" s="174">
        <v>125120.3</v>
      </c>
      <c r="H199" s="174">
        <v>266645.45</v>
      </c>
      <c r="I199" s="171">
        <v>117700.9</v>
      </c>
    </row>
    <row r="200" spans="1:9" s="144" customFormat="1" x14ac:dyDescent="0.25">
      <c r="A200" s="158">
        <v>2</v>
      </c>
      <c r="B200" s="151">
        <v>3</v>
      </c>
      <c r="C200" s="151">
        <v>1</v>
      </c>
      <c r="D200" s="151">
        <v>1</v>
      </c>
      <c r="E200" s="152" t="s">
        <v>37</v>
      </c>
      <c r="F200" s="150" t="s">
        <v>194</v>
      </c>
      <c r="G200" s="174">
        <v>0</v>
      </c>
      <c r="H200" s="174">
        <v>0</v>
      </c>
      <c r="I200" s="171">
        <v>0</v>
      </c>
    </row>
    <row r="201" spans="1:9" s="144" customFormat="1" x14ac:dyDescent="0.25">
      <c r="A201" s="158">
        <v>2</v>
      </c>
      <c r="B201" s="151">
        <v>3</v>
      </c>
      <c r="C201" s="151">
        <v>1</v>
      </c>
      <c r="D201" s="151">
        <v>2</v>
      </c>
      <c r="E201" s="149"/>
      <c r="F201" s="150" t="s">
        <v>195</v>
      </c>
      <c r="G201" s="174">
        <v>0</v>
      </c>
      <c r="H201" s="174">
        <v>0</v>
      </c>
      <c r="I201" s="171">
        <v>0</v>
      </c>
    </row>
    <row r="202" spans="1:9" s="144" customFormat="1" x14ac:dyDescent="0.25">
      <c r="A202" s="158">
        <v>2</v>
      </c>
      <c r="B202" s="151">
        <v>3</v>
      </c>
      <c r="C202" s="151">
        <v>1</v>
      </c>
      <c r="D202" s="151">
        <v>2</v>
      </c>
      <c r="E202" s="152" t="s">
        <v>35</v>
      </c>
      <c r="F202" s="150" t="s">
        <v>195</v>
      </c>
      <c r="G202" s="174">
        <v>0</v>
      </c>
      <c r="H202" s="174">
        <v>0</v>
      </c>
      <c r="I202" s="171">
        <v>0</v>
      </c>
    </row>
    <row r="203" spans="1:9" s="144" customFormat="1" x14ac:dyDescent="0.25">
      <c r="A203" s="158">
        <v>2</v>
      </c>
      <c r="B203" s="151">
        <v>3</v>
      </c>
      <c r="C203" s="151">
        <v>1</v>
      </c>
      <c r="D203" s="151">
        <v>3</v>
      </c>
      <c r="E203" s="151"/>
      <c r="F203" s="150" t="s">
        <v>196</v>
      </c>
      <c r="G203" s="174">
        <v>0</v>
      </c>
      <c r="H203" s="174">
        <v>0</v>
      </c>
      <c r="I203" s="171">
        <v>0</v>
      </c>
    </row>
    <row r="204" spans="1:9" s="144" customFormat="1" x14ac:dyDescent="0.25">
      <c r="A204" s="158">
        <v>2</v>
      </c>
      <c r="B204" s="151">
        <v>3</v>
      </c>
      <c r="C204" s="151">
        <v>1</v>
      </c>
      <c r="D204" s="151">
        <v>3</v>
      </c>
      <c r="E204" s="152" t="s">
        <v>35</v>
      </c>
      <c r="F204" s="150" t="s">
        <v>197</v>
      </c>
      <c r="G204" s="174">
        <v>0</v>
      </c>
      <c r="H204" s="174">
        <v>0</v>
      </c>
      <c r="I204" s="171">
        <v>0</v>
      </c>
    </row>
    <row r="205" spans="1:9" s="144" customFormat="1" x14ac:dyDescent="0.25">
      <c r="A205" s="158">
        <v>2</v>
      </c>
      <c r="B205" s="151">
        <v>3</v>
      </c>
      <c r="C205" s="151">
        <v>1</v>
      </c>
      <c r="D205" s="151">
        <v>3</v>
      </c>
      <c r="E205" s="152" t="s">
        <v>37</v>
      </c>
      <c r="F205" s="150" t="s">
        <v>198</v>
      </c>
      <c r="G205" s="174">
        <v>0</v>
      </c>
      <c r="H205" s="174">
        <v>0</v>
      </c>
      <c r="I205" s="171">
        <v>0</v>
      </c>
    </row>
    <row r="206" spans="1:9" s="144" customFormat="1" x14ac:dyDescent="0.25">
      <c r="A206" s="158">
        <v>2</v>
      </c>
      <c r="B206" s="151">
        <v>3</v>
      </c>
      <c r="C206" s="151">
        <v>1</v>
      </c>
      <c r="D206" s="151">
        <v>3</v>
      </c>
      <c r="E206" s="152" t="s">
        <v>39</v>
      </c>
      <c r="F206" s="150" t="s">
        <v>199</v>
      </c>
      <c r="G206" s="174">
        <v>0</v>
      </c>
      <c r="H206" s="174">
        <v>0</v>
      </c>
      <c r="I206" s="171">
        <v>0</v>
      </c>
    </row>
    <row r="207" spans="1:9" s="144" customFormat="1" x14ac:dyDescent="0.25">
      <c r="A207" s="158">
        <v>2</v>
      </c>
      <c r="B207" s="151">
        <v>3</v>
      </c>
      <c r="C207" s="151">
        <v>1</v>
      </c>
      <c r="D207" s="151">
        <v>4</v>
      </c>
      <c r="E207" s="151"/>
      <c r="F207" s="150" t="s">
        <v>200</v>
      </c>
      <c r="G207" s="174">
        <v>0</v>
      </c>
      <c r="H207" s="174">
        <v>0</v>
      </c>
      <c r="I207" s="171">
        <v>0</v>
      </c>
    </row>
    <row r="208" spans="1:9" s="144" customFormat="1" x14ac:dyDescent="0.25">
      <c r="A208" s="158">
        <v>2</v>
      </c>
      <c r="B208" s="151">
        <v>3</v>
      </c>
      <c r="C208" s="151">
        <v>1</v>
      </c>
      <c r="D208" s="151">
        <v>4</v>
      </c>
      <c r="E208" s="152" t="s">
        <v>35</v>
      </c>
      <c r="F208" s="150" t="s">
        <v>200</v>
      </c>
      <c r="G208" s="174">
        <v>0</v>
      </c>
      <c r="H208" s="174">
        <v>0</v>
      </c>
      <c r="I208" s="171">
        <v>0</v>
      </c>
    </row>
    <row r="209" spans="1:9" s="144" customFormat="1" x14ac:dyDescent="0.25">
      <c r="A209" s="156">
        <v>2</v>
      </c>
      <c r="B209" s="149">
        <v>3</v>
      </c>
      <c r="C209" s="149">
        <v>2</v>
      </c>
      <c r="D209" s="149"/>
      <c r="E209" s="151"/>
      <c r="F209" s="148" t="s">
        <v>201</v>
      </c>
      <c r="G209" s="173">
        <v>0</v>
      </c>
      <c r="H209" s="173">
        <v>10130</v>
      </c>
      <c r="I209" s="171">
        <v>0</v>
      </c>
    </row>
    <row r="210" spans="1:9" s="144" customFormat="1" x14ac:dyDescent="0.25">
      <c r="A210" s="158">
        <v>2</v>
      </c>
      <c r="B210" s="151">
        <v>3</v>
      </c>
      <c r="C210" s="151">
        <v>2</v>
      </c>
      <c r="D210" s="151">
        <v>1</v>
      </c>
      <c r="E210" s="151"/>
      <c r="F210" s="150" t="s">
        <v>202</v>
      </c>
      <c r="G210" s="174">
        <v>0</v>
      </c>
      <c r="H210" s="174">
        <v>0</v>
      </c>
      <c r="I210" s="171">
        <v>0</v>
      </c>
    </row>
    <row r="211" spans="1:9" s="144" customFormat="1" x14ac:dyDescent="0.25">
      <c r="A211" s="158">
        <v>2</v>
      </c>
      <c r="B211" s="151">
        <v>3</v>
      </c>
      <c r="C211" s="151">
        <v>2</v>
      </c>
      <c r="D211" s="151">
        <v>1</v>
      </c>
      <c r="E211" s="152" t="s">
        <v>35</v>
      </c>
      <c r="F211" s="150" t="s">
        <v>202</v>
      </c>
      <c r="G211" s="174">
        <v>0</v>
      </c>
      <c r="H211" s="174">
        <v>0</v>
      </c>
      <c r="I211" s="171">
        <v>0</v>
      </c>
    </row>
    <row r="212" spans="1:9" s="144" customFormat="1" x14ac:dyDescent="0.25">
      <c r="A212" s="158">
        <v>2</v>
      </c>
      <c r="B212" s="151">
        <v>3</v>
      </c>
      <c r="C212" s="151">
        <v>2</v>
      </c>
      <c r="D212" s="151">
        <v>2</v>
      </c>
      <c r="E212" s="151"/>
      <c r="F212" s="150" t="s">
        <v>203</v>
      </c>
      <c r="G212" s="174">
        <v>0</v>
      </c>
      <c r="H212" s="174">
        <v>10130</v>
      </c>
      <c r="I212" s="171">
        <v>0</v>
      </c>
    </row>
    <row r="213" spans="1:9" s="144" customFormat="1" x14ac:dyDescent="0.25">
      <c r="A213" s="158">
        <v>2</v>
      </c>
      <c r="B213" s="151">
        <v>3</v>
      </c>
      <c r="C213" s="151">
        <v>2</v>
      </c>
      <c r="D213" s="151">
        <v>2</v>
      </c>
      <c r="E213" s="152" t="s">
        <v>35</v>
      </c>
      <c r="F213" s="150" t="s">
        <v>203</v>
      </c>
      <c r="G213" s="174">
        <v>0</v>
      </c>
      <c r="H213" s="174">
        <v>10130</v>
      </c>
      <c r="I213" s="171">
        <v>0</v>
      </c>
    </row>
    <row r="214" spans="1:9" s="144" customFormat="1" x14ac:dyDescent="0.25">
      <c r="A214" s="158">
        <v>2</v>
      </c>
      <c r="B214" s="151">
        <v>3</v>
      </c>
      <c r="C214" s="151">
        <v>2</v>
      </c>
      <c r="D214" s="151">
        <v>3</v>
      </c>
      <c r="E214" s="151"/>
      <c r="F214" s="150" t="s">
        <v>204</v>
      </c>
      <c r="G214" s="174">
        <v>0</v>
      </c>
      <c r="H214" s="174">
        <v>0</v>
      </c>
      <c r="I214" s="171">
        <v>0</v>
      </c>
    </row>
    <row r="215" spans="1:9" s="144" customFormat="1" x14ac:dyDescent="0.25">
      <c r="A215" s="158">
        <v>2</v>
      </c>
      <c r="B215" s="151">
        <v>3</v>
      </c>
      <c r="C215" s="151">
        <v>2</v>
      </c>
      <c r="D215" s="151">
        <v>3</v>
      </c>
      <c r="E215" s="152" t="s">
        <v>35</v>
      </c>
      <c r="F215" s="150" t="s">
        <v>204</v>
      </c>
      <c r="G215" s="174">
        <v>0</v>
      </c>
      <c r="H215" s="174">
        <v>0</v>
      </c>
      <c r="I215" s="171">
        <v>0</v>
      </c>
    </row>
    <row r="216" spans="1:9" s="144" customFormat="1" x14ac:dyDescent="0.25">
      <c r="A216" s="156">
        <v>2</v>
      </c>
      <c r="B216" s="149">
        <v>3</v>
      </c>
      <c r="C216" s="149">
        <v>3</v>
      </c>
      <c r="D216" s="149"/>
      <c r="E216" s="151"/>
      <c r="F216" s="148" t="s">
        <v>205</v>
      </c>
      <c r="G216" s="173">
        <v>0</v>
      </c>
      <c r="H216" s="173">
        <v>0</v>
      </c>
      <c r="I216" s="171">
        <v>0</v>
      </c>
    </row>
    <row r="217" spans="1:9" s="144" customFormat="1" x14ac:dyDescent="0.25">
      <c r="A217" s="158">
        <v>2</v>
      </c>
      <c r="B217" s="151">
        <v>3</v>
      </c>
      <c r="C217" s="151">
        <v>3</v>
      </c>
      <c r="D217" s="151">
        <v>1</v>
      </c>
      <c r="E217" s="151"/>
      <c r="F217" s="150" t="s">
        <v>206</v>
      </c>
      <c r="G217" s="174">
        <v>0</v>
      </c>
      <c r="H217" s="174">
        <v>0</v>
      </c>
      <c r="I217" s="171">
        <v>0</v>
      </c>
    </row>
    <row r="218" spans="1:9" s="144" customFormat="1" x14ac:dyDescent="0.25">
      <c r="A218" s="158">
        <v>2</v>
      </c>
      <c r="B218" s="151">
        <v>3</v>
      </c>
      <c r="C218" s="151">
        <v>3</v>
      </c>
      <c r="D218" s="151">
        <v>1</v>
      </c>
      <c r="E218" s="152" t="s">
        <v>35</v>
      </c>
      <c r="F218" s="150" t="s">
        <v>206</v>
      </c>
      <c r="G218" s="174">
        <v>0</v>
      </c>
      <c r="H218" s="174">
        <v>0</v>
      </c>
      <c r="I218" s="171">
        <v>0</v>
      </c>
    </row>
    <row r="219" spans="1:9" s="144" customFormat="1" x14ac:dyDescent="0.25">
      <c r="A219" s="158">
        <v>2</v>
      </c>
      <c r="B219" s="151">
        <v>3</v>
      </c>
      <c r="C219" s="151">
        <v>3</v>
      </c>
      <c r="D219" s="151">
        <v>2</v>
      </c>
      <c r="E219" s="151"/>
      <c r="F219" s="150" t="s">
        <v>207</v>
      </c>
      <c r="G219" s="174">
        <v>0</v>
      </c>
      <c r="H219" s="174">
        <v>0</v>
      </c>
      <c r="I219" s="171">
        <v>0</v>
      </c>
    </row>
    <row r="220" spans="1:9" s="144" customFormat="1" x14ac:dyDescent="0.25">
      <c r="A220" s="158">
        <v>2</v>
      </c>
      <c r="B220" s="151">
        <v>3</v>
      </c>
      <c r="C220" s="151">
        <v>3</v>
      </c>
      <c r="D220" s="151">
        <v>2</v>
      </c>
      <c r="E220" s="152" t="s">
        <v>35</v>
      </c>
      <c r="F220" s="150" t="s">
        <v>207</v>
      </c>
      <c r="G220" s="174">
        <v>0</v>
      </c>
      <c r="H220" s="174">
        <v>0</v>
      </c>
      <c r="I220" s="171">
        <v>0</v>
      </c>
    </row>
    <row r="221" spans="1:9" s="144" customFormat="1" x14ac:dyDescent="0.25">
      <c r="A221" s="158">
        <v>2</v>
      </c>
      <c r="B221" s="151">
        <v>3</v>
      </c>
      <c r="C221" s="151">
        <v>3</v>
      </c>
      <c r="D221" s="151">
        <v>3</v>
      </c>
      <c r="E221" s="151"/>
      <c r="F221" s="150" t="s">
        <v>208</v>
      </c>
      <c r="G221" s="174">
        <v>0</v>
      </c>
      <c r="H221" s="174">
        <v>0</v>
      </c>
      <c r="I221" s="171">
        <v>0</v>
      </c>
    </row>
    <row r="222" spans="1:9" s="144" customFormat="1" x14ac:dyDescent="0.25">
      <c r="A222" s="158">
        <v>2</v>
      </c>
      <c r="B222" s="151">
        <v>3</v>
      </c>
      <c r="C222" s="151">
        <v>3</v>
      </c>
      <c r="D222" s="151">
        <v>3</v>
      </c>
      <c r="E222" s="152" t="s">
        <v>35</v>
      </c>
      <c r="F222" s="150" t="s">
        <v>208</v>
      </c>
      <c r="G222" s="174">
        <v>0</v>
      </c>
      <c r="H222" s="174">
        <v>0</v>
      </c>
      <c r="I222" s="171">
        <v>0</v>
      </c>
    </row>
    <row r="223" spans="1:9" s="144" customFormat="1" x14ac:dyDescent="0.25">
      <c r="A223" s="158">
        <v>2</v>
      </c>
      <c r="B223" s="151">
        <v>3</v>
      </c>
      <c r="C223" s="151">
        <v>3</v>
      </c>
      <c r="D223" s="151">
        <v>4</v>
      </c>
      <c r="E223" s="151"/>
      <c r="F223" s="150" t="s">
        <v>209</v>
      </c>
      <c r="G223" s="174">
        <v>0</v>
      </c>
      <c r="H223" s="174">
        <v>0</v>
      </c>
      <c r="I223" s="171">
        <v>0</v>
      </c>
    </row>
    <row r="224" spans="1:9" s="144" customFormat="1" x14ac:dyDescent="0.25">
      <c r="A224" s="158">
        <v>2</v>
      </c>
      <c r="B224" s="151">
        <v>3</v>
      </c>
      <c r="C224" s="151">
        <v>3</v>
      </c>
      <c r="D224" s="151">
        <v>4</v>
      </c>
      <c r="E224" s="152" t="s">
        <v>35</v>
      </c>
      <c r="F224" s="150" t="s">
        <v>209</v>
      </c>
      <c r="G224" s="174">
        <v>0</v>
      </c>
      <c r="H224" s="174">
        <v>0</v>
      </c>
      <c r="I224" s="171">
        <v>0</v>
      </c>
    </row>
    <row r="225" spans="1:9" s="144" customFormat="1" x14ac:dyDescent="0.25">
      <c r="A225" s="158">
        <v>2</v>
      </c>
      <c r="B225" s="151">
        <v>3</v>
      </c>
      <c r="C225" s="151">
        <v>3</v>
      </c>
      <c r="D225" s="151">
        <v>5</v>
      </c>
      <c r="E225" s="151"/>
      <c r="F225" s="150" t="s">
        <v>210</v>
      </c>
      <c r="G225" s="174">
        <v>0</v>
      </c>
      <c r="H225" s="174">
        <v>0</v>
      </c>
      <c r="I225" s="171">
        <v>0</v>
      </c>
    </row>
    <row r="226" spans="1:9" s="144" customFormat="1" x14ac:dyDescent="0.25">
      <c r="A226" s="158">
        <v>2</v>
      </c>
      <c r="B226" s="151">
        <v>3</v>
      </c>
      <c r="C226" s="151">
        <v>3</v>
      </c>
      <c r="D226" s="151">
        <v>5</v>
      </c>
      <c r="E226" s="152" t="s">
        <v>35</v>
      </c>
      <c r="F226" s="150" t="s">
        <v>210</v>
      </c>
      <c r="G226" s="174">
        <v>0</v>
      </c>
      <c r="H226" s="174">
        <v>0</v>
      </c>
      <c r="I226" s="171">
        <v>0</v>
      </c>
    </row>
    <row r="227" spans="1:9" s="144" customFormat="1" x14ac:dyDescent="0.25">
      <c r="A227" s="158">
        <v>2</v>
      </c>
      <c r="B227" s="151">
        <v>3</v>
      </c>
      <c r="C227" s="151">
        <v>3</v>
      </c>
      <c r="D227" s="151">
        <v>6</v>
      </c>
      <c r="E227" s="151"/>
      <c r="F227" s="150" t="s">
        <v>211</v>
      </c>
      <c r="G227" s="174">
        <v>0</v>
      </c>
      <c r="H227" s="174">
        <v>0</v>
      </c>
      <c r="I227" s="171">
        <v>0</v>
      </c>
    </row>
    <row r="228" spans="1:9" s="144" customFormat="1" x14ac:dyDescent="0.25">
      <c r="A228" s="158">
        <v>2</v>
      </c>
      <c r="B228" s="151">
        <v>3</v>
      </c>
      <c r="C228" s="151">
        <v>3</v>
      </c>
      <c r="D228" s="151">
        <v>6</v>
      </c>
      <c r="E228" s="152" t="s">
        <v>35</v>
      </c>
      <c r="F228" s="150" t="s">
        <v>211</v>
      </c>
      <c r="G228" s="174">
        <v>0</v>
      </c>
      <c r="H228" s="174">
        <v>0</v>
      </c>
      <c r="I228" s="171">
        <v>0</v>
      </c>
    </row>
    <row r="229" spans="1:9" s="144" customFormat="1" x14ac:dyDescent="0.25">
      <c r="A229" s="156">
        <v>2</v>
      </c>
      <c r="B229" s="149">
        <v>3</v>
      </c>
      <c r="C229" s="149">
        <v>4</v>
      </c>
      <c r="D229" s="149"/>
      <c r="E229" s="151"/>
      <c r="F229" s="148" t="s">
        <v>212</v>
      </c>
      <c r="G229" s="173">
        <v>8700</v>
      </c>
      <c r="H229" s="173">
        <v>0</v>
      </c>
      <c r="I229" s="171">
        <v>0</v>
      </c>
    </row>
    <row r="230" spans="1:9" s="144" customFormat="1" x14ac:dyDescent="0.25">
      <c r="A230" s="158">
        <v>2</v>
      </c>
      <c r="B230" s="151">
        <v>3</v>
      </c>
      <c r="C230" s="151">
        <v>4</v>
      </c>
      <c r="D230" s="151">
        <v>1</v>
      </c>
      <c r="E230" s="151"/>
      <c r="F230" s="150" t="s">
        <v>213</v>
      </c>
      <c r="G230" s="174">
        <v>8700</v>
      </c>
      <c r="H230" s="174">
        <v>0</v>
      </c>
      <c r="I230" s="171">
        <v>0</v>
      </c>
    </row>
    <row r="231" spans="1:9" s="144" customFormat="1" x14ac:dyDescent="0.25">
      <c r="A231" s="158">
        <v>2</v>
      </c>
      <c r="B231" s="151">
        <v>3</v>
      </c>
      <c r="C231" s="151">
        <v>4</v>
      </c>
      <c r="D231" s="151">
        <v>1</v>
      </c>
      <c r="E231" s="152" t="s">
        <v>35</v>
      </c>
      <c r="F231" s="150" t="s">
        <v>213</v>
      </c>
      <c r="G231" s="174">
        <v>8700</v>
      </c>
      <c r="H231" s="174">
        <v>0</v>
      </c>
      <c r="I231" s="171">
        <v>0</v>
      </c>
    </row>
    <row r="232" spans="1:9" s="144" customFormat="1" x14ac:dyDescent="0.25">
      <c r="A232" s="158">
        <v>2</v>
      </c>
      <c r="B232" s="151">
        <v>3</v>
      </c>
      <c r="C232" s="151">
        <v>4</v>
      </c>
      <c r="D232" s="151">
        <v>2</v>
      </c>
      <c r="E232" s="151"/>
      <c r="F232" s="150" t="s">
        <v>214</v>
      </c>
      <c r="G232" s="174">
        <v>0</v>
      </c>
      <c r="H232" s="174">
        <v>0</v>
      </c>
      <c r="I232" s="171">
        <v>0</v>
      </c>
    </row>
    <row r="233" spans="1:9" s="144" customFormat="1" x14ac:dyDescent="0.25">
      <c r="A233" s="158">
        <v>2</v>
      </c>
      <c r="B233" s="151">
        <v>3</v>
      </c>
      <c r="C233" s="151">
        <v>4</v>
      </c>
      <c r="D233" s="151">
        <v>2</v>
      </c>
      <c r="E233" s="152" t="s">
        <v>35</v>
      </c>
      <c r="F233" s="150" t="s">
        <v>214</v>
      </c>
      <c r="G233" s="174">
        <v>0</v>
      </c>
      <c r="H233" s="174">
        <v>0</v>
      </c>
      <c r="I233" s="171">
        <v>0</v>
      </c>
    </row>
    <row r="234" spans="1:9" s="144" customFormat="1" x14ac:dyDescent="0.25">
      <c r="A234" s="156">
        <v>2</v>
      </c>
      <c r="B234" s="149">
        <v>3</v>
      </c>
      <c r="C234" s="149">
        <v>5</v>
      </c>
      <c r="D234" s="149"/>
      <c r="E234" s="151"/>
      <c r="F234" s="148" t="s">
        <v>215</v>
      </c>
      <c r="G234" s="173">
        <v>32627.010000000002</v>
      </c>
      <c r="H234" s="173">
        <v>57630</v>
      </c>
      <c r="I234" s="171">
        <v>125817.4562</v>
      </c>
    </row>
    <row r="235" spans="1:9" s="144" customFormat="1" x14ac:dyDescent="0.25">
      <c r="A235" s="158">
        <v>2</v>
      </c>
      <c r="B235" s="151">
        <v>3</v>
      </c>
      <c r="C235" s="151">
        <v>5</v>
      </c>
      <c r="D235" s="151">
        <v>1</v>
      </c>
      <c r="E235" s="151"/>
      <c r="F235" s="150" t="s">
        <v>216</v>
      </c>
      <c r="G235" s="174">
        <v>0</v>
      </c>
      <c r="H235" s="174">
        <v>0</v>
      </c>
      <c r="I235" s="171">
        <v>0</v>
      </c>
    </row>
    <row r="236" spans="1:9" s="144" customFormat="1" x14ac:dyDescent="0.25">
      <c r="A236" s="158">
        <v>2</v>
      </c>
      <c r="B236" s="151">
        <v>3</v>
      </c>
      <c r="C236" s="151">
        <v>5</v>
      </c>
      <c r="D236" s="151">
        <v>1</v>
      </c>
      <c r="E236" s="152" t="s">
        <v>35</v>
      </c>
      <c r="F236" s="150" t="s">
        <v>216</v>
      </c>
      <c r="G236" s="174">
        <v>0</v>
      </c>
      <c r="H236" s="174">
        <v>0</v>
      </c>
      <c r="I236" s="171">
        <v>0</v>
      </c>
    </row>
    <row r="237" spans="1:9" s="144" customFormat="1" x14ac:dyDescent="0.25">
      <c r="A237" s="158">
        <v>2</v>
      </c>
      <c r="B237" s="151">
        <v>3</v>
      </c>
      <c r="C237" s="151">
        <v>5</v>
      </c>
      <c r="D237" s="151">
        <v>2</v>
      </c>
      <c r="E237" s="151"/>
      <c r="F237" s="150" t="s">
        <v>217</v>
      </c>
      <c r="G237" s="174">
        <v>0</v>
      </c>
      <c r="H237" s="174">
        <v>0</v>
      </c>
      <c r="I237" s="171">
        <v>0</v>
      </c>
    </row>
    <row r="238" spans="1:9" s="144" customFormat="1" x14ac:dyDescent="0.25">
      <c r="A238" s="158">
        <v>2</v>
      </c>
      <c r="B238" s="151">
        <v>3</v>
      </c>
      <c r="C238" s="151">
        <v>5</v>
      </c>
      <c r="D238" s="151">
        <v>2</v>
      </c>
      <c r="E238" s="152" t="s">
        <v>35</v>
      </c>
      <c r="F238" s="150" t="s">
        <v>217</v>
      </c>
      <c r="G238" s="174">
        <v>0</v>
      </c>
      <c r="H238" s="174">
        <v>0</v>
      </c>
      <c r="I238" s="171">
        <v>0</v>
      </c>
    </row>
    <row r="239" spans="1:9" s="144" customFormat="1" x14ac:dyDescent="0.25">
      <c r="A239" s="158">
        <v>2</v>
      </c>
      <c r="B239" s="151">
        <v>3</v>
      </c>
      <c r="C239" s="151">
        <v>5</v>
      </c>
      <c r="D239" s="151">
        <v>3</v>
      </c>
      <c r="E239" s="151"/>
      <c r="F239" s="150" t="s">
        <v>218</v>
      </c>
      <c r="G239" s="174">
        <v>0</v>
      </c>
      <c r="H239" s="174">
        <v>31220</v>
      </c>
      <c r="I239" s="171">
        <v>68039.996199999994</v>
      </c>
    </row>
    <row r="240" spans="1:9" s="144" customFormat="1" x14ac:dyDescent="0.25">
      <c r="A240" s="158">
        <v>2</v>
      </c>
      <c r="B240" s="151">
        <v>3</v>
      </c>
      <c r="C240" s="151">
        <v>5</v>
      </c>
      <c r="D240" s="151">
        <v>3</v>
      </c>
      <c r="E240" s="152" t="s">
        <v>35</v>
      </c>
      <c r="F240" s="150" t="s">
        <v>218</v>
      </c>
      <c r="G240" s="174">
        <v>0</v>
      </c>
      <c r="H240" s="174">
        <v>31220</v>
      </c>
      <c r="I240" s="171">
        <v>68039.996199999994</v>
      </c>
    </row>
    <row r="241" spans="1:9" s="144" customFormat="1" x14ac:dyDescent="0.25">
      <c r="A241" s="158">
        <v>2</v>
      </c>
      <c r="B241" s="151">
        <v>3</v>
      </c>
      <c r="C241" s="151">
        <v>5</v>
      </c>
      <c r="D241" s="151">
        <v>4</v>
      </c>
      <c r="E241" s="151"/>
      <c r="F241" s="150" t="s">
        <v>219</v>
      </c>
      <c r="G241" s="174">
        <v>0</v>
      </c>
      <c r="H241" s="174">
        <v>0</v>
      </c>
      <c r="I241" s="171">
        <v>0</v>
      </c>
    </row>
    <row r="242" spans="1:9" s="144" customFormat="1" x14ac:dyDescent="0.25">
      <c r="A242" s="158">
        <v>2</v>
      </c>
      <c r="B242" s="151">
        <v>3</v>
      </c>
      <c r="C242" s="151">
        <v>5</v>
      </c>
      <c r="D242" s="151">
        <v>4</v>
      </c>
      <c r="E242" s="152" t="s">
        <v>35</v>
      </c>
      <c r="F242" s="150" t="s">
        <v>219</v>
      </c>
      <c r="G242" s="174">
        <v>0</v>
      </c>
      <c r="H242" s="174">
        <v>0</v>
      </c>
      <c r="I242" s="171">
        <v>0</v>
      </c>
    </row>
    <row r="243" spans="1:9" s="144" customFormat="1" x14ac:dyDescent="0.25">
      <c r="A243" s="158">
        <v>2</v>
      </c>
      <c r="B243" s="151">
        <v>3</v>
      </c>
      <c r="C243" s="151">
        <v>5</v>
      </c>
      <c r="D243" s="151">
        <v>5</v>
      </c>
      <c r="E243" s="151"/>
      <c r="F243" s="150" t="s">
        <v>220</v>
      </c>
      <c r="G243" s="174">
        <v>32627.010000000002</v>
      </c>
      <c r="H243" s="174">
        <v>26410</v>
      </c>
      <c r="I243" s="171">
        <v>57777.460000000006</v>
      </c>
    </row>
    <row r="244" spans="1:9" s="144" customFormat="1" x14ac:dyDescent="0.25">
      <c r="A244" s="158">
        <v>2</v>
      </c>
      <c r="B244" s="151">
        <v>3</v>
      </c>
      <c r="C244" s="151">
        <v>5</v>
      </c>
      <c r="D244" s="151">
        <v>5</v>
      </c>
      <c r="E244" s="152" t="s">
        <v>35</v>
      </c>
      <c r="F244" s="150" t="s">
        <v>220</v>
      </c>
      <c r="G244" s="174">
        <v>32627.010000000002</v>
      </c>
      <c r="H244" s="174">
        <v>26410</v>
      </c>
      <c r="I244" s="171">
        <v>57777.460000000006</v>
      </c>
    </row>
    <row r="245" spans="1:9" s="144" customFormat="1" x14ac:dyDescent="0.25">
      <c r="A245" s="156">
        <v>2</v>
      </c>
      <c r="B245" s="149">
        <v>3</v>
      </c>
      <c r="C245" s="149">
        <v>6</v>
      </c>
      <c r="D245" s="149"/>
      <c r="E245" s="149"/>
      <c r="F245" s="148" t="s">
        <v>221</v>
      </c>
      <c r="G245" s="173">
        <v>29905</v>
      </c>
      <c r="H245" s="173">
        <v>131660</v>
      </c>
      <c r="I245" s="171">
        <v>146245</v>
      </c>
    </row>
    <row r="246" spans="1:9" s="144" customFormat="1" x14ac:dyDescent="0.25">
      <c r="A246" s="158">
        <v>2</v>
      </c>
      <c r="B246" s="151">
        <v>3</v>
      </c>
      <c r="C246" s="151">
        <v>6</v>
      </c>
      <c r="D246" s="151">
        <v>1</v>
      </c>
      <c r="E246" s="151"/>
      <c r="F246" s="150" t="s">
        <v>222</v>
      </c>
      <c r="G246" s="174">
        <v>0</v>
      </c>
      <c r="H246" s="174">
        <v>600</v>
      </c>
      <c r="I246" s="171">
        <v>0</v>
      </c>
    </row>
    <row r="247" spans="1:9" s="144" customFormat="1" x14ac:dyDescent="0.25">
      <c r="A247" s="158">
        <v>2</v>
      </c>
      <c r="B247" s="151">
        <v>3</v>
      </c>
      <c r="C247" s="151">
        <v>6</v>
      </c>
      <c r="D247" s="151">
        <v>1</v>
      </c>
      <c r="E247" s="152" t="s">
        <v>35</v>
      </c>
      <c r="F247" s="150" t="s">
        <v>223</v>
      </c>
      <c r="G247" s="174">
        <v>0</v>
      </c>
      <c r="H247" s="174">
        <v>600</v>
      </c>
      <c r="I247" s="171">
        <v>0</v>
      </c>
    </row>
    <row r="248" spans="1:9" s="144" customFormat="1" x14ac:dyDescent="0.25">
      <c r="A248" s="158">
        <v>2</v>
      </c>
      <c r="B248" s="151">
        <v>3</v>
      </c>
      <c r="C248" s="151">
        <v>6</v>
      </c>
      <c r="D248" s="151">
        <v>1</v>
      </c>
      <c r="E248" s="152" t="s">
        <v>37</v>
      </c>
      <c r="F248" s="150" t="s">
        <v>224</v>
      </c>
      <c r="G248" s="174">
        <v>0</v>
      </c>
      <c r="H248" s="174">
        <v>0</v>
      </c>
      <c r="I248" s="171">
        <v>0</v>
      </c>
    </row>
    <row r="249" spans="1:9" s="144" customFormat="1" x14ac:dyDescent="0.25">
      <c r="A249" s="158">
        <v>2</v>
      </c>
      <c r="B249" s="151">
        <v>3</v>
      </c>
      <c r="C249" s="151">
        <v>6</v>
      </c>
      <c r="D249" s="151">
        <v>1</v>
      </c>
      <c r="E249" s="152" t="s">
        <v>39</v>
      </c>
      <c r="F249" s="150" t="s">
        <v>225</v>
      </c>
      <c r="G249" s="174">
        <v>0</v>
      </c>
      <c r="H249" s="174">
        <v>0</v>
      </c>
      <c r="I249" s="171">
        <v>0</v>
      </c>
    </row>
    <row r="250" spans="1:9" s="144" customFormat="1" x14ac:dyDescent="0.25">
      <c r="A250" s="158">
        <v>2</v>
      </c>
      <c r="B250" s="151">
        <v>3</v>
      </c>
      <c r="C250" s="151">
        <v>6</v>
      </c>
      <c r="D250" s="151">
        <v>1</v>
      </c>
      <c r="E250" s="152" t="s">
        <v>41</v>
      </c>
      <c r="F250" s="150" t="s">
        <v>226</v>
      </c>
      <c r="G250" s="174">
        <v>0</v>
      </c>
      <c r="H250" s="174">
        <v>0</v>
      </c>
      <c r="I250" s="171">
        <v>0</v>
      </c>
    </row>
    <row r="251" spans="1:9" s="144" customFormat="1" x14ac:dyDescent="0.25">
      <c r="A251" s="158">
        <v>2</v>
      </c>
      <c r="B251" s="151">
        <v>3</v>
      </c>
      <c r="C251" s="151">
        <v>6</v>
      </c>
      <c r="D251" s="151">
        <v>1</v>
      </c>
      <c r="E251" s="152" t="s">
        <v>43</v>
      </c>
      <c r="F251" s="150" t="s">
        <v>227</v>
      </c>
      <c r="G251" s="174">
        <v>0</v>
      </c>
      <c r="H251" s="174">
        <v>0</v>
      </c>
      <c r="I251" s="171">
        <v>0</v>
      </c>
    </row>
    <row r="252" spans="1:9" s="144" customFormat="1" x14ac:dyDescent="0.25">
      <c r="A252" s="158">
        <v>2</v>
      </c>
      <c r="B252" s="151">
        <v>3</v>
      </c>
      <c r="C252" s="151">
        <v>6</v>
      </c>
      <c r="D252" s="151">
        <v>2</v>
      </c>
      <c r="E252" s="151"/>
      <c r="F252" s="150" t="s">
        <v>228</v>
      </c>
      <c r="G252" s="174">
        <v>1475</v>
      </c>
      <c r="H252" s="174">
        <v>2470</v>
      </c>
      <c r="I252" s="171">
        <v>390</v>
      </c>
    </row>
    <row r="253" spans="1:9" s="144" customFormat="1" x14ac:dyDescent="0.25">
      <c r="A253" s="158">
        <v>2</v>
      </c>
      <c r="B253" s="151">
        <v>3</v>
      </c>
      <c r="C253" s="151">
        <v>6</v>
      </c>
      <c r="D253" s="151">
        <v>2</v>
      </c>
      <c r="E253" s="152" t="s">
        <v>35</v>
      </c>
      <c r="F253" s="150" t="s">
        <v>229</v>
      </c>
      <c r="G253" s="174">
        <v>0</v>
      </c>
      <c r="H253" s="174">
        <v>0</v>
      </c>
      <c r="I253" s="171">
        <v>0</v>
      </c>
    </row>
    <row r="254" spans="1:9" s="144" customFormat="1" x14ac:dyDescent="0.25">
      <c r="A254" s="158">
        <v>2</v>
      </c>
      <c r="B254" s="151">
        <v>3</v>
      </c>
      <c r="C254" s="151">
        <v>6</v>
      </c>
      <c r="D254" s="151">
        <v>2</v>
      </c>
      <c r="E254" s="152" t="s">
        <v>37</v>
      </c>
      <c r="F254" s="150" t="s">
        <v>230</v>
      </c>
      <c r="G254" s="174">
        <v>0</v>
      </c>
      <c r="H254" s="174">
        <v>0</v>
      </c>
      <c r="I254" s="171">
        <v>0</v>
      </c>
    </row>
    <row r="255" spans="1:9" s="144" customFormat="1" x14ac:dyDescent="0.25">
      <c r="A255" s="158">
        <v>2</v>
      </c>
      <c r="B255" s="151">
        <v>3</v>
      </c>
      <c r="C255" s="151">
        <v>6</v>
      </c>
      <c r="D255" s="151">
        <v>2</v>
      </c>
      <c r="E255" s="152" t="s">
        <v>39</v>
      </c>
      <c r="F255" s="150" t="s">
        <v>231</v>
      </c>
      <c r="G255" s="174">
        <v>1475</v>
      </c>
      <c r="H255" s="174">
        <v>2470</v>
      </c>
      <c r="I255" s="171">
        <v>390</v>
      </c>
    </row>
    <row r="256" spans="1:9" s="144" customFormat="1" x14ac:dyDescent="0.25">
      <c r="A256" s="158">
        <v>2</v>
      </c>
      <c r="B256" s="151">
        <v>3</v>
      </c>
      <c r="C256" s="151">
        <v>6</v>
      </c>
      <c r="D256" s="151">
        <v>3</v>
      </c>
      <c r="E256" s="151"/>
      <c r="F256" s="150" t="s">
        <v>232</v>
      </c>
      <c r="G256" s="174">
        <v>28430</v>
      </c>
      <c r="H256" s="174">
        <v>128590</v>
      </c>
      <c r="I256" s="171">
        <v>145855</v>
      </c>
    </row>
    <row r="257" spans="1:9" s="144" customFormat="1" x14ac:dyDescent="0.25">
      <c r="A257" s="158">
        <v>2</v>
      </c>
      <c r="B257" s="151">
        <v>3</v>
      </c>
      <c r="C257" s="151">
        <v>6</v>
      </c>
      <c r="D257" s="151">
        <v>3</v>
      </c>
      <c r="E257" s="152" t="s">
        <v>41</v>
      </c>
      <c r="F257" s="163" t="s">
        <v>233</v>
      </c>
      <c r="G257" s="175">
        <v>0</v>
      </c>
      <c r="H257" s="175">
        <v>0</v>
      </c>
      <c r="I257" s="171">
        <v>0</v>
      </c>
    </row>
    <row r="258" spans="1:9" s="144" customFormat="1" x14ac:dyDescent="0.25">
      <c r="A258" s="158">
        <v>2</v>
      </c>
      <c r="B258" s="151">
        <v>3</v>
      </c>
      <c r="C258" s="151">
        <v>6</v>
      </c>
      <c r="D258" s="151">
        <v>3</v>
      </c>
      <c r="E258" s="152" t="s">
        <v>43</v>
      </c>
      <c r="F258" s="150" t="s">
        <v>234</v>
      </c>
      <c r="G258" s="174">
        <v>0</v>
      </c>
      <c r="H258" s="174">
        <v>0</v>
      </c>
      <c r="I258" s="171">
        <v>0</v>
      </c>
    </row>
    <row r="259" spans="1:9" s="144" customFormat="1" x14ac:dyDescent="0.25">
      <c r="A259" s="158">
        <v>2</v>
      </c>
      <c r="B259" s="151">
        <v>3</v>
      </c>
      <c r="C259" s="151">
        <v>6</v>
      </c>
      <c r="D259" s="151">
        <v>3</v>
      </c>
      <c r="E259" s="152" t="s">
        <v>45</v>
      </c>
      <c r="F259" s="150" t="s">
        <v>235</v>
      </c>
      <c r="G259" s="174">
        <v>28430</v>
      </c>
      <c r="H259" s="174">
        <v>128590</v>
      </c>
      <c r="I259" s="171">
        <v>145855</v>
      </c>
    </row>
    <row r="260" spans="1:9" s="144" customFormat="1" x14ac:dyDescent="0.25">
      <c r="A260" s="158">
        <v>2</v>
      </c>
      <c r="B260" s="151">
        <v>3</v>
      </c>
      <c r="C260" s="151">
        <v>6</v>
      </c>
      <c r="D260" s="151">
        <v>4</v>
      </c>
      <c r="E260" s="151"/>
      <c r="F260" s="150" t="s">
        <v>236</v>
      </c>
      <c r="G260" s="174">
        <v>0</v>
      </c>
      <c r="H260" s="174">
        <v>0</v>
      </c>
      <c r="I260" s="171">
        <v>0</v>
      </c>
    </row>
    <row r="261" spans="1:9" s="144" customFormat="1" x14ac:dyDescent="0.25">
      <c r="A261" s="158">
        <v>2</v>
      </c>
      <c r="B261" s="151">
        <v>3</v>
      </c>
      <c r="C261" s="151">
        <v>6</v>
      </c>
      <c r="D261" s="151">
        <v>4</v>
      </c>
      <c r="E261" s="152" t="s">
        <v>35</v>
      </c>
      <c r="F261" s="150" t="s">
        <v>237</v>
      </c>
      <c r="G261" s="174">
        <v>0</v>
      </c>
      <c r="H261" s="174">
        <v>0</v>
      </c>
      <c r="I261" s="171">
        <v>0</v>
      </c>
    </row>
    <row r="262" spans="1:9" s="144" customFormat="1" x14ac:dyDescent="0.25">
      <c r="A262" s="158">
        <v>2</v>
      </c>
      <c r="B262" s="151">
        <v>3</v>
      </c>
      <c r="C262" s="151">
        <v>6</v>
      </c>
      <c r="D262" s="151">
        <v>4</v>
      </c>
      <c r="E262" s="152" t="s">
        <v>37</v>
      </c>
      <c r="F262" s="150" t="s">
        <v>238</v>
      </c>
      <c r="G262" s="174">
        <v>0</v>
      </c>
      <c r="H262" s="174">
        <v>0</v>
      </c>
      <c r="I262" s="171">
        <v>0</v>
      </c>
    </row>
    <row r="263" spans="1:9" s="144" customFormat="1" x14ac:dyDescent="0.25">
      <c r="A263" s="158">
        <v>2</v>
      </c>
      <c r="B263" s="151">
        <v>3</v>
      </c>
      <c r="C263" s="151">
        <v>6</v>
      </c>
      <c r="D263" s="151">
        <v>4</v>
      </c>
      <c r="E263" s="152" t="s">
        <v>39</v>
      </c>
      <c r="F263" s="150" t="s">
        <v>239</v>
      </c>
      <c r="G263" s="174">
        <v>0</v>
      </c>
      <c r="H263" s="174">
        <v>0</v>
      </c>
      <c r="I263" s="171">
        <v>0</v>
      </c>
    </row>
    <row r="264" spans="1:9" s="144" customFormat="1" x14ac:dyDescent="0.25">
      <c r="A264" s="158">
        <v>2</v>
      </c>
      <c r="B264" s="151">
        <v>3</v>
      </c>
      <c r="C264" s="151">
        <v>6</v>
      </c>
      <c r="D264" s="151">
        <v>4</v>
      </c>
      <c r="E264" s="152" t="s">
        <v>41</v>
      </c>
      <c r="F264" s="150" t="s">
        <v>240</v>
      </c>
      <c r="G264" s="174">
        <v>0</v>
      </c>
      <c r="H264" s="174">
        <v>0</v>
      </c>
      <c r="I264" s="171">
        <v>0</v>
      </c>
    </row>
    <row r="265" spans="1:9" s="144" customFormat="1" x14ac:dyDescent="0.25">
      <c r="A265" s="158">
        <v>2</v>
      </c>
      <c r="B265" s="151">
        <v>3</v>
      </c>
      <c r="C265" s="151">
        <v>6</v>
      </c>
      <c r="D265" s="151">
        <v>4</v>
      </c>
      <c r="E265" s="152" t="s">
        <v>43</v>
      </c>
      <c r="F265" s="150" t="s">
        <v>241</v>
      </c>
      <c r="G265" s="174">
        <v>0</v>
      </c>
      <c r="H265" s="174">
        <v>0</v>
      </c>
      <c r="I265" s="171">
        <v>0</v>
      </c>
    </row>
    <row r="266" spans="1:9" s="144" customFormat="1" x14ac:dyDescent="0.25">
      <c r="A266" s="158">
        <v>2</v>
      </c>
      <c r="B266" s="151">
        <v>3</v>
      </c>
      <c r="C266" s="151">
        <v>6</v>
      </c>
      <c r="D266" s="151">
        <v>4</v>
      </c>
      <c r="E266" s="152" t="s">
        <v>45</v>
      </c>
      <c r="F266" s="150" t="s">
        <v>242</v>
      </c>
      <c r="G266" s="174">
        <v>0</v>
      </c>
      <c r="H266" s="174">
        <v>0</v>
      </c>
      <c r="I266" s="171">
        <v>0</v>
      </c>
    </row>
    <row r="267" spans="1:9" s="144" customFormat="1" x14ac:dyDescent="0.25">
      <c r="A267" s="158">
        <v>2</v>
      </c>
      <c r="B267" s="151">
        <v>3</v>
      </c>
      <c r="C267" s="151">
        <v>6</v>
      </c>
      <c r="D267" s="151">
        <v>4</v>
      </c>
      <c r="E267" s="152" t="s">
        <v>72</v>
      </c>
      <c r="F267" s="150" t="s">
        <v>243</v>
      </c>
      <c r="G267" s="174">
        <v>0</v>
      </c>
      <c r="H267" s="174">
        <v>0</v>
      </c>
      <c r="I267" s="171">
        <v>0</v>
      </c>
    </row>
    <row r="268" spans="1:9" s="144" customFormat="1" x14ac:dyDescent="0.25">
      <c r="A268" s="158">
        <v>2</v>
      </c>
      <c r="B268" s="151">
        <v>3</v>
      </c>
      <c r="C268" s="151">
        <v>6</v>
      </c>
      <c r="D268" s="151">
        <v>9</v>
      </c>
      <c r="E268" s="151"/>
      <c r="F268" s="150" t="s">
        <v>244</v>
      </c>
      <c r="G268" s="174">
        <v>0</v>
      </c>
      <c r="H268" s="174">
        <v>0</v>
      </c>
      <c r="I268" s="171">
        <v>0</v>
      </c>
    </row>
    <row r="269" spans="1:9" s="144" customFormat="1" x14ac:dyDescent="0.25">
      <c r="A269" s="158">
        <v>2</v>
      </c>
      <c r="B269" s="151">
        <v>3</v>
      </c>
      <c r="C269" s="151">
        <v>6</v>
      </c>
      <c r="D269" s="151">
        <v>9</v>
      </c>
      <c r="E269" s="152" t="s">
        <v>35</v>
      </c>
      <c r="F269" s="150" t="s">
        <v>245</v>
      </c>
      <c r="G269" s="174">
        <v>0</v>
      </c>
      <c r="H269" s="174">
        <v>0</v>
      </c>
      <c r="I269" s="171">
        <v>0</v>
      </c>
    </row>
    <row r="270" spans="1:9" s="144" customFormat="1" x14ac:dyDescent="0.25">
      <c r="A270" s="148">
        <v>2</v>
      </c>
      <c r="B270" s="149">
        <v>3</v>
      </c>
      <c r="C270" s="149">
        <v>7</v>
      </c>
      <c r="D270" s="149"/>
      <c r="E270" s="149"/>
      <c r="F270" s="164" t="s">
        <v>246</v>
      </c>
      <c r="G270" s="180">
        <v>1282283.56</v>
      </c>
      <c r="H270" s="180">
        <v>472898.46</v>
      </c>
      <c r="I270" s="171">
        <v>357525.19199999998</v>
      </c>
    </row>
    <row r="271" spans="1:9" s="144" customFormat="1" x14ac:dyDescent="0.25">
      <c r="A271" s="158">
        <v>2</v>
      </c>
      <c r="B271" s="151">
        <v>3</v>
      </c>
      <c r="C271" s="151">
        <v>7</v>
      </c>
      <c r="D271" s="151">
        <v>1</v>
      </c>
      <c r="E271" s="151"/>
      <c r="F271" s="150" t="s">
        <v>247</v>
      </c>
      <c r="G271" s="174">
        <v>636726.66</v>
      </c>
      <c r="H271" s="174">
        <v>399539.92000000004</v>
      </c>
      <c r="I271" s="171">
        <v>318479.092</v>
      </c>
    </row>
    <row r="272" spans="1:9" s="144" customFormat="1" x14ac:dyDescent="0.25">
      <c r="A272" s="158">
        <v>2</v>
      </c>
      <c r="B272" s="151">
        <v>3</v>
      </c>
      <c r="C272" s="151">
        <v>7</v>
      </c>
      <c r="D272" s="151">
        <v>1</v>
      </c>
      <c r="E272" s="152" t="s">
        <v>35</v>
      </c>
      <c r="F272" s="150" t="s">
        <v>248</v>
      </c>
      <c r="G272" s="174">
        <v>11740.12</v>
      </c>
      <c r="H272" s="174">
        <v>251196.02</v>
      </c>
      <c r="I272" s="171">
        <v>184763.41</v>
      </c>
    </row>
    <row r="273" spans="1:9" s="144" customFormat="1" x14ac:dyDescent="0.25">
      <c r="A273" s="158">
        <v>2</v>
      </c>
      <c r="B273" s="151">
        <v>3</v>
      </c>
      <c r="C273" s="151">
        <v>7</v>
      </c>
      <c r="D273" s="151">
        <v>1</v>
      </c>
      <c r="E273" s="152" t="s">
        <v>37</v>
      </c>
      <c r="F273" s="150" t="s">
        <v>249</v>
      </c>
      <c r="G273" s="174">
        <v>394583.58</v>
      </c>
      <c r="H273" s="174">
        <v>120113.88</v>
      </c>
      <c r="I273" s="171">
        <v>103335.61</v>
      </c>
    </row>
    <row r="274" spans="1:9" s="144" customFormat="1" x14ac:dyDescent="0.25">
      <c r="A274" s="158">
        <v>2</v>
      </c>
      <c r="B274" s="151">
        <v>3</v>
      </c>
      <c r="C274" s="151">
        <v>7</v>
      </c>
      <c r="D274" s="151">
        <v>1</v>
      </c>
      <c r="E274" s="152" t="s">
        <v>39</v>
      </c>
      <c r="F274" s="150" t="s">
        <v>250</v>
      </c>
      <c r="G274" s="174">
        <v>0</v>
      </c>
      <c r="H274" s="174">
        <v>0</v>
      </c>
      <c r="I274" s="171">
        <v>0</v>
      </c>
    </row>
    <row r="275" spans="1:9" s="144" customFormat="1" x14ac:dyDescent="0.25">
      <c r="A275" s="158">
        <v>2</v>
      </c>
      <c r="B275" s="151">
        <v>3</v>
      </c>
      <c r="C275" s="151">
        <v>7</v>
      </c>
      <c r="D275" s="151">
        <v>1</v>
      </c>
      <c r="E275" s="152" t="s">
        <v>41</v>
      </c>
      <c r="F275" s="150" t="s">
        <v>251</v>
      </c>
      <c r="G275" s="174">
        <v>208700.46</v>
      </c>
      <c r="H275" s="174">
        <v>9800</v>
      </c>
      <c r="I275" s="171">
        <v>0</v>
      </c>
    </row>
    <row r="276" spans="1:9" s="144" customFormat="1" x14ac:dyDescent="0.25">
      <c r="A276" s="158">
        <v>2</v>
      </c>
      <c r="B276" s="151">
        <v>3</v>
      </c>
      <c r="C276" s="151">
        <v>7</v>
      </c>
      <c r="D276" s="151">
        <v>1</v>
      </c>
      <c r="E276" s="152" t="s">
        <v>43</v>
      </c>
      <c r="F276" s="150" t="s">
        <v>252</v>
      </c>
      <c r="G276" s="174">
        <v>21702.5</v>
      </c>
      <c r="H276" s="174">
        <v>18430.02</v>
      </c>
      <c r="I276" s="171">
        <v>30380.072</v>
      </c>
    </row>
    <row r="277" spans="1:9" s="144" customFormat="1" x14ac:dyDescent="0.25">
      <c r="A277" s="158">
        <v>2</v>
      </c>
      <c r="B277" s="151">
        <v>3</v>
      </c>
      <c r="C277" s="151">
        <v>7</v>
      </c>
      <c r="D277" s="151">
        <v>1</v>
      </c>
      <c r="E277" s="152" t="s">
        <v>45</v>
      </c>
      <c r="F277" s="150" t="s">
        <v>253</v>
      </c>
      <c r="G277" s="174">
        <v>0</v>
      </c>
      <c r="H277" s="174">
        <v>0</v>
      </c>
      <c r="I277" s="171">
        <v>0</v>
      </c>
    </row>
    <row r="278" spans="1:9" s="144" customFormat="1" x14ac:dyDescent="0.25">
      <c r="A278" s="158">
        <v>2</v>
      </c>
      <c r="B278" s="151">
        <v>3</v>
      </c>
      <c r="C278" s="151">
        <v>7</v>
      </c>
      <c r="D278" s="151">
        <v>1</v>
      </c>
      <c r="E278" s="152" t="s">
        <v>72</v>
      </c>
      <c r="F278" s="150" t="s">
        <v>254</v>
      </c>
      <c r="G278" s="174">
        <v>0</v>
      </c>
      <c r="H278" s="174">
        <v>0</v>
      </c>
      <c r="I278" s="171">
        <v>0</v>
      </c>
    </row>
    <row r="279" spans="1:9" s="144" customFormat="1" x14ac:dyDescent="0.25">
      <c r="A279" s="158">
        <v>2</v>
      </c>
      <c r="B279" s="151">
        <v>3</v>
      </c>
      <c r="C279" s="151">
        <v>7</v>
      </c>
      <c r="D279" s="151">
        <v>2</v>
      </c>
      <c r="E279" s="151"/>
      <c r="F279" s="150" t="s">
        <v>255</v>
      </c>
      <c r="G279" s="174">
        <v>645556.9</v>
      </c>
      <c r="H279" s="174">
        <v>73358.539999999994</v>
      </c>
      <c r="I279" s="171">
        <v>39046.1</v>
      </c>
    </row>
    <row r="280" spans="1:9" s="144" customFormat="1" x14ac:dyDescent="0.25">
      <c r="A280" s="158">
        <v>2</v>
      </c>
      <c r="B280" s="151">
        <v>3</v>
      </c>
      <c r="C280" s="151">
        <v>7</v>
      </c>
      <c r="D280" s="151">
        <v>2</v>
      </c>
      <c r="E280" s="152" t="s">
        <v>35</v>
      </c>
      <c r="F280" s="150" t="s">
        <v>256</v>
      </c>
      <c r="G280" s="174">
        <v>0</v>
      </c>
      <c r="H280" s="174">
        <v>0</v>
      </c>
      <c r="I280" s="171">
        <v>0</v>
      </c>
    </row>
    <row r="281" spans="1:9" s="144" customFormat="1" x14ac:dyDescent="0.25">
      <c r="A281" s="158">
        <v>2</v>
      </c>
      <c r="B281" s="151">
        <v>3</v>
      </c>
      <c r="C281" s="151">
        <v>7</v>
      </c>
      <c r="D281" s="151">
        <v>2</v>
      </c>
      <c r="E281" s="152" t="s">
        <v>37</v>
      </c>
      <c r="F281" s="150" t="s">
        <v>257</v>
      </c>
      <c r="G281" s="174">
        <v>0</v>
      </c>
      <c r="H281" s="174">
        <v>0</v>
      </c>
      <c r="I281" s="171">
        <v>0</v>
      </c>
    </row>
    <row r="282" spans="1:9" s="144" customFormat="1" x14ac:dyDescent="0.25">
      <c r="A282" s="158">
        <v>2</v>
      </c>
      <c r="B282" s="151">
        <v>3</v>
      </c>
      <c r="C282" s="151">
        <v>7</v>
      </c>
      <c r="D282" s="151">
        <v>2</v>
      </c>
      <c r="E282" s="152" t="s">
        <v>39</v>
      </c>
      <c r="F282" s="150" t="s">
        <v>258</v>
      </c>
      <c r="G282" s="174">
        <v>557211.9</v>
      </c>
      <c r="H282" s="174">
        <v>73358.539999999994</v>
      </c>
      <c r="I282" s="171">
        <v>19046.099999999999</v>
      </c>
    </row>
    <row r="283" spans="1:9" s="144" customFormat="1" x14ac:dyDescent="0.25">
      <c r="A283" s="158">
        <v>2</v>
      </c>
      <c r="B283" s="151">
        <v>3</v>
      </c>
      <c r="C283" s="151">
        <v>7</v>
      </c>
      <c r="D283" s="151">
        <v>2</v>
      </c>
      <c r="E283" s="152" t="s">
        <v>41</v>
      </c>
      <c r="F283" s="150" t="s">
        <v>259</v>
      </c>
      <c r="G283" s="174">
        <v>0</v>
      </c>
      <c r="H283" s="174">
        <v>0</v>
      </c>
      <c r="I283" s="171">
        <v>0</v>
      </c>
    </row>
    <row r="284" spans="1:9" s="144" customFormat="1" x14ac:dyDescent="0.25">
      <c r="A284" s="158">
        <v>2</v>
      </c>
      <c r="B284" s="151">
        <v>3</v>
      </c>
      <c r="C284" s="151">
        <v>7</v>
      </c>
      <c r="D284" s="151">
        <v>2</v>
      </c>
      <c r="E284" s="152" t="s">
        <v>43</v>
      </c>
      <c r="F284" s="150" t="s">
        <v>260</v>
      </c>
      <c r="G284" s="174">
        <v>0</v>
      </c>
      <c r="H284" s="174">
        <v>0</v>
      </c>
      <c r="I284" s="171">
        <v>0</v>
      </c>
    </row>
    <row r="285" spans="1:9" s="144" customFormat="1" x14ac:dyDescent="0.25">
      <c r="A285" s="150">
        <v>2</v>
      </c>
      <c r="B285" s="151">
        <v>3</v>
      </c>
      <c r="C285" s="151">
        <v>7</v>
      </c>
      <c r="D285" s="151">
        <v>2</v>
      </c>
      <c r="E285" s="152" t="s">
        <v>45</v>
      </c>
      <c r="F285" s="165" t="s">
        <v>261</v>
      </c>
      <c r="G285" s="181">
        <v>88345</v>
      </c>
      <c r="H285" s="181">
        <v>0</v>
      </c>
      <c r="I285" s="171">
        <v>20000</v>
      </c>
    </row>
    <row r="286" spans="1:9" s="144" customFormat="1" x14ac:dyDescent="0.25">
      <c r="A286" s="150">
        <v>2</v>
      </c>
      <c r="B286" s="151">
        <v>3</v>
      </c>
      <c r="C286" s="151">
        <v>7</v>
      </c>
      <c r="D286" s="151">
        <v>2</v>
      </c>
      <c r="E286" s="152">
        <v>99</v>
      </c>
      <c r="F286" s="165" t="s">
        <v>262</v>
      </c>
      <c r="G286" s="181">
        <v>0</v>
      </c>
      <c r="H286" s="181">
        <v>0</v>
      </c>
      <c r="I286" s="171">
        <v>0</v>
      </c>
    </row>
    <row r="287" spans="1:9" s="144" customFormat="1" ht="25.5" x14ac:dyDescent="0.25">
      <c r="A287" s="148">
        <v>2</v>
      </c>
      <c r="B287" s="149">
        <v>3</v>
      </c>
      <c r="C287" s="149">
        <v>8</v>
      </c>
      <c r="D287" s="149"/>
      <c r="E287" s="149"/>
      <c r="F287" s="164" t="s">
        <v>263</v>
      </c>
      <c r="G287" s="180">
        <v>0</v>
      </c>
      <c r="H287" s="180">
        <v>0</v>
      </c>
      <c r="I287" s="171">
        <v>0</v>
      </c>
    </row>
    <row r="288" spans="1:9" s="144" customFormat="1" x14ac:dyDescent="0.25">
      <c r="A288" s="150">
        <v>2</v>
      </c>
      <c r="B288" s="151">
        <v>3</v>
      </c>
      <c r="C288" s="151">
        <v>8</v>
      </c>
      <c r="D288" s="151">
        <v>1</v>
      </c>
      <c r="E288" s="151"/>
      <c r="F288" s="150" t="s">
        <v>264</v>
      </c>
      <c r="G288" s="174">
        <v>0</v>
      </c>
      <c r="H288" s="174">
        <v>0</v>
      </c>
      <c r="I288" s="171">
        <v>0</v>
      </c>
    </row>
    <row r="289" spans="1:9" s="144" customFormat="1" x14ac:dyDescent="0.25">
      <c r="A289" s="150">
        <v>2</v>
      </c>
      <c r="B289" s="151">
        <v>3</v>
      </c>
      <c r="C289" s="151">
        <v>8</v>
      </c>
      <c r="D289" s="151">
        <v>1</v>
      </c>
      <c r="E289" s="152" t="s">
        <v>35</v>
      </c>
      <c r="F289" s="150" t="s">
        <v>264</v>
      </c>
      <c r="G289" s="174">
        <v>0</v>
      </c>
      <c r="H289" s="174">
        <v>0</v>
      </c>
      <c r="I289" s="171">
        <v>0</v>
      </c>
    </row>
    <row r="290" spans="1:9" s="144" customFormat="1" ht="25.5" x14ac:dyDescent="0.25">
      <c r="A290" s="150">
        <v>2</v>
      </c>
      <c r="B290" s="151">
        <v>3</v>
      </c>
      <c r="C290" s="151">
        <v>8</v>
      </c>
      <c r="D290" s="151">
        <v>2</v>
      </c>
      <c r="E290" s="151"/>
      <c r="F290" s="163" t="s">
        <v>265</v>
      </c>
      <c r="G290" s="175">
        <v>0</v>
      </c>
      <c r="H290" s="175">
        <v>0</v>
      </c>
      <c r="I290" s="171">
        <v>0</v>
      </c>
    </row>
    <row r="291" spans="1:9" s="144" customFormat="1" ht="25.5" x14ac:dyDescent="0.25">
      <c r="A291" s="150">
        <v>2</v>
      </c>
      <c r="B291" s="151">
        <v>3</v>
      </c>
      <c r="C291" s="151">
        <v>8</v>
      </c>
      <c r="D291" s="151">
        <v>2</v>
      </c>
      <c r="E291" s="152" t="s">
        <v>35</v>
      </c>
      <c r="F291" s="163" t="s">
        <v>265</v>
      </c>
      <c r="G291" s="175">
        <v>0</v>
      </c>
      <c r="H291" s="175">
        <v>0</v>
      </c>
      <c r="I291" s="171">
        <v>0</v>
      </c>
    </row>
    <row r="292" spans="1:9" s="144" customFormat="1" x14ac:dyDescent="0.25">
      <c r="A292" s="148">
        <v>2</v>
      </c>
      <c r="B292" s="149">
        <v>3</v>
      </c>
      <c r="C292" s="149">
        <v>9</v>
      </c>
      <c r="D292" s="149"/>
      <c r="E292" s="149"/>
      <c r="F292" s="148" t="s">
        <v>266</v>
      </c>
      <c r="G292" s="173">
        <v>394285.66000000003</v>
      </c>
      <c r="H292" s="173">
        <v>832378.54</v>
      </c>
      <c r="I292" s="171">
        <v>1416339.858</v>
      </c>
    </row>
    <row r="293" spans="1:9" s="144" customFormat="1" x14ac:dyDescent="0.25">
      <c r="A293" s="158">
        <v>2</v>
      </c>
      <c r="B293" s="151">
        <v>3</v>
      </c>
      <c r="C293" s="151">
        <v>9</v>
      </c>
      <c r="D293" s="151">
        <v>1</v>
      </c>
      <c r="E293" s="151"/>
      <c r="F293" s="150" t="s">
        <v>267</v>
      </c>
      <c r="G293" s="174">
        <v>0</v>
      </c>
      <c r="H293" s="174">
        <v>15080.03</v>
      </c>
      <c r="I293" s="171">
        <v>8584.5</v>
      </c>
    </row>
    <row r="294" spans="1:9" s="144" customFormat="1" x14ac:dyDescent="0.25">
      <c r="A294" s="158">
        <v>2</v>
      </c>
      <c r="B294" s="151">
        <v>3</v>
      </c>
      <c r="C294" s="151">
        <v>9</v>
      </c>
      <c r="D294" s="151">
        <v>1</v>
      </c>
      <c r="E294" s="152" t="s">
        <v>35</v>
      </c>
      <c r="F294" s="150" t="s">
        <v>268</v>
      </c>
      <c r="G294" s="174">
        <v>0</v>
      </c>
      <c r="H294" s="174">
        <v>0</v>
      </c>
      <c r="I294" s="171">
        <v>8584.5</v>
      </c>
    </row>
    <row r="295" spans="1:9" s="144" customFormat="1" x14ac:dyDescent="0.25">
      <c r="A295" s="158">
        <v>2</v>
      </c>
      <c r="B295" s="151">
        <v>3</v>
      </c>
      <c r="C295" s="151">
        <v>9</v>
      </c>
      <c r="D295" s="151">
        <v>1</v>
      </c>
      <c r="E295" s="152" t="s">
        <v>37</v>
      </c>
      <c r="F295" s="150" t="s">
        <v>269</v>
      </c>
      <c r="G295" s="174">
        <v>0</v>
      </c>
      <c r="H295" s="174">
        <v>15080.03</v>
      </c>
      <c r="I295" s="171">
        <v>0</v>
      </c>
    </row>
    <row r="296" spans="1:9" s="144" customFormat="1" x14ac:dyDescent="0.25">
      <c r="A296" s="158">
        <v>2</v>
      </c>
      <c r="B296" s="151">
        <v>3</v>
      </c>
      <c r="C296" s="151">
        <v>9</v>
      </c>
      <c r="D296" s="151">
        <v>2</v>
      </c>
      <c r="E296" s="151"/>
      <c r="F296" s="150" t="s">
        <v>270</v>
      </c>
      <c r="G296" s="174">
        <v>101804.5</v>
      </c>
      <c r="H296" s="174">
        <v>278755.16000000003</v>
      </c>
      <c r="I296" s="171">
        <v>746940.8</v>
      </c>
    </row>
    <row r="297" spans="1:9" s="144" customFormat="1" x14ac:dyDescent="0.25">
      <c r="A297" s="158">
        <v>2</v>
      </c>
      <c r="B297" s="151">
        <v>3</v>
      </c>
      <c r="C297" s="151">
        <v>9</v>
      </c>
      <c r="D297" s="151">
        <v>2</v>
      </c>
      <c r="E297" s="152" t="s">
        <v>35</v>
      </c>
      <c r="F297" s="150" t="s">
        <v>271</v>
      </c>
      <c r="G297" s="174">
        <v>101804.5</v>
      </c>
      <c r="H297" s="174">
        <v>278755.16000000003</v>
      </c>
      <c r="I297" s="171">
        <v>746940.8</v>
      </c>
    </row>
    <row r="298" spans="1:9" s="144" customFormat="1" x14ac:dyDescent="0.25">
      <c r="A298" s="158">
        <v>2</v>
      </c>
      <c r="B298" s="151">
        <v>3</v>
      </c>
      <c r="C298" s="151">
        <v>9</v>
      </c>
      <c r="D298" s="151">
        <v>3</v>
      </c>
      <c r="E298" s="151"/>
      <c r="F298" s="150" t="s">
        <v>272</v>
      </c>
      <c r="G298" s="174">
        <v>217311.16</v>
      </c>
      <c r="H298" s="174">
        <v>111560</v>
      </c>
      <c r="I298" s="171">
        <v>376210.57</v>
      </c>
    </row>
    <row r="299" spans="1:9" s="144" customFormat="1" x14ac:dyDescent="0.25">
      <c r="A299" s="158">
        <v>2</v>
      </c>
      <c r="B299" s="151">
        <v>3</v>
      </c>
      <c r="C299" s="151">
        <v>9</v>
      </c>
      <c r="D299" s="151">
        <v>3</v>
      </c>
      <c r="E299" s="152" t="s">
        <v>35</v>
      </c>
      <c r="F299" s="150" t="s">
        <v>272</v>
      </c>
      <c r="G299" s="174">
        <v>217311.16</v>
      </c>
      <c r="H299" s="174">
        <v>111560</v>
      </c>
      <c r="I299" s="171">
        <v>376210.57</v>
      </c>
    </row>
    <row r="300" spans="1:9" s="144" customFormat="1" x14ac:dyDescent="0.25">
      <c r="A300" s="158">
        <v>2</v>
      </c>
      <c r="B300" s="151">
        <v>3</v>
      </c>
      <c r="C300" s="151">
        <v>9</v>
      </c>
      <c r="D300" s="151">
        <v>4</v>
      </c>
      <c r="E300" s="151"/>
      <c r="F300" s="150" t="s">
        <v>273</v>
      </c>
      <c r="G300" s="174">
        <v>0</v>
      </c>
      <c r="H300" s="174">
        <v>0</v>
      </c>
      <c r="I300" s="171">
        <v>0</v>
      </c>
    </row>
    <row r="301" spans="1:9" s="144" customFormat="1" x14ac:dyDescent="0.25">
      <c r="A301" s="158">
        <v>2</v>
      </c>
      <c r="B301" s="151">
        <v>3</v>
      </c>
      <c r="C301" s="151">
        <v>9</v>
      </c>
      <c r="D301" s="151">
        <v>4</v>
      </c>
      <c r="E301" s="152" t="s">
        <v>35</v>
      </c>
      <c r="F301" s="150" t="s">
        <v>273</v>
      </c>
      <c r="G301" s="174">
        <v>0</v>
      </c>
      <c r="H301" s="174">
        <v>0</v>
      </c>
      <c r="I301" s="171">
        <v>0</v>
      </c>
    </row>
    <row r="302" spans="1:9" s="144" customFormat="1" x14ac:dyDescent="0.25">
      <c r="A302" s="158">
        <v>2</v>
      </c>
      <c r="B302" s="151">
        <v>3</v>
      </c>
      <c r="C302" s="151">
        <v>9</v>
      </c>
      <c r="D302" s="151">
        <v>5</v>
      </c>
      <c r="E302" s="151"/>
      <c r="F302" s="150" t="s">
        <v>274</v>
      </c>
      <c r="G302" s="174">
        <v>0</v>
      </c>
      <c r="H302" s="174">
        <v>0</v>
      </c>
      <c r="I302" s="171">
        <v>0</v>
      </c>
    </row>
    <row r="303" spans="1:9" s="144" customFormat="1" x14ac:dyDescent="0.25">
      <c r="A303" s="158">
        <v>2</v>
      </c>
      <c r="B303" s="151">
        <v>3</v>
      </c>
      <c r="C303" s="151">
        <v>9</v>
      </c>
      <c r="D303" s="151">
        <v>5</v>
      </c>
      <c r="E303" s="152" t="s">
        <v>35</v>
      </c>
      <c r="F303" s="150" t="s">
        <v>274</v>
      </c>
      <c r="G303" s="174">
        <v>0</v>
      </c>
      <c r="H303" s="174">
        <v>0</v>
      </c>
      <c r="I303" s="171">
        <v>0</v>
      </c>
    </row>
    <row r="304" spans="1:9" s="144" customFormat="1" x14ac:dyDescent="0.25">
      <c r="A304" s="158">
        <v>2</v>
      </c>
      <c r="B304" s="151">
        <v>3</v>
      </c>
      <c r="C304" s="151">
        <v>9</v>
      </c>
      <c r="D304" s="151">
        <v>6</v>
      </c>
      <c r="E304" s="151"/>
      <c r="F304" s="150" t="s">
        <v>275</v>
      </c>
      <c r="G304" s="174">
        <v>43180</v>
      </c>
      <c r="H304" s="174">
        <v>226200.61000000002</v>
      </c>
      <c r="I304" s="171">
        <v>216963.93</v>
      </c>
    </row>
    <row r="305" spans="1:9" s="144" customFormat="1" x14ac:dyDescent="0.25">
      <c r="A305" s="158">
        <v>2</v>
      </c>
      <c r="B305" s="151">
        <v>3</v>
      </c>
      <c r="C305" s="151">
        <v>9</v>
      </c>
      <c r="D305" s="151">
        <v>6</v>
      </c>
      <c r="E305" s="152" t="s">
        <v>35</v>
      </c>
      <c r="F305" s="150" t="s">
        <v>275</v>
      </c>
      <c r="G305" s="174">
        <v>43180</v>
      </c>
      <c r="H305" s="174">
        <v>226200.61000000002</v>
      </c>
      <c r="I305" s="171">
        <v>216963.93</v>
      </c>
    </row>
    <row r="306" spans="1:9" s="144" customFormat="1" x14ac:dyDescent="0.25">
      <c r="A306" s="158">
        <v>2</v>
      </c>
      <c r="B306" s="151">
        <v>3</v>
      </c>
      <c r="C306" s="151">
        <v>9</v>
      </c>
      <c r="D306" s="151">
        <v>7</v>
      </c>
      <c r="E306" s="151"/>
      <c r="F306" s="150" t="s">
        <v>276</v>
      </c>
      <c r="G306" s="174">
        <v>0</v>
      </c>
      <c r="H306" s="174">
        <v>0</v>
      </c>
      <c r="I306" s="171">
        <v>0</v>
      </c>
    </row>
    <row r="307" spans="1:9" s="144" customFormat="1" x14ac:dyDescent="0.25">
      <c r="A307" s="158">
        <v>2</v>
      </c>
      <c r="B307" s="151">
        <v>3</v>
      </c>
      <c r="C307" s="151">
        <v>9</v>
      </c>
      <c r="D307" s="151">
        <v>7</v>
      </c>
      <c r="E307" s="152" t="s">
        <v>35</v>
      </c>
      <c r="F307" s="150" t="s">
        <v>276</v>
      </c>
      <c r="G307" s="174">
        <v>0</v>
      </c>
      <c r="H307" s="174">
        <v>0</v>
      </c>
      <c r="I307" s="171">
        <v>0</v>
      </c>
    </row>
    <row r="308" spans="1:9" s="144" customFormat="1" x14ac:dyDescent="0.25">
      <c r="A308" s="158">
        <v>2</v>
      </c>
      <c r="B308" s="151">
        <v>3</v>
      </c>
      <c r="C308" s="151">
        <v>9</v>
      </c>
      <c r="D308" s="151">
        <v>8</v>
      </c>
      <c r="E308" s="151"/>
      <c r="F308" s="150" t="s">
        <v>277</v>
      </c>
      <c r="G308" s="174">
        <v>31990</v>
      </c>
      <c r="H308" s="174">
        <v>200442.74000000002</v>
      </c>
      <c r="I308" s="171">
        <v>67640.05799999999</v>
      </c>
    </row>
    <row r="309" spans="1:9" s="144" customFormat="1" x14ac:dyDescent="0.25">
      <c r="A309" s="158">
        <v>2</v>
      </c>
      <c r="B309" s="151">
        <v>3</v>
      </c>
      <c r="C309" s="151">
        <v>9</v>
      </c>
      <c r="D309" s="151">
        <v>8</v>
      </c>
      <c r="E309" s="152" t="s">
        <v>35</v>
      </c>
      <c r="F309" s="150" t="s">
        <v>278</v>
      </c>
      <c r="G309" s="174">
        <v>31990</v>
      </c>
      <c r="H309" s="174">
        <v>200442.74000000002</v>
      </c>
      <c r="I309" s="171">
        <v>67640.05799999999</v>
      </c>
    </row>
    <row r="310" spans="1:9" s="144" customFormat="1" x14ac:dyDescent="0.25">
      <c r="A310" s="158">
        <v>2</v>
      </c>
      <c r="B310" s="151">
        <v>3</v>
      </c>
      <c r="C310" s="151">
        <v>9</v>
      </c>
      <c r="D310" s="151">
        <v>8</v>
      </c>
      <c r="E310" s="152" t="s">
        <v>37</v>
      </c>
      <c r="F310" s="150" t="s">
        <v>279</v>
      </c>
      <c r="G310" s="174">
        <v>0</v>
      </c>
      <c r="H310" s="174">
        <v>0</v>
      </c>
      <c r="I310" s="171">
        <v>0</v>
      </c>
    </row>
    <row r="311" spans="1:9" s="144" customFormat="1" x14ac:dyDescent="0.25">
      <c r="A311" s="158">
        <v>2</v>
      </c>
      <c r="B311" s="151">
        <v>3</v>
      </c>
      <c r="C311" s="151">
        <v>9</v>
      </c>
      <c r="D311" s="151">
        <v>9</v>
      </c>
      <c r="E311" s="151"/>
      <c r="F311" s="150" t="s">
        <v>280</v>
      </c>
      <c r="G311" s="174">
        <v>0</v>
      </c>
      <c r="H311" s="174">
        <v>340</v>
      </c>
      <c r="I311" s="171">
        <v>0</v>
      </c>
    </row>
    <row r="312" spans="1:9" s="144" customFormat="1" x14ac:dyDescent="0.25">
      <c r="A312" s="158">
        <v>2</v>
      </c>
      <c r="B312" s="151">
        <v>3</v>
      </c>
      <c r="C312" s="151">
        <v>9</v>
      </c>
      <c r="D312" s="151">
        <v>9</v>
      </c>
      <c r="E312" s="152" t="s">
        <v>35</v>
      </c>
      <c r="F312" s="150" t="s">
        <v>280</v>
      </c>
      <c r="G312" s="174">
        <v>0</v>
      </c>
      <c r="H312" s="174">
        <v>0</v>
      </c>
      <c r="I312" s="171">
        <v>0</v>
      </c>
    </row>
    <row r="313" spans="1:9" s="144" customFormat="1" x14ac:dyDescent="0.25">
      <c r="A313" s="158">
        <v>2</v>
      </c>
      <c r="B313" s="151">
        <v>3</v>
      </c>
      <c r="C313" s="151">
        <v>9</v>
      </c>
      <c r="D313" s="151">
        <v>9</v>
      </c>
      <c r="E313" s="152" t="s">
        <v>41</v>
      </c>
      <c r="F313" s="150" t="s">
        <v>281</v>
      </c>
      <c r="G313" s="174">
        <v>0</v>
      </c>
      <c r="H313" s="174">
        <v>340</v>
      </c>
      <c r="I313" s="171">
        <v>0</v>
      </c>
    </row>
    <row r="314" spans="1:9" s="144" customFormat="1" x14ac:dyDescent="0.25">
      <c r="A314" s="156">
        <v>2</v>
      </c>
      <c r="B314" s="149">
        <v>4</v>
      </c>
      <c r="C314" s="149">
        <v>1</v>
      </c>
      <c r="D314" s="149">
        <v>2</v>
      </c>
      <c r="E314" s="149"/>
      <c r="F314" s="166" t="s">
        <v>282</v>
      </c>
      <c r="G314" s="180">
        <v>0</v>
      </c>
      <c r="H314" s="180">
        <v>0</v>
      </c>
      <c r="I314" s="171">
        <v>0</v>
      </c>
    </row>
    <row r="315" spans="1:9" s="144" customFormat="1" x14ac:dyDescent="0.25">
      <c r="A315" s="158">
        <v>2</v>
      </c>
      <c r="B315" s="151">
        <v>4</v>
      </c>
      <c r="C315" s="151">
        <v>1</v>
      </c>
      <c r="D315" s="151">
        <v>2</v>
      </c>
      <c r="E315" s="152" t="s">
        <v>35</v>
      </c>
      <c r="F315" s="150" t="s">
        <v>283</v>
      </c>
      <c r="G315" s="174">
        <v>0</v>
      </c>
      <c r="H315" s="174">
        <v>0</v>
      </c>
      <c r="I315" s="171">
        <v>0</v>
      </c>
    </row>
    <row r="316" spans="1:9" s="144" customFormat="1" x14ac:dyDescent="0.25">
      <c r="A316" s="158">
        <v>2</v>
      </c>
      <c r="B316" s="151">
        <v>4</v>
      </c>
      <c r="C316" s="151">
        <v>1</v>
      </c>
      <c r="D316" s="151">
        <v>2</v>
      </c>
      <c r="E316" s="152" t="s">
        <v>37</v>
      </c>
      <c r="F316" s="150" t="s">
        <v>284</v>
      </c>
      <c r="G316" s="174">
        <v>0</v>
      </c>
      <c r="H316" s="174">
        <v>0</v>
      </c>
      <c r="I316" s="171">
        <v>0</v>
      </c>
    </row>
    <row r="317" spans="1:9" s="144" customFormat="1" x14ac:dyDescent="0.25">
      <c r="A317" s="158">
        <v>2</v>
      </c>
      <c r="B317" s="151">
        <v>4</v>
      </c>
      <c r="C317" s="151">
        <v>1</v>
      </c>
      <c r="D317" s="151">
        <v>2</v>
      </c>
      <c r="E317" s="152" t="s">
        <v>39</v>
      </c>
      <c r="F317" s="150" t="s">
        <v>285</v>
      </c>
      <c r="G317" s="174">
        <v>0</v>
      </c>
      <c r="H317" s="174">
        <v>0</v>
      </c>
      <c r="I317" s="171">
        <v>0</v>
      </c>
    </row>
    <row r="318" spans="1:9" s="144" customFormat="1" x14ac:dyDescent="0.25">
      <c r="A318" s="158">
        <v>2</v>
      </c>
      <c r="B318" s="151">
        <v>4</v>
      </c>
      <c r="C318" s="151">
        <v>1</v>
      </c>
      <c r="D318" s="151">
        <v>2</v>
      </c>
      <c r="E318" s="152" t="s">
        <v>41</v>
      </c>
      <c r="F318" s="150" t="s">
        <v>286</v>
      </c>
      <c r="G318" s="174">
        <v>0</v>
      </c>
      <c r="H318" s="174">
        <v>0</v>
      </c>
      <c r="I318" s="171">
        <v>0</v>
      </c>
    </row>
    <row r="319" spans="1:9" s="144" customFormat="1" x14ac:dyDescent="0.25">
      <c r="A319" s="158">
        <v>2</v>
      </c>
      <c r="B319" s="151">
        <v>4</v>
      </c>
      <c r="C319" s="151">
        <v>1</v>
      </c>
      <c r="D319" s="151">
        <v>2</v>
      </c>
      <c r="E319" s="152" t="s">
        <v>43</v>
      </c>
      <c r="F319" s="150" t="s">
        <v>287</v>
      </c>
      <c r="G319" s="174">
        <v>0</v>
      </c>
      <c r="H319" s="174">
        <v>0</v>
      </c>
      <c r="I319" s="171">
        <v>0</v>
      </c>
    </row>
    <row r="320" spans="1:9" s="144" customFormat="1" x14ac:dyDescent="0.25">
      <c r="A320" s="156">
        <v>2</v>
      </c>
      <c r="B320" s="149">
        <v>6</v>
      </c>
      <c r="C320" s="149"/>
      <c r="D320" s="149"/>
      <c r="E320" s="149"/>
      <c r="F320" s="166" t="s">
        <v>288</v>
      </c>
      <c r="G320" s="180">
        <v>243290.99</v>
      </c>
      <c r="H320" s="180">
        <v>116649.99</v>
      </c>
      <c r="I320" s="171">
        <v>1636552.8599999999</v>
      </c>
    </row>
    <row r="321" spans="1:9" s="144" customFormat="1" x14ac:dyDescent="0.25">
      <c r="A321" s="148">
        <v>2</v>
      </c>
      <c r="B321" s="149">
        <v>6</v>
      </c>
      <c r="C321" s="149">
        <v>1</v>
      </c>
      <c r="D321" s="149"/>
      <c r="E321" s="149"/>
      <c r="F321" s="166" t="s">
        <v>289</v>
      </c>
      <c r="G321" s="180">
        <v>243290.99</v>
      </c>
      <c r="H321" s="180">
        <v>116649.99</v>
      </c>
      <c r="I321" s="171">
        <v>1041076.42</v>
      </c>
    </row>
    <row r="322" spans="1:9" s="144" customFormat="1" x14ac:dyDescent="0.25">
      <c r="A322" s="150">
        <v>2</v>
      </c>
      <c r="B322" s="151">
        <v>6</v>
      </c>
      <c r="C322" s="151">
        <v>1</v>
      </c>
      <c r="D322" s="151">
        <v>1</v>
      </c>
      <c r="E322" s="151"/>
      <c r="F322" s="155" t="s">
        <v>290</v>
      </c>
      <c r="G322" s="175">
        <v>0</v>
      </c>
      <c r="H322" s="175">
        <v>0</v>
      </c>
      <c r="I322" s="171">
        <v>1007201.38</v>
      </c>
    </row>
    <row r="323" spans="1:9" s="144" customFormat="1" x14ac:dyDescent="0.25">
      <c r="A323" s="150">
        <v>2</v>
      </c>
      <c r="B323" s="151">
        <v>6</v>
      </c>
      <c r="C323" s="151">
        <v>1</v>
      </c>
      <c r="D323" s="151">
        <v>1</v>
      </c>
      <c r="E323" s="152" t="s">
        <v>35</v>
      </c>
      <c r="F323" s="155" t="s">
        <v>290</v>
      </c>
      <c r="G323" s="175">
        <v>0</v>
      </c>
      <c r="H323" s="175">
        <v>0</v>
      </c>
      <c r="I323" s="171">
        <v>1007201.38</v>
      </c>
    </row>
    <row r="324" spans="1:9" s="144" customFormat="1" x14ac:dyDescent="0.25">
      <c r="A324" s="150">
        <v>2</v>
      </c>
      <c r="B324" s="151">
        <v>6</v>
      </c>
      <c r="C324" s="151">
        <v>1</v>
      </c>
      <c r="D324" s="151">
        <v>2</v>
      </c>
      <c r="E324" s="151"/>
      <c r="F324" s="155" t="s">
        <v>291</v>
      </c>
      <c r="G324" s="175">
        <v>54275</v>
      </c>
      <c r="H324" s="175">
        <v>0</v>
      </c>
      <c r="I324" s="171">
        <v>0</v>
      </c>
    </row>
    <row r="325" spans="1:9" s="144" customFormat="1" x14ac:dyDescent="0.25">
      <c r="A325" s="150">
        <v>2</v>
      </c>
      <c r="B325" s="151">
        <v>6</v>
      </c>
      <c r="C325" s="151">
        <v>1</v>
      </c>
      <c r="D325" s="151">
        <v>2</v>
      </c>
      <c r="E325" s="152" t="s">
        <v>35</v>
      </c>
      <c r="F325" s="155" t="s">
        <v>291</v>
      </c>
      <c r="G325" s="175">
        <v>54275</v>
      </c>
      <c r="H325" s="175">
        <v>0</v>
      </c>
      <c r="I325" s="171">
        <v>0</v>
      </c>
    </row>
    <row r="326" spans="1:9" s="144" customFormat="1" x14ac:dyDescent="0.25">
      <c r="A326" s="150">
        <v>2</v>
      </c>
      <c r="B326" s="151">
        <v>6</v>
      </c>
      <c r="C326" s="151">
        <v>1</v>
      </c>
      <c r="D326" s="151">
        <v>3</v>
      </c>
      <c r="E326" s="151"/>
      <c r="F326" s="155" t="s">
        <v>292</v>
      </c>
      <c r="G326" s="175">
        <v>40755.99</v>
      </c>
      <c r="H326" s="175">
        <v>10499.99</v>
      </c>
      <c r="I326" s="171">
        <v>14000.04</v>
      </c>
    </row>
    <row r="327" spans="1:9" s="144" customFormat="1" x14ac:dyDescent="0.25">
      <c r="A327" s="150">
        <v>2</v>
      </c>
      <c r="B327" s="151">
        <v>6</v>
      </c>
      <c r="C327" s="151">
        <v>1</v>
      </c>
      <c r="D327" s="151">
        <v>3</v>
      </c>
      <c r="E327" s="152" t="s">
        <v>35</v>
      </c>
      <c r="F327" s="155" t="s">
        <v>292</v>
      </c>
      <c r="G327" s="175">
        <v>40755.99</v>
      </c>
      <c r="H327" s="175">
        <v>10499.99</v>
      </c>
      <c r="I327" s="171">
        <v>14000.04</v>
      </c>
    </row>
    <row r="328" spans="1:9" s="144" customFormat="1" x14ac:dyDescent="0.25">
      <c r="A328" s="150">
        <v>2</v>
      </c>
      <c r="B328" s="151">
        <v>6</v>
      </c>
      <c r="C328" s="151">
        <v>1</v>
      </c>
      <c r="D328" s="151">
        <v>4</v>
      </c>
      <c r="E328" s="151"/>
      <c r="F328" s="155" t="s">
        <v>293</v>
      </c>
      <c r="G328" s="175">
        <v>81980</v>
      </c>
      <c r="H328" s="175">
        <v>0</v>
      </c>
      <c r="I328" s="171">
        <v>0</v>
      </c>
    </row>
    <row r="329" spans="1:9" s="144" customFormat="1" x14ac:dyDescent="0.25">
      <c r="A329" s="150">
        <v>2</v>
      </c>
      <c r="B329" s="151">
        <v>6</v>
      </c>
      <c r="C329" s="151">
        <v>1</v>
      </c>
      <c r="D329" s="151">
        <v>4</v>
      </c>
      <c r="E329" s="152" t="s">
        <v>35</v>
      </c>
      <c r="F329" s="155" t="s">
        <v>293</v>
      </c>
      <c r="G329" s="175">
        <v>81980</v>
      </c>
      <c r="H329" s="175">
        <v>0</v>
      </c>
      <c r="I329" s="171">
        <v>0</v>
      </c>
    </row>
    <row r="330" spans="1:9" s="144" customFormat="1" x14ac:dyDescent="0.25">
      <c r="A330" s="150">
        <v>2</v>
      </c>
      <c r="B330" s="151">
        <v>6</v>
      </c>
      <c r="C330" s="151">
        <v>1</v>
      </c>
      <c r="D330" s="151">
        <v>9</v>
      </c>
      <c r="E330" s="151"/>
      <c r="F330" s="155" t="s">
        <v>294</v>
      </c>
      <c r="G330" s="175">
        <v>66280</v>
      </c>
      <c r="H330" s="175">
        <v>106150</v>
      </c>
      <c r="I330" s="171">
        <v>19875</v>
      </c>
    </row>
    <row r="331" spans="1:9" s="144" customFormat="1" x14ac:dyDescent="0.25">
      <c r="A331" s="150">
        <v>2</v>
      </c>
      <c r="B331" s="151">
        <v>6</v>
      </c>
      <c r="C331" s="151">
        <v>1</v>
      </c>
      <c r="D331" s="151">
        <v>9</v>
      </c>
      <c r="E331" s="152" t="s">
        <v>35</v>
      </c>
      <c r="F331" s="155" t="s">
        <v>294</v>
      </c>
      <c r="G331" s="175">
        <v>66280</v>
      </c>
      <c r="H331" s="175">
        <v>106150</v>
      </c>
      <c r="I331" s="171">
        <v>19875</v>
      </c>
    </row>
    <row r="332" spans="1:9" s="144" customFormat="1" x14ac:dyDescent="0.25">
      <c r="A332" s="167">
        <v>2</v>
      </c>
      <c r="B332" s="167">
        <v>6</v>
      </c>
      <c r="C332" s="167">
        <v>2</v>
      </c>
      <c r="D332" s="167"/>
      <c r="E332" s="167"/>
      <c r="F332" s="168" t="s">
        <v>295</v>
      </c>
      <c r="G332" s="182">
        <v>0</v>
      </c>
      <c r="H332" s="182">
        <v>0</v>
      </c>
      <c r="I332" s="171">
        <v>0</v>
      </c>
    </row>
    <row r="333" spans="1:9" s="144" customFormat="1" x14ac:dyDescent="0.25">
      <c r="A333" s="158">
        <v>2</v>
      </c>
      <c r="B333" s="151">
        <v>6</v>
      </c>
      <c r="C333" s="151">
        <v>2</v>
      </c>
      <c r="D333" s="151">
        <v>1</v>
      </c>
      <c r="E333" s="149"/>
      <c r="F333" s="155" t="s">
        <v>296</v>
      </c>
      <c r="G333" s="175">
        <v>0</v>
      </c>
      <c r="H333" s="175">
        <v>0</v>
      </c>
      <c r="I333" s="171">
        <v>0</v>
      </c>
    </row>
    <row r="334" spans="1:9" s="144" customFormat="1" x14ac:dyDescent="0.25">
      <c r="A334" s="158">
        <v>2</v>
      </c>
      <c r="B334" s="151">
        <v>6</v>
      </c>
      <c r="C334" s="151">
        <v>2</v>
      </c>
      <c r="D334" s="151">
        <v>1</v>
      </c>
      <c r="E334" s="152" t="s">
        <v>35</v>
      </c>
      <c r="F334" s="155" t="s">
        <v>296</v>
      </c>
      <c r="G334" s="175">
        <v>0</v>
      </c>
      <c r="H334" s="175">
        <v>0</v>
      </c>
      <c r="I334" s="171">
        <v>0</v>
      </c>
    </row>
    <row r="335" spans="1:9" s="144" customFormat="1" x14ac:dyDescent="0.25">
      <c r="A335" s="158">
        <v>2</v>
      </c>
      <c r="B335" s="151">
        <v>6</v>
      </c>
      <c r="C335" s="151">
        <v>2</v>
      </c>
      <c r="D335" s="151">
        <v>2</v>
      </c>
      <c r="E335" s="149"/>
      <c r="F335" s="155" t="s">
        <v>297</v>
      </c>
      <c r="G335" s="175">
        <v>0</v>
      </c>
      <c r="H335" s="175">
        <v>0</v>
      </c>
      <c r="I335" s="171">
        <v>0</v>
      </c>
    </row>
    <row r="336" spans="1:9" s="144" customFormat="1" x14ac:dyDescent="0.25">
      <c r="A336" s="158">
        <v>2</v>
      </c>
      <c r="B336" s="151">
        <v>6</v>
      </c>
      <c r="C336" s="151">
        <v>2</v>
      </c>
      <c r="D336" s="151">
        <v>2</v>
      </c>
      <c r="E336" s="152" t="s">
        <v>35</v>
      </c>
      <c r="F336" s="155" t="s">
        <v>297</v>
      </c>
      <c r="G336" s="175">
        <v>0</v>
      </c>
      <c r="H336" s="175">
        <v>0</v>
      </c>
      <c r="I336" s="171">
        <v>0</v>
      </c>
    </row>
    <row r="337" spans="1:9" s="144" customFormat="1" x14ac:dyDescent="0.25">
      <c r="A337" s="158">
        <v>2</v>
      </c>
      <c r="B337" s="151">
        <v>6</v>
      </c>
      <c r="C337" s="151">
        <v>2</v>
      </c>
      <c r="D337" s="151">
        <v>3</v>
      </c>
      <c r="E337" s="149"/>
      <c r="F337" s="155" t="s">
        <v>298</v>
      </c>
      <c r="G337" s="175">
        <v>0</v>
      </c>
      <c r="H337" s="175">
        <v>0</v>
      </c>
      <c r="I337" s="171">
        <v>0</v>
      </c>
    </row>
    <row r="338" spans="1:9" s="144" customFormat="1" x14ac:dyDescent="0.25">
      <c r="A338" s="158">
        <v>2</v>
      </c>
      <c r="B338" s="151">
        <v>6</v>
      </c>
      <c r="C338" s="151">
        <v>2</v>
      </c>
      <c r="D338" s="151">
        <v>3</v>
      </c>
      <c r="E338" s="152" t="s">
        <v>35</v>
      </c>
      <c r="F338" s="155" t="s">
        <v>298</v>
      </c>
      <c r="G338" s="175">
        <v>0</v>
      </c>
      <c r="H338" s="175">
        <v>0</v>
      </c>
      <c r="I338" s="171">
        <v>0</v>
      </c>
    </row>
    <row r="339" spans="1:9" s="144" customFormat="1" x14ac:dyDescent="0.25">
      <c r="A339" s="158">
        <v>2</v>
      </c>
      <c r="B339" s="151">
        <v>6</v>
      </c>
      <c r="C339" s="151">
        <v>2</v>
      </c>
      <c r="D339" s="151">
        <v>4</v>
      </c>
      <c r="E339" s="149"/>
      <c r="F339" s="155" t="s">
        <v>299</v>
      </c>
      <c r="G339" s="175">
        <v>0</v>
      </c>
      <c r="H339" s="175">
        <v>0</v>
      </c>
      <c r="I339" s="171">
        <v>0</v>
      </c>
    </row>
    <row r="340" spans="1:9" s="144" customFormat="1" x14ac:dyDescent="0.25">
      <c r="A340" s="158">
        <v>2</v>
      </c>
      <c r="B340" s="151">
        <v>6</v>
      </c>
      <c r="C340" s="151">
        <v>2</v>
      </c>
      <c r="D340" s="151">
        <v>4</v>
      </c>
      <c r="E340" s="152" t="s">
        <v>35</v>
      </c>
      <c r="F340" s="155" t="s">
        <v>299</v>
      </c>
      <c r="G340" s="175">
        <v>0</v>
      </c>
      <c r="H340" s="175">
        <v>0</v>
      </c>
      <c r="I340" s="171">
        <v>0</v>
      </c>
    </row>
    <row r="341" spans="1:9" s="144" customFormat="1" x14ac:dyDescent="0.25">
      <c r="A341" s="167">
        <v>2</v>
      </c>
      <c r="B341" s="167">
        <v>6</v>
      </c>
      <c r="C341" s="167">
        <v>3</v>
      </c>
      <c r="D341" s="167"/>
      <c r="E341" s="167"/>
      <c r="F341" s="168" t="s">
        <v>300</v>
      </c>
      <c r="G341" s="182">
        <v>0</v>
      </c>
      <c r="H341" s="182">
        <v>0</v>
      </c>
      <c r="I341" s="171">
        <v>595476.43999999994</v>
      </c>
    </row>
    <row r="342" spans="1:9" s="144" customFormat="1" x14ac:dyDescent="0.25">
      <c r="A342" s="158">
        <v>2</v>
      </c>
      <c r="B342" s="151">
        <v>6</v>
      </c>
      <c r="C342" s="151">
        <v>3</v>
      </c>
      <c r="D342" s="151">
        <v>1</v>
      </c>
      <c r="E342" s="149"/>
      <c r="F342" s="155" t="s">
        <v>301</v>
      </c>
      <c r="G342" s="175">
        <v>0</v>
      </c>
      <c r="H342" s="175">
        <v>0</v>
      </c>
      <c r="I342" s="171">
        <v>595476.43999999994</v>
      </c>
    </row>
    <row r="343" spans="1:9" s="144" customFormat="1" x14ac:dyDescent="0.25">
      <c r="A343" s="158">
        <v>2</v>
      </c>
      <c r="B343" s="151">
        <v>6</v>
      </c>
      <c r="C343" s="151">
        <v>3</v>
      </c>
      <c r="D343" s="151">
        <v>1</v>
      </c>
      <c r="E343" s="152" t="s">
        <v>35</v>
      </c>
      <c r="F343" s="155" t="s">
        <v>301</v>
      </c>
      <c r="G343" s="175">
        <v>0</v>
      </c>
      <c r="H343" s="175">
        <v>0</v>
      </c>
      <c r="I343" s="171">
        <v>595476.43999999994</v>
      </c>
    </row>
    <row r="344" spans="1:9" s="144" customFormat="1" x14ac:dyDescent="0.25">
      <c r="A344" s="158">
        <v>2</v>
      </c>
      <c r="B344" s="151">
        <v>6</v>
      </c>
      <c r="C344" s="151">
        <v>3</v>
      </c>
      <c r="D344" s="151">
        <v>2</v>
      </c>
      <c r="E344" s="149"/>
      <c r="F344" s="155" t="s">
        <v>302</v>
      </c>
      <c r="G344" s="175">
        <v>0</v>
      </c>
      <c r="H344" s="175">
        <v>0</v>
      </c>
      <c r="I344" s="171">
        <v>0</v>
      </c>
    </row>
    <row r="345" spans="1:9" s="144" customFormat="1" x14ac:dyDescent="0.25">
      <c r="A345" s="158">
        <v>2</v>
      </c>
      <c r="B345" s="151">
        <v>6</v>
      </c>
      <c r="C345" s="151">
        <v>3</v>
      </c>
      <c r="D345" s="151">
        <v>2</v>
      </c>
      <c r="E345" s="152" t="s">
        <v>35</v>
      </c>
      <c r="F345" s="155" t="s">
        <v>302</v>
      </c>
      <c r="G345" s="175">
        <v>0</v>
      </c>
      <c r="H345" s="175">
        <v>0</v>
      </c>
      <c r="I345" s="171">
        <v>0</v>
      </c>
    </row>
    <row r="346" spans="1:9" s="144" customFormat="1" x14ac:dyDescent="0.25">
      <c r="A346" s="158">
        <v>2</v>
      </c>
      <c r="B346" s="151">
        <v>6</v>
      </c>
      <c r="C346" s="151">
        <v>3</v>
      </c>
      <c r="D346" s="151">
        <v>3</v>
      </c>
      <c r="E346" s="149"/>
      <c r="F346" s="155" t="s">
        <v>303</v>
      </c>
      <c r="G346" s="175">
        <v>0</v>
      </c>
      <c r="H346" s="175">
        <v>0</v>
      </c>
      <c r="I346" s="171">
        <v>0</v>
      </c>
    </row>
    <row r="347" spans="1:9" s="144" customFormat="1" x14ac:dyDescent="0.25">
      <c r="A347" s="158">
        <v>2</v>
      </c>
      <c r="B347" s="151">
        <v>6</v>
      </c>
      <c r="C347" s="151">
        <v>3</v>
      </c>
      <c r="D347" s="151">
        <v>3</v>
      </c>
      <c r="E347" s="152" t="s">
        <v>35</v>
      </c>
      <c r="F347" s="155" t="s">
        <v>303</v>
      </c>
      <c r="G347" s="175">
        <v>0</v>
      </c>
      <c r="H347" s="175">
        <v>0</v>
      </c>
      <c r="I347" s="171">
        <v>0</v>
      </c>
    </row>
    <row r="348" spans="1:9" s="144" customFormat="1" x14ac:dyDescent="0.25">
      <c r="A348" s="158">
        <v>2</v>
      </c>
      <c r="B348" s="151">
        <v>6</v>
      </c>
      <c r="C348" s="151">
        <v>3</v>
      </c>
      <c r="D348" s="151">
        <v>4</v>
      </c>
      <c r="E348" s="151"/>
      <c r="F348" s="155" t="s">
        <v>304</v>
      </c>
      <c r="G348" s="175">
        <v>0</v>
      </c>
      <c r="H348" s="175">
        <v>0</v>
      </c>
      <c r="I348" s="171">
        <v>0</v>
      </c>
    </row>
    <row r="349" spans="1:9" s="144" customFormat="1" x14ac:dyDescent="0.25">
      <c r="A349" s="158">
        <v>2</v>
      </c>
      <c r="B349" s="151">
        <v>6</v>
      </c>
      <c r="C349" s="151">
        <v>3</v>
      </c>
      <c r="D349" s="151">
        <v>4</v>
      </c>
      <c r="E349" s="152" t="s">
        <v>35</v>
      </c>
      <c r="F349" s="155" t="s">
        <v>304</v>
      </c>
      <c r="G349" s="175">
        <v>0</v>
      </c>
      <c r="H349" s="175">
        <v>0</v>
      </c>
      <c r="I349" s="171">
        <v>0</v>
      </c>
    </row>
    <row r="350" spans="1:9" s="144" customFormat="1" x14ac:dyDescent="0.25">
      <c r="A350" s="148">
        <v>2</v>
      </c>
      <c r="B350" s="149">
        <v>6</v>
      </c>
      <c r="C350" s="149">
        <v>4</v>
      </c>
      <c r="D350" s="149"/>
      <c r="E350" s="151"/>
      <c r="F350" s="166" t="s">
        <v>305</v>
      </c>
      <c r="G350" s="180">
        <v>0</v>
      </c>
      <c r="H350" s="180">
        <v>0</v>
      </c>
      <c r="I350" s="171">
        <v>0</v>
      </c>
    </row>
    <row r="351" spans="1:9" s="144" customFormat="1" x14ac:dyDescent="0.25">
      <c r="A351" s="158">
        <v>2</v>
      </c>
      <c r="B351" s="151">
        <v>6</v>
      </c>
      <c r="C351" s="151">
        <v>4</v>
      </c>
      <c r="D351" s="151">
        <v>1</v>
      </c>
      <c r="E351" s="151"/>
      <c r="F351" s="155" t="s">
        <v>306</v>
      </c>
      <c r="G351" s="175">
        <v>0</v>
      </c>
      <c r="H351" s="175">
        <v>0</v>
      </c>
      <c r="I351" s="171">
        <v>0</v>
      </c>
    </row>
    <row r="352" spans="1:9" s="144" customFormat="1" x14ac:dyDescent="0.25">
      <c r="A352" s="158">
        <v>2</v>
      </c>
      <c r="B352" s="151">
        <v>6</v>
      </c>
      <c r="C352" s="151">
        <v>4</v>
      </c>
      <c r="D352" s="151">
        <v>1</v>
      </c>
      <c r="E352" s="152" t="s">
        <v>35</v>
      </c>
      <c r="F352" s="155" t="s">
        <v>306</v>
      </c>
      <c r="G352" s="175">
        <v>0</v>
      </c>
      <c r="H352" s="175">
        <v>0</v>
      </c>
      <c r="I352" s="171">
        <v>0</v>
      </c>
    </row>
    <row r="353" spans="1:9" s="144" customFormat="1" x14ac:dyDescent="0.25">
      <c r="A353" s="158">
        <v>2</v>
      </c>
      <c r="B353" s="151">
        <v>6</v>
      </c>
      <c r="C353" s="151">
        <v>4</v>
      </c>
      <c r="D353" s="151">
        <v>2</v>
      </c>
      <c r="E353" s="151"/>
      <c r="F353" s="155" t="s">
        <v>307</v>
      </c>
      <c r="G353" s="175">
        <v>0</v>
      </c>
      <c r="H353" s="175">
        <v>0</v>
      </c>
      <c r="I353" s="171">
        <v>0</v>
      </c>
    </row>
    <row r="354" spans="1:9" s="144" customFormat="1" x14ac:dyDescent="0.25">
      <c r="A354" s="158">
        <v>2</v>
      </c>
      <c r="B354" s="151">
        <v>6</v>
      </c>
      <c r="C354" s="151">
        <v>4</v>
      </c>
      <c r="D354" s="151">
        <v>2</v>
      </c>
      <c r="E354" s="152" t="s">
        <v>35</v>
      </c>
      <c r="F354" s="155" t="s">
        <v>307</v>
      </c>
      <c r="G354" s="175">
        <v>0</v>
      </c>
      <c r="H354" s="175">
        <v>0</v>
      </c>
      <c r="I354" s="171">
        <v>0</v>
      </c>
    </row>
    <row r="355" spans="1:9" s="144" customFormat="1" x14ac:dyDescent="0.25">
      <c r="A355" s="158">
        <v>2</v>
      </c>
      <c r="B355" s="151">
        <v>6</v>
      </c>
      <c r="C355" s="151">
        <v>4</v>
      </c>
      <c r="D355" s="151">
        <v>3</v>
      </c>
      <c r="E355" s="151"/>
      <c r="F355" s="155" t="s">
        <v>308</v>
      </c>
      <c r="G355" s="175">
        <v>0</v>
      </c>
      <c r="H355" s="175">
        <v>0</v>
      </c>
      <c r="I355" s="171">
        <v>0</v>
      </c>
    </row>
    <row r="356" spans="1:9" s="144" customFormat="1" x14ac:dyDescent="0.25">
      <c r="A356" s="158">
        <v>2</v>
      </c>
      <c r="B356" s="151">
        <v>6</v>
      </c>
      <c r="C356" s="151">
        <v>4</v>
      </c>
      <c r="D356" s="151">
        <v>3</v>
      </c>
      <c r="E356" s="152" t="s">
        <v>35</v>
      </c>
      <c r="F356" s="155" t="s">
        <v>308</v>
      </c>
      <c r="G356" s="175">
        <v>0</v>
      </c>
      <c r="H356" s="175">
        <v>0</v>
      </c>
      <c r="I356" s="171">
        <v>0</v>
      </c>
    </row>
    <row r="357" spans="1:9" s="144" customFormat="1" x14ac:dyDescent="0.25">
      <c r="A357" s="158">
        <v>2</v>
      </c>
      <c r="B357" s="151">
        <v>6</v>
      </c>
      <c r="C357" s="151">
        <v>4</v>
      </c>
      <c r="D357" s="151">
        <v>4</v>
      </c>
      <c r="E357" s="151"/>
      <c r="F357" s="155" t="s">
        <v>309</v>
      </c>
      <c r="G357" s="175">
        <v>0</v>
      </c>
      <c r="H357" s="175">
        <v>0</v>
      </c>
      <c r="I357" s="171">
        <v>0</v>
      </c>
    </row>
    <row r="358" spans="1:9" s="144" customFormat="1" x14ac:dyDescent="0.25">
      <c r="A358" s="158">
        <v>2</v>
      </c>
      <c r="B358" s="151">
        <v>6</v>
      </c>
      <c r="C358" s="151">
        <v>4</v>
      </c>
      <c r="D358" s="151">
        <v>4</v>
      </c>
      <c r="E358" s="152" t="s">
        <v>35</v>
      </c>
      <c r="F358" s="155" t="s">
        <v>309</v>
      </c>
      <c r="G358" s="175">
        <v>0</v>
      </c>
      <c r="H358" s="175">
        <v>0</v>
      </c>
      <c r="I358" s="171">
        <v>0</v>
      </c>
    </row>
    <row r="359" spans="1:9" s="144" customFormat="1" x14ac:dyDescent="0.25">
      <c r="A359" s="158">
        <v>2</v>
      </c>
      <c r="B359" s="151">
        <v>6</v>
      </c>
      <c r="C359" s="151">
        <v>4</v>
      </c>
      <c r="D359" s="151">
        <v>5</v>
      </c>
      <c r="E359" s="151"/>
      <c r="F359" s="155" t="s">
        <v>310</v>
      </c>
      <c r="G359" s="175">
        <v>0</v>
      </c>
      <c r="H359" s="175">
        <v>0</v>
      </c>
      <c r="I359" s="171">
        <v>0</v>
      </c>
    </row>
    <row r="360" spans="1:9" s="144" customFormat="1" x14ac:dyDescent="0.25">
      <c r="A360" s="158">
        <v>2</v>
      </c>
      <c r="B360" s="151">
        <v>6</v>
      </c>
      <c r="C360" s="151">
        <v>4</v>
      </c>
      <c r="D360" s="151">
        <v>5</v>
      </c>
      <c r="E360" s="152" t="s">
        <v>35</v>
      </c>
      <c r="F360" s="155" t="s">
        <v>310</v>
      </c>
      <c r="G360" s="175">
        <v>0</v>
      </c>
      <c r="H360" s="175">
        <v>0</v>
      </c>
      <c r="I360" s="171">
        <v>0</v>
      </c>
    </row>
    <row r="361" spans="1:9" s="144" customFormat="1" x14ac:dyDescent="0.25">
      <c r="A361" s="158">
        <v>2</v>
      </c>
      <c r="B361" s="151">
        <v>6</v>
      </c>
      <c r="C361" s="151">
        <v>4</v>
      </c>
      <c r="D361" s="151">
        <v>6</v>
      </c>
      <c r="E361" s="151"/>
      <c r="F361" s="155" t="s">
        <v>311</v>
      </c>
      <c r="G361" s="175">
        <v>0</v>
      </c>
      <c r="H361" s="175">
        <v>0</v>
      </c>
      <c r="I361" s="171">
        <v>0</v>
      </c>
    </row>
    <row r="362" spans="1:9" s="144" customFormat="1" x14ac:dyDescent="0.25">
      <c r="A362" s="158">
        <v>2</v>
      </c>
      <c r="B362" s="151">
        <v>6</v>
      </c>
      <c r="C362" s="151">
        <v>4</v>
      </c>
      <c r="D362" s="151">
        <v>6</v>
      </c>
      <c r="E362" s="152" t="s">
        <v>35</v>
      </c>
      <c r="F362" s="155" t="s">
        <v>311</v>
      </c>
      <c r="G362" s="175">
        <v>0</v>
      </c>
      <c r="H362" s="175">
        <v>0</v>
      </c>
      <c r="I362" s="171">
        <v>0</v>
      </c>
    </row>
    <row r="363" spans="1:9" s="144" customFormat="1" x14ac:dyDescent="0.25">
      <c r="A363" s="158">
        <v>2</v>
      </c>
      <c r="B363" s="151">
        <v>6</v>
      </c>
      <c r="C363" s="151">
        <v>4</v>
      </c>
      <c r="D363" s="151">
        <v>7</v>
      </c>
      <c r="E363" s="151"/>
      <c r="F363" s="155" t="s">
        <v>312</v>
      </c>
      <c r="G363" s="175">
        <v>0</v>
      </c>
      <c r="H363" s="175">
        <v>0</v>
      </c>
      <c r="I363" s="171">
        <v>0</v>
      </c>
    </row>
    <row r="364" spans="1:9" s="144" customFormat="1" x14ac:dyDescent="0.25">
      <c r="A364" s="158">
        <v>2</v>
      </c>
      <c r="B364" s="151">
        <v>6</v>
      </c>
      <c r="C364" s="151">
        <v>4</v>
      </c>
      <c r="D364" s="151">
        <v>7</v>
      </c>
      <c r="E364" s="152" t="s">
        <v>35</v>
      </c>
      <c r="F364" s="155" t="s">
        <v>312</v>
      </c>
      <c r="G364" s="175">
        <v>0</v>
      </c>
      <c r="H364" s="175">
        <v>0</v>
      </c>
      <c r="I364" s="171">
        <v>0</v>
      </c>
    </row>
    <row r="365" spans="1:9" s="144" customFormat="1" x14ac:dyDescent="0.25">
      <c r="A365" s="158">
        <v>2</v>
      </c>
      <c r="B365" s="151">
        <v>6</v>
      </c>
      <c r="C365" s="151">
        <v>4</v>
      </c>
      <c r="D365" s="151">
        <v>8</v>
      </c>
      <c r="E365" s="151"/>
      <c r="F365" s="155" t="s">
        <v>313</v>
      </c>
      <c r="G365" s="175">
        <v>0</v>
      </c>
      <c r="H365" s="175">
        <v>0</v>
      </c>
      <c r="I365" s="171">
        <v>0</v>
      </c>
    </row>
    <row r="366" spans="1:9" s="144" customFormat="1" x14ac:dyDescent="0.25">
      <c r="A366" s="158">
        <v>2</v>
      </c>
      <c r="B366" s="151">
        <v>6</v>
      </c>
      <c r="C366" s="151">
        <v>4</v>
      </c>
      <c r="D366" s="151">
        <v>8</v>
      </c>
      <c r="E366" s="152" t="s">
        <v>35</v>
      </c>
      <c r="F366" s="155" t="s">
        <v>313</v>
      </c>
      <c r="G366" s="175">
        <v>0</v>
      </c>
      <c r="H366" s="175">
        <v>0</v>
      </c>
      <c r="I366" s="171">
        <v>0</v>
      </c>
    </row>
    <row r="367" spans="1:9" s="144" customFormat="1" x14ac:dyDescent="0.25">
      <c r="A367" s="148">
        <v>2</v>
      </c>
      <c r="B367" s="149">
        <v>6</v>
      </c>
      <c r="C367" s="149">
        <v>5</v>
      </c>
      <c r="D367" s="149"/>
      <c r="E367" s="151"/>
      <c r="F367" s="166" t="s">
        <v>314</v>
      </c>
      <c r="G367" s="180">
        <v>0</v>
      </c>
      <c r="H367" s="180">
        <v>0</v>
      </c>
      <c r="I367" s="171">
        <v>0</v>
      </c>
    </row>
    <row r="368" spans="1:9" s="144" customFormat="1" x14ac:dyDescent="0.25">
      <c r="A368" s="150">
        <v>2</v>
      </c>
      <c r="B368" s="151">
        <v>6</v>
      </c>
      <c r="C368" s="151">
        <v>5</v>
      </c>
      <c r="D368" s="151">
        <v>1</v>
      </c>
      <c r="E368" s="151"/>
      <c r="F368" s="155" t="s">
        <v>315</v>
      </c>
      <c r="G368" s="175">
        <v>0</v>
      </c>
      <c r="H368" s="175">
        <v>0</v>
      </c>
      <c r="I368" s="171">
        <v>0</v>
      </c>
    </row>
    <row r="369" spans="1:9" s="144" customFormat="1" x14ac:dyDescent="0.25">
      <c r="A369" s="150">
        <v>2</v>
      </c>
      <c r="B369" s="151">
        <v>6</v>
      </c>
      <c r="C369" s="151">
        <v>5</v>
      </c>
      <c r="D369" s="151">
        <v>1</v>
      </c>
      <c r="E369" s="152" t="s">
        <v>35</v>
      </c>
      <c r="F369" s="155" t="s">
        <v>315</v>
      </c>
      <c r="G369" s="175">
        <v>0</v>
      </c>
      <c r="H369" s="175">
        <v>0</v>
      </c>
      <c r="I369" s="171">
        <v>0</v>
      </c>
    </row>
    <row r="370" spans="1:9" s="144" customFormat="1" x14ac:dyDescent="0.25">
      <c r="A370" s="150">
        <v>2</v>
      </c>
      <c r="B370" s="151">
        <v>6</v>
      </c>
      <c r="C370" s="151">
        <v>5</v>
      </c>
      <c r="D370" s="151">
        <v>2</v>
      </c>
      <c r="E370" s="151"/>
      <c r="F370" s="155" t="s">
        <v>316</v>
      </c>
      <c r="G370" s="175">
        <v>0</v>
      </c>
      <c r="H370" s="175">
        <v>0</v>
      </c>
      <c r="I370" s="171">
        <v>0</v>
      </c>
    </row>
    <row r="371" spans="1:9" s="144" customFormat="1" x14ac:dyDescent="0.25">
      <c r="A371" s="150">
        <v>2</v>
      </c>
      <c r="B371" s="151">
        <v>6</v>
      </c>
      <c r="C371" s="151">
        <v>5</v>
      </c>
      <c r="D371" s="151">
        <v>2</v>
      </c>
      <c r="E371" s="152" t="s">
        <v>35</v>
      </c>
      <c r="F371" s="155" t="s">
        <v>316</v>
      </c>
      <c r="G371" s="175">
        <v>0</v>
      </c>
      <c r="H371" s="175">
        <v>0</v>
      </c>
      <c r="I371" s="171">
        <v>0</v>
      </c>
    </row>
    <row r="372" spans="1:9" s="144" customFormat="1" x14ac:dyDescent="0.25">
      <c r="A372" s="150">
        <v>2</v>
      </c>
      <c r="B372" s="151">
        <v>6</v>
      </c>
      <c r="C372" s="151">
        <v>5</v>
      </c>
      <c r="D372" s="151">
        <v>3</v>
      </c>
      <c r="E372" s="151"/>
      <c r="F372" s="155" t="s">
        <v>317</v>
      </c>
      <c r="G372" s="175">
        <v>0</v>
      </c>
      <c r="H372" s="175">
        <v>0</v>
      </c>
      <c r="I372" s="171">
        <v>0</v>
      </c>
    </row>
    <row r="373" spans="1:9" s="144" customFormat="1" x14ac:dyDescent="0.25">
      <c r="A373" s="150">
        <v>2</v>
      </c>
      <c r="B373" s="151">
        <v>6</v>
      </c>
      <c r="C373" s="151">
        <v>5</v>
      </c>
      <c r="D373" s="151">
        <v>3</v>
      </c>
      <c r="E373" s="152" t="s">
        <v>35</v>
      </c>
      <c r="F373" s="155" t="s">
        <v>317</v>
      </c>
      <c r="G373" s="175">
        <v>0</v>
      </c>
      <c r="H373" s="175">
        <v>0</v>
      </c>
      <c r="I373" s="171">
        <v>0</v>
      </c>
    </row>
    <row r="374" spans="1:9" s="144" customFormat="1" x14ac:dyDescent="0.25">
      <c r="A374" s="150">
        <v>2</v>
      </c>
      <c r="B374" s="151">
        <v>6</v>
      </c>
      <c r="C374" s="151">
        <v>5</v>
      </c>
      <c r="D374" s="151">
        <v>4</v>
      </c>
      <c r="E374" s="151"/>
      <c r="F374" s="155" t="s">
        <v>318</v>
      </c>
      <c r="G374" s="175">
        <v>0</v>
      </c>
      <c r="H374" s="175">
        <v>0</v>
      </c>
      <c r="I374" s="171">
        <v>0</v>
      </c>
    </row>
    <row r="375" spans="1:9" s="144" customFormat="1" x14ac:dyDescent="0.25">
      <c r="A375" s="150">
        <v>2</v>
      </c>
      <c r="B375" s="151">
        <v>6</v>
      </c>
      <c r="C375" s="151">
        <v>5</v>
      </c>
      <c r="D375" s="151">
        <v>4</v>
      </c>
      <c r="E375" s="152" t="s">
        <v>35</v>
      </c>
      <c r="F375" s="155" t="s">
        <v>318</v>
      </c>
      <c r="G375" s="175">
        <v>0</v>
      </c>
      <c r="H375" s="175">
        <v>0</v>
      </c>
      <c r="I375" s="171">
        <v>0</v>
      </c>
    </row>
    <row r="376" spans="1:9" s="144" customFormat="1" x14ac:dyDescent="0.25">
      <c r="A376" s="150">
        <v>2</v>
      </c>
      <c r="B376" s="151">
        <v>6</v>
      </c>
      <c r="C376" s="151">
        <v>5</v>
      </c>
      <c r="D376" s="151">
        <v>5</v>
      </c>
      <c r="E376" s="151"/>
      <c r="F376" s="155" t="s">
        <v>319</v>
      </c>
      <c r="G376" s="175">
        <v>0</v>
      </c>
      <c r="H376" s="175">
        <v>0</v>
      </c>
      <c r="I376" s="171">
        <v>0</v>
      </c>
    </row>
    <row r="377" spans="1:9" s="144" customFormat="1" x14ac:dyDescent="0.25">
      <c r="A377" s="150">
        <v>2</v>
      </c>
      <c r="B377" s="151">
        <v>6</v>
      </c>
      <c r="C377" s="151">
        <v>5</v>
      </c>
      <c r="D377" s="151">
        <v>5</v>
      </c>
      <c r="E377" s="152" t="s">
        <v>35</v>
      </c>
      <c r="F377" s="155" t="s">
        <v>319</v>
      </c>
      <c r="G377" s="175">
        <v>0</v>
      </c>
      <c r="H377" s="175">
        <v>0</v>
      </c>
      <c r="I377" s="171">
        <v>0</v>
      </c>
    </row>
    <row r="378" spans="1:9" s="144" customFormat="1" x14ac:dyDescent="0.25">
      <c r="A378" s="150">
        <v>2</v>
      </c>
      <c r="B378" s="151">
        <v>6</v>
      </c>
      <c r="C378" s="151">
        <v>5</v>
      </c>
      <c r="D378" s="151">
        <v>6</v>
      </c>
      <c r="E378" s="151"/>
      <c r="F378" s="155" t="s">
        <v>320</v>
      </c>
      <c r="G378" s="175">
        <v>0</v>
      </c>
      <c r="H378" s="175">
        <v>0</v>
      </c>
      <c r="I378" s="171">
        <v>0</v>
      </c>
    </row>
    <row r="379" spans="1:9" s="144" customFormat="1" x14ac:dyDescent="0.25">
      <c r="A379" s="150">
        <v>2</v>
      </c>
      <c r="B379" s="151">
        <v>6</v>
      </c>
      <c r="C379" s="151">
        <v>5</v>
      </c>
      <c r="D379" s="151">
        <v>6</v>
      </c>
      <c r="E379" s="152" t="s">
        <v>35</v>
      </c>
      <c r="F379" s="155" t="s">
        <v>320</v>
      </c>
      <c r="G379" s="175">
        <v>0</v>
      </c>
      <c r="H379" s="175">
        <v>0</v>
      </c>
      <c r="I379" s="171">
        <v>0</v>
      </c>
    </row>
    <row r="380" spans="1:9" s="144" customFormat="1" x14ac:dyDescent="0.25">
      <c r="A380" s="150">
        <v>2</v>
      </c>
      <c r="B380" s="151">
        <v>6</v>
      </c>
      <c r="C380" s="151">
        <v>5</v>
      </c>
      <c r="D380" s="151">
        <v>7</v>
      </c>
      <c r="E380" s="151"/>
      <c r="F380" s="155" t="s">
        <v>321</v>
      </c>
      <c r="G380" s="175">
        <v>0</v>
      </c>
      <c r="H380" s="175">
        <v>0</v>
      </c>
      <c r="I380" s="171">
        <v>0</v>
      </c>
    </row>
    <row r="381" spans="1:9" s="144" customFormat="1" x14ac:dyDescent="0.25">
      <c r="A381" s="150">
        <v>2</v>
      </c>
      <c r="B381" s="151">
        <v>6</v>
      </c>
      <c r="C381" s="151">
        <v>5</v>
      </c>
      <c r="D381" s="151">
        <v>7</v>
      </c>
      <c r="E381" s="152" t="s">
        <v>35</v>
      </c>
      <c r="F381" s="155" t="s">
        <v>321</v>
      </c>
      <c r="G381" s="175">
        <v>0</v>
      </c>
      <c r="H381" s="175">
        <v>0</v>
      </c>
      <c r="I381" s="171">
        <v>0</v>
      </c>
    </row>
    <row r="382" spans="1:9" s="144" customFormat="1" x14ac:dyDescent="0.25">
      <c r="A382" s="150">
        <v>2</v>
      </c>
      <c r="B382" s="151">
        <v>6</v>
      </c>
      <c r="C382" s="151">
        <v>5</v>
      </c>
      <c r="D382" s="151">
        <v>8</v>
      </c>
      <c r="E382" s="151"/>
      <c r="F382" s="155" t="s">
        <v>322</v>
      </c>
      <c r="G382" s="175">
        <v>0</v>
      </c>
      <c r="H382" s="175">
        <v>0</v>
      </c>
      <c r="I382" s="171">
        <v>0</v>
      </c>
    </row>
    <row r="383" spans="1:9" s="144" customFormat="1" x14ac:dyDescent="0.25">
      <c r="A383" s="150">
        <v>2</v>
      </c>
      <c r="B383" s="151">
        <v>6</v>
      </c>
      <c r="C383" s="151">
        <v>5</v>
      </c>
      <c r="D383" s="151">
        <v>8</v>
      </c>
      <c r="E383" s="152" t="s">
        <v>35</v>
      </c>
      <c r="F383" s="155" t="s">
        <v>322</v>
      </c>
      <c r="G383" s="175">
        <v>0</v>
      </c>
      <c r="H383" s="175">
        <v>0</v>
      </c>
      <c r="I383" s="171">
        <v>0</v>
      </c>
    </row>
    <row r="384" spans="1:9" s="144" customFormat="1" x14ac:dyDescent="0.25">
      <c r="A384" s="156">
        <v>2</v>
      </c>
      <c r="B384" s="149">
        <v>6</v>
      </c>
      <c r="C384" s="149">
        <v>6</v>
      </c>
      <c r="D384" s="149"/>
      <c r="E384" s="149"/>
      <c r="F384" s="166" t="s">
        <v>323</v>
      </c>
      <c r="G384" s="180">
        <v>0</v>
      </c>
      <c r="H384" s="180">
        <v>0</v>
      </c>
      <c r="I384" s="171">
        <v>0</v>
      </c>
    </row>
    <row r="385" spans="1:9" s="144" customFormat="1" x14ac:dyDescent="0.25">
      <c r="A385" s="158">
        <v>2</v>
      </c>
      <c r="B385" s="151">
        <v>6</v>
      </c>
      <c r="C385" s="151">
        <v>6</v>
      </c>
      <c r="D385" s="151">
        <v>1</v>
      </c>
      <c r="E385" s="149"/>
      <c r="F385" s="155" t="s">
        <v>324</v>
      </c>
      <c r="G385" s="175">
        <v>0</v>
      </c>
      <c r="H385" s="175">
        <v>0</v>
      </c>
      <c r="I385" s="171">
        <v>0</v>
      </c>
    </row>
    <row r="386" spans="1:9" s="144" customFormat="1" x14ac:dyDescent="0.25">
      <c r="A386" s="158">
        <v>2</v>
      </c>
      <c r="B386" s="151">
        <v>6</v>
      </c>
      <c r="C386" s="151">
        <v>6</v>
      </c>
      <c r="D386" s="151">
        <v>1</v>
      </c>
      <c r="E386" s="151" t="s">
        <v>325</v>
      </c>
      <c r="F386" s="155" t="s">
        <v>324</v>
      </c>
      <c r="G386" s="175">
        <v>0</v>
      </c>
      <c r="H386" s="175">
        <v>0</v>
      </c>
      <c r="I386" s="171">
        <v>0</v>
      </c>
    </row>
    <row r="387" spans="1:9" s="144" customFormat="1" x14ac:dyDescent="0.25">
      <c r="A387" s="158">
        <v>2</v>
      </c>
      <c r="B387" s="151">
        <v>6</v>
      </c>
      <c r="C387" s="151">
        <v>6</v>
      </c>
      <c r="D387" s="151">
        <v>2</v>
      </c>
      <c r="E387" s="149"/>
      <c r="F387" s="155" t="s">
        <v>326</v>
      </c>
      <c r="G387" s="175">
        <v>0</v>
      </c>
      <c r="H387" s="175">
        <v>0</v>
      </c>
      <c r="I387" s="171">
        <v>0</v>
      </c>
    </row>
    <row r="388" spans="1:9" s="144" customFormat="1" x14ac:dyDescent="0.25">
      <c r="A388" s="158">
        <v>2</v>
      </c>
      <c r="B388" s="151">
        <v>6</v>
      </c>
      <c r="C388" s="151">
        <v>6</v>
      </c>
      <c r="D388" s="151">
        <v>2</v>
      </c>
      <c r="E388" s="151" t="s">
        <v>325</v>
      </c>
      <c r="F388" s="155" t="s">
        <v>326</v>
      </c>
      <c r="G388" s="175">
        <v>0</v>
      </c>
      <c r="H388" s="175">
        <v>0</v>
      </c>
      <c r="I388" s="171">
        <v>0</v>
      </c>
    </row>
    <row r="389" spans="1:9" s="144" customFormat="1" x14ac:dyDescent="0.25">
      <c r="A389" s="148">
        <v>2</v>
      </c>
      <c r="B389" s="149">
        <v>6</v>
      </c>
      <c r="C389" s="149">
        <v>7</v>
      </c>
      <c r="D389" s="149"/>
      <c r="E389" s="151"/>
      <c r="F389" s="166" t="s">
        <v>327</v>
      </c>
      <c r="G389" s="180">
        <v>0</v>
      </c>
      <c r="H389" s="180">
        <v>0</v>
      </c>
      <c r="I389" s="171">
        <v>0</v>
      </c>
    </row>
    <row r="390" spans="1:9" s="144" customFormat="1" x14ac:dyDescent="0.25">
      <c r="A390" s="150">
        <v>2</v>
      </c>
      <c r="B390" s="151">
        <v>6</v>
      </c>
      <c r="C390" s="151">
        <v>7</v>
      </c>
      <c r="D390" s="151">
        <v>1</v>
      </c>
      <c r="E390" s="151"/>
      <c r="F390" s="155" t="s">
        <v>328</v>
      </c>
      <c r="G390" s="175">
        <v>0</v>
      </c>
      <c r="H390" s="175">
        <v>0</v>
      </c>
      <c r="I390" s="171">
        <v>0</v>
      </c>
    </row>
    <row r="391" spans="1:9" s="144" customFormat="1" x14ac:dyDescent="0.25">
      <c r="A391" s="150">
        <v>2</v>
      </c>
      <c r="B391" s="151">
        <v>6</v>
      </c>
      <c r="C391" s="151">
        <v>7</v>
      </c>
      <c r="D391" s="151">
        <v>1</v>
      </c>
      <c r="E391" s="152" t="s">
        <v>35</v>
      </c>
      <c r="F391" s="155" t="s">
        <v>328</v>
      </c>
      <c r="G391" s="175">
        <v>0</v>
      </c>
      <c r="H391" s="175">
        <v>0</v>
      </c>
      <c r="I391" s="171">
        <v>0</v>
      </c>
    </row>
    <row r="392" spans="1:9" s="144" customFormat="1" x14ac:dyDescent="0.25">
      <c r="A392" s="158">
        <v>2</v>
      </c>
      <c r="B392" s="151">
        <v>6</v>
      </c>
      <c r="C392" s="151">
        <v>7</v>
      </c>
      <c r="D392" s="151">
        <v>2</v>
      </c>
      <c r="E392" s="151"/>
      <c r="F392" s="155" t="s">
        <v>329</v>
      </c>
      <c r="G392" s="175">
        <v>0</v>
      </c>
      <c r="H392" s="175">
        <v>0</v>
      </c>
      <c r="I392" s="171">
        <v>0</v>
      </c>
    </row>
    <row r="393" spans="1:9" s="144" customFormat="1" x14ac:dyDescent="0.25">
      <c r="A393" s="158">
        <v>2</v>
      </c>
      <c r="B393" s="151">
        <v>6</v>
      </c>
      <c r="C393" s="151">
        <v>7</v>
      </c>
      <c r="D393" s="151">
        <v>2</v>
      </c>
      <c r="E393" s="152" t="s">
        <v>35</v>
      </c>
      <c r="F393" s="155" t="s">
        <v>329</v>
      </c>
      <c r="G393" s="175">
        <v>0</v>
      </c>
      <c r="H393" s="175">
        <v>0</v>
      </c>
      <c r="I393" s="171">
        <v>0</v>
      </c>
    </row>
    <row r="394" spans="1:9" s="144" customFormat="1" x14ac:dyDescent="0.25">
      <c r="A394" s="158">
        <v>2</v>
      </c>
      <c r="B394" s="151">
        <v>6</v>
      </c>
      <c r="C394" s="151">
        <v>7</v>
      </c>
      <c r="D394" s="151">
        <v>3</v>
      </c>
      <c r="E394" s="151"/>
      <c r="F394" s="155" t="s">
        <v>330</v>
      </c>
      <c r="G394" s="175">
        <v>0</v>
      </c>
      <c r="H394" s="175">
        <v>0</v>
      </c>
      <c r="I394" s="171">
        <v>0</v>
      </c>
    </row>
    <row r="395" spans="1:9" s="144" customFormat="1" x14ac:dyDescent="0.25">
      <c r="A395" s="158">
        <v>2</v>
      </c>
      <c r="B395" s="151">
        <v>6</v>
      </c>
      <c r="C395" s="151">
        <v>7</v>
      </c>
      <c r="D395" s="151">
        <v>3</v>
      </c>
      <c r="E395" s="152" t="s">
        <v>35</v>
      </c>
      <c r="F395" s="155" t="s">
        <v>330</v>
      </c>
      <c r="G395" s="175">
        <v>0</v>
      </c>
      <c r="H395" s="175">
        <v>0</v>
      </c>
      <c r="I395" s="171">
        <v>0</v>
      </c>
    </row>
    <row r="396" spans="1:9" s="144" customFormat="1" x14ac:dyDescent="0.25">
      <c r="A396" s="158">
        <v>2</v>
      </c>
      <c r="B396" s="151">
        <v>6</v>
      </c>
      <c r="C396" s="151">
        <v>7</v>
      </c>
      <c r="D396" s="151">
        <v>4</v>
      </c>
      <c r="E396" s="151"/>
      <c r="F396" s="155" t="s">
        <v>331</v>
      </c>
      <c r="G396" s="175">
        <v>0</v>
      </c>
      <c r="H396" s="175">
        <v>0</v>
      </c>
      <c r="I396" s="171">
        <v>0</v>
      </c>
    </row>
    <row r="397" spans="1:9" s="144" customFormat="1" x14ac:dyDescent="0.25">
      <c r="A397" s="158">
        <v>2</v>
      </c>
      <c r="B397" s="151">
        <v>6</v>
      </c>
      <c r="C397" s="151">
        <v>7</v>
      </c>
      <c r="D397" s="151">
        <v>4</v>
      </c>
      <c r="E397" s="152" t="s">
        <v>35</v>
      </c>
      <c r="F397" s="155" t="s">
        <v>331</v>
      </c>
      <c r="G397" s="175">
        <v>0</v>
      </c>
      <c r="H397" s="175">
        <v>0</v>
      </c>
      <c r="I397" s="171">
        <v>0</v>
      </c>
    </row>
    <row r="398" spans="1:9" s="144" customFormat="1" x14ac:dyDescent="0.25">
      <c r="A398" s="158">
        <v>2</v>
      </c>
      <c r="B398" s="151">
        <v>6</v>
      </c>
      <c r="C398" s="151">
        <v>7</v>
      </c>
      <c r="D398" s="151">
        <v>5</v>
      </c>
      <c r="E398" s="151"/>
      <c r="F398" s="155" t="s">
        <v>332</v>
      </c>
      <c r="G398" s="175">
        <v>0</v>
      </c>
      <c r="H398" s="175">
        <v>0</v>
      </c>
      <c r="I398" s="171">
        <v>0</v>
      </c>
    </row>
    <row r="399" spans="1:9" s="144" customFormat="1" x14ac:dyDescent="0.25">
      <c r="A399" s="158">
        <v>2</v>
      </c>
      <c r="B399" s="151">
        <v>6</v>
      </c>
      <c r="C399" s="151">
        <v>7</v>
      </c>
      <c r="D399" s="151">
        <v>5</v>
      </c>
      <c r="E399" s="152" t="s">
        <v>35</v>
      </c>
      <c r="F399" s="155" t="s">
        <v>332</v>
      </c>
      <c r="G399" s="175">
        <v>0</v>
      </c>
      <c r="H399" s="175">
        <v>0</v>
      </c>
      <c r="I399" s="171">
        <v>0</v>
      </c>
    </row>
    <row r="400" spans="1:9" s="144" customFormat="1" x14ac:dyDescent="0.25">
      <c r="A400" s="158">
        <v>2</v>
      </c>
      <c r="B400" s="151">
        <v>6</v>
      </c>
      <c r="C400" s="151">
        <v>7</v>
      </c>
      <c r="D400" s="151">
        <v>6</v>
      </c>
      <c r="E400" s="151"/>
      <c r="F400" s="155" t="s">
        <v>333</v>
      </c>
      <c r="G400" s="175">
        <v>0</v>
      </c>
      <c r="H400" s="175">
        <v>0</v>
      </c>
      <c r="I400" s="171">
        <v>0</v>
      </c>
    </row>
    <row r="401" spans="1:9" s="144" customFormat="1" x14ac:dyDescent="0.25">
      <c r="A401" s="158">
        <v>2</v>
      </c>
      <c r="B401" s="151">
        <v>6</v>
      </c>
      <c r="C401" s="151">
        <v>7</v>
      </c>
      <c r="D401" s="151">
        <v>6</v>
      </c>
      <c r="E401" s="152" t="s">
        <v>35</v>
      </c>
      <c r="F401" s="155" t="s">
        <v>333</v>
      </c>
      <c r="G401" s="175">
        <v>0</v>
      </c>
      <c r="H401" s="175">
        <v>0</v>
      </c>
      <c r="I401" s="171">
        <v>0</v>
      </c>
    </row>
    <row r="402" spans="1:9" s="144" customFormat="1" x14ac:dyDescent="0.25">
      <c r="A402" s="158">
        <v>2</v>
      </c>
      <c r="B402" s="151">
        <v>6</v>
      </c>
      <c r="C402" s="151">
        <v>7</v>
      </c>
      <c r="D402" s="151">
        <v>7</v>
      </c>
      <c r="E402" s="151"/>
      <c r="F402" s="155" t="s">
        <v>334</v>
      </c>
      <c r="G402" s="175">
        <v>0</v>
      </c>
      <c r="H402" s="175">
        <v>0</v>
      </c>
      <c r="I402" s="171">
        <v>0</v>
      </c>
    </row>
    <row r="403" spans="1:9" s="144" customFormat="1" x14ac:dyDescent="0.25">
      <c r="A403" s="158">
        <v>2</v>
      </c>
      <c r="B403" s="151">
        <v>6</v>
      </c>
      <c r="C403" s="151">
        <v>7</v>
      </c>
      <c r="D403" s="151">
        <v>7</v>
      </c>
      <c r="E403" s="152" t="s">
        <v>35</v>
      </c>
      <c r="F403" s="155" t="s">
        <v>334</v>
      </c>
      <c r="G403" s="175">
        <v>0</v>
      </c>
      <c r="H403" s="175">
        <v>0</v>
      </c>
      <c r="I403" s="171">
        <v>0</v>
      </c>
    </row>
    <row r="404" spans="1:9" s="144" customFormat="1" x14ac:dyDescent="0.25">
      <c r="A404" s="158">
        <v>2</v>
      </c>
      <c r="B404" s="151">
        <v>6</v>
      </c>
      <c r="C404" s="151">
        <v>7</v>
      </c>
      <c r="D404" s="151">
        <v>8</v>
      </c>
      <c r="E404" s="151"/>
      <c r="F404" s="155" t="s">
        <v>335</v>
      </c>
      <c r="G404" s="175">
        <v>0</v>
      </c>
      <c r="H404" s="175">
        <v>0</v>
      </c>
      <c r="I404" s="171">
        <v>0</v>
      </c>
    </row>
    <row r="405" spans="1:9" s="144" customFormat="1" x14ac:dyDescent="0.25">
      <c r="A405" s="158">
        <v>2</v>
      </c>
      <c r="B405" s="151">
        <v>6</v>
      </c>
      <c r="C405" s="151">
        <v>7</v>
      </c>
      <c r="D405" s="151">
        <v>8</v>
      </c>
      <c r="E405" s="152" t="s">
        <v>35</v>
      </c>
      <c r="F405" s="155" t="s">
        <v>335</v>
      </c>
      <c r="G405" s="175">
        <v>0</v>
      </c>
      <c r="H405" s="175">
        <v>0</v>
      </c>
      <c r="I405" s="171">
        <v>0</v>
      </c>
    </row>
    <row r="406" spans="1:9" s="144" customFormat="1" x14ac:dyDescent="0.25">
      <c r="A406" s="158">
        <v>2</v>
      </c>
      <c r="B406" s="151">
        <v>6</v>
      </c>
      <c r="C406" s="151">
        <v>7</v>
      </c>
      <c r="D406" s="151">
        <v>9</v>
      </c>
      <c r="E406" s="151"/>
      <c r="F406" s="155" t="s">
        <v>336</v>
      </c>
      <c r="G406" s="175">
        <v>0</v>
      </c>
      <c r="H406" s="175">
        <v>0</v>
      </c>
      <c r="I406" s="171">
        <v>0</v>
      </c>
    </row>
    <row r="407" spans="1:9" s="144" customFormat="1" x14ac:dyDescent="0.25">
      <c r="A407" s="158">
        <v>2</v>
      </c>
      <c r="B407" s="151">
        <v>6</v>
      </c>
      <c r="C407" s="151">
        <v>7</v>
      </c>
      <c r="D407" s="151">
        <v>9</v>
      </c>
      <c r="E407" s="152" t="s">
        <v>35</v>
      </c>
      <c r="F407" s="155" t="s">
        <v>336</v>
      </c>
      <c r="G407" s="175">
        <v>0</v>
      </c>
      <c r="H407" s="175">
        <v>0</v>
      </c>
      <c r="I407" s="171">
        <v>0</v>
      </c>
    </row>
    <row r="408" spans="1:9" s="144" customFormat="1" x14ac:dyDescent="0.25">
      <c r="A408" s="156">
        <v>2</v>
      </c>
      <c r="B408" s="149">
        <v>6</v>
      </c>
      <c r="C408" s="149">
        <v>8</v>
      </c>
      <c r="D408" s="149"/>
      <c r="E408" s="149"/>
      <c r="F408" s="166" t="s">
        <v>337</v>
      </c>
      <c r="G408" s="180">
        <v>0</v>
      </c>
      <c r="H408" s="180">
        <v>0</v>
      </c>
      <c r="I408" s="171">
        <v>0</v>
      </c>
    </row>
    <row r="409" spans="1:9" s="144" customFormat="1" x14ac:dyDescent="0.25">
      <c r="A409" s="158">
        <v>2</v>
      </c>
      <c r="B409" s="151">
        <v>6</v>
      </c>
      <c r="C409" s="151">
        <v>8</v>
      </c>
      <c r="D409" s="151">
        <v>1</v>
      </c>
      <c r="E409" s="151"/>
      <c r="F409" s="155" t="s">
        <v>338</v>
      </c>
      <c r="G409" s="175">
        <v>0</v>
      </c>
      <c r="H409" s="175">
        <v>0</v>
      </c>
      <c r="I409" s="171">
        <v>0</v>
      </c>
    </row>
    <row r="410" spans="1:9" s="144" customFormat="1" x14ac:dyDescent="0.25">
      <c r="A410" s="158">
        <v>2</v>
      </c>
      <c r="B410" s="151">
        <v>6</v>
      </c>
      <c r="C410" s="151">
        <v>8</v>
      </c>
      <c r="D410" s="151">
        <v>1</v>
      </c>
      <c r="E410" s="152" t="s">
        <v>35</v>
      </c>
      <c r="F410" s="155" t="s">
        <v>338</v>
      </c>
      <c r="G410" s="175">
        <v>0</v>
      </c>
      <c r="H410" s="175">
        <v>0</v>
      </c>
      <c r="I410" s="171">
        <v>0</v>
      </c>
    </row>
    <row r="411" spans="1:9" s="144" customFormat="1" x14ac:dyDescent="0.25">
      <c r="A411" s="158">
        <v>2</v>
      </c>
      <c r="B411" s="151">
        <v>6</v>
      </c>
      <c r="C411" s="151">
        <v>8</v>
      </c>
      <c r="D411" s="151">
        <v>2</v>
      </c>
      <c r="E411" s="151"/>
      <c r="F411" s="155" t="s">
        <v>339</v>
      </c>
      <c r="G411" s="175">
        <v>0</v>
      </c>
      <c r="H411" s="175">
        <v>0</v>
      </c>
      <c r="I411" s="171">
        <v>0</v>
      </c>
    </row>
    <row r="412" spans="1:9" s="144" customFormat="1" x14ac:dyDescent="0.25">
      <c r="A412" s="158">
        <v>2</v>
      </c>
      <c r="B412" s="151">
        <v>6</v>
      </c>
      <c r="C412" s="151">
        <v>8</v>
      </c>
      <c r="D412" s="151">
        <v>2</v>
      </c>
      <c r="E412" s="152" t="s">
        <v>35</v>
      </c>
      <c r="F412" s="155" t="s">
        <v>339</v>
      </c>
      <c r="G412" s="175">
        <v>0</v>
      </c>
      <c r="H412" s="175">
        <v>0</v>
      </c>
      <c r="I412" s="171">
        <v>0</v>
      </c>
    </row>
    <row r="413" spans="1:9" s="144" customFormat="1" x14ac:dyDescent="0.25">
      <c r="A413" s="158">
        <v>2</v>
      </c>
      <c r="B413" s="151">
        <v>6</v>
      </c>
      <c r="C413" s="151">
        <v>8</v>
      </c>
      <c r="D413" s="151">
        <v>3</v>
      </c>
      <c r="E413" s="151"/>
      <c r="F413" s="155" t="s">
        <v>340</v>
      </c>
      <c r="G413" s="175">
        <v>0</v>
      </c>
      <c r="H413" s="175">
        <v>0</v>
      </c>
      <c r="I413" s="171">
        <v>0</v>
      </c>
    </row>
    <row r="414" spans="1:9" s="144" customFormat="1" x14ac:dyDescent="0.25">
      <c r="A414" s="158">
        <v>2</v>
      </c>
      <c r="B414" s="151">
        <v>6</v>
      </c>
      <c r="C414" s="151">
        <v>8</v>
      </c>
      <c r="D414" s="151">
        <v>3</v>
      </c>
      <c r="E414" s="152" t="s">
        <v>35</v>
      </c>
      <c r="F414" s="155" t="s">
        <v>341</v>
      </c>
      <c r="G414" s="175">
        <v>0</v>
      </c>
      <c r="H414" s="175">
        <v>0</v>
      </c>
      <c r="I414" s="171">
        <v>0</v>
      </c>
    </row>
    <row r="415" spans="1:9" s="144" customFormat="1" x14ac:dyDescent="0.25">
      <c r="A415" s="158">
        <v>2</v>
      </c>
      <c r="B415" s="151">
        <v>6</v>
      </c>
      <c r="C415" s="151">
        <v>8</v>
      </c>
      <c r="D415" s="151">
        <v>3</v>
      </c>
      <c r="E415" s="152" t="s">
        <v>37</v>
      </c>
      <c r="F415" s="155" t="s">
        <v>342</v>
      </c>
      <c r="G415" s="175">
        <v>0</v>
      </c>
      <c r="H415" s="175">
        <v>0</v>
      </c>
      <c r="I415" s="171">
        <v>0</v>
      </c>
    </row>
    <row r="416" spans="1:9" s="144" customFormat="1" x14ac:dyDescent="0.25">
      <c r="A416" s="158">
        <v>2</v>
      </c>
      <c r="B416" s="151">
        <v>6</v>
      </c>
      <c r="C416" s="151">
        <v>8</v>
      </c>
      <c r="D416" s="151">
        <v>4</v>
      </c>
      <c r="E416" s="151"/>
      <c r="F416" s="155" t="s">
        <v>343</v>
      </c>
      <c r="G416" s="175">
        <v>0</v>
      </c>
      <c r="H416" s="175">
        <v>0</v>
      </c>
      <c r="I416" s="171">
        <v>0</v>
      </c>
    </row>
    <row r="417" spans="1:9" s="144" customFormat="1" x14ac:dyDescent="0.25">
      <c r="A417" s="158">
        <v>2</v>
      </c>
      <c r="B417" s="151">
        <v>6</v>
      </c>
      <c r="C417" s="151">
        <v>8</v>
      </c>
      <c r="D417" s="151">
        <v>4</v>
      </c>
      <c r="E417" s="152" t="s">
        <v>35</v>
      </c>
      <c r="F417" s="155" t="s">
        <v>343</v>
      </c>
      <c r="G417" s="175">
        <v>0</v>
      </c>
      <c r="H417" s="175">
        <v>0</v>
      </c>
      <c r="I417" s="171">
        <v>0</v>
      </c>
    </row>
    <row r="418" spans="1:9" s="144" customFormat="1" x14ac:dyDescent="0.25">
      <c r="A418" s="158">
        <v>2</v>
      </c>
      <c r="B418" s="151">
        <v>6</v>
      </c>
      <c r="C418" s="151">
        <v>8</v>
      </c>
      <c r="D418" s="151">
        <v>5</v>
      </c>
      <c r="E418" s="151"/>
      <c r="F418" s="155" t="s">
        <v>344</v>
      </c>
      <c r="G418" s="175">
        <v>0</v>
      </c>
      <c r="H418" s="175">
        <v>0</v>
      </c>
      <c r="I418" s="171">
        <v>0</v>
      </c>
    </row>
    <row r="419" spans="1:9" s="144" customFormat="1" x14ac:dyDescent="0.25">
      <c r="A419" s="158">
        <v>2</v>
      </c>
      <c r="B419" s="151">
        <v>6</v>
      </c>
      <c r="C419" s="151">
        <v>8</v>
      </c>
      <c r="D419" s="151">
        <v>5</v>
      </c>
      <c r="E419" s="152" t="s">
        <v>35</v>
      </c>
      <c r="F419" s="155" t="s">
        <v>344</v>
      </c>
      <c r="G419" s="175">
        <v>0</v>
      </c>
      <c r="H419" s="175">
        <v>0</v>
      </c>
      <c r="I419" s="171">
        <v>0</v>
      </c>
    </row>
    <row r="420" spans="1:9" s="144" customFormat="1" x14ac:dyDescent="0.25">
      <c r="A420" s="158">
        <v>2</v>
      </c>
      <c r="B420" s="151">
        <v>6</v>
      </c>
      <c r="C420" s="151">
        <v>8</v>
      </c>
      <c r="D420" s="151">
        <v>6</v>
      </c>
      <c r="E420" s="151"/>
      <c r="F420" s="155" t="s">
        <v>345</v>
      </c>
      <c r="G420" s="175">
        <v>0</v>
      </c>
      <c r="H420" s="175">
        <v>0</v>
      </c>
      <c r="I420" s="171">
        <v>0</v>
      </c>
    </row>
    <row r="421" spans="1:9" s="144" customFormat="1" x14ac:dyDescent="0.25">
      <c r="A421" s="158">
        <v>2</v>
      </c>
      <c r="B421" s="151">
        <v>6</v>
      </c>
      <c r="C421" s="151">
        <v>8</v>
      </c>
      <c r="D421" s="151">
        <v>6</v>
      </c>
      <c r="E421" s="152" t="s">
        <v>35</v>
      </c>
      <c r="F421" s="155" t="s">
        <v>345</v>
      </c>
      <c r="G421" s="175">
        <v>0</v>
      </c>
      <c r="H421" s="175">
        <v>0</v>
      </c>
      <c r="I421" s="171">
        <v>0</v>
      </c>
    </row>
    <row r="422" spans="1:9" s="144" customFormat="1" x14ac:dyDescent="0.25">
      <c r="A422" s="158">
        <v>2</v>
      </c>
      <c r="B422" s="151">
        <v>6</v>
      </c>
      <c r="C422" s="151">
        <v>8</v>
      </c>
      <c r="D422" s="151">
        <v>7</v>
      </c>
      <c r="E422" s="151"/>
      <c r="F422" s="155" t="s">
        <v>346</v>
      </c>
      <c r="G422" s="175">
        <v>0</v>
      </c>
      <c r="H422" s="175">
        <v>0</v>
      </c>
      <c r="I422" s="171">
        <v>0</v>
      </c>
    </row>
    <row r="423" spans="1:9" s="144" customFormat="1" x14ac:dyDescent="0.25">
      <c r="A423" s="158">
        <v>2</v>
      </c>
      <c r="B423" s="151">
        <v>6</v>
      </c>
      <c r="C423" s="151">
        <v>8</v>
      </c>
      <c r="D423" s="151">
        <v>7</v>
      </c>
      <c r="E423" s="152" t="s">
        <v>35</v>
      </c>
      <c r="F423" s="155" t="s">
        <v>346</v>
      </c>
      <c r="G423" s="175">
        <v>0</v>
      </c>
      <c r="H423" s="175">
        <v>0</v>
      </c>
      <c r="I423" s="171">
        <v>0</v>
      </c>
    </row>
    <row r="424" spans="1:9" s="144" customFormat="1" x14ac:dyDescent="0.25">
      <c r="A424" s="150">
        <v>2</v>
      </c>
      <c r="B424" s="151">
        <v>6</v>
      </c>
      <c r="C424" s="151">
        <v>8</v>
      </c>
      <c r="D424" s="151">
        <v>8</v>
      </c>
      <c r="E424" s="151"/>
      <c r="F424" s="155" t="s">
        <v>347</v>
      </c>
      <c r="G424" s="175">
        <v>0</v>
      </c>
      <c r="H424" s="175">
        <v>0</v>
      </c>
      <c r="I424" s="171">
        <v>0</v>
      </c>
    </row>
    <row r="425" spans="1:9" s="144" customFormat="1" x14ac:dyDescent="0.25">
      <c r="A425" s="158">
        <v>2</v>
      </c>
      <c r="B425" s="151">
        <v>6</v>
      </c>
      <c r="C425" s="151">
        <v>8</v>
      </c>
      <c r="D425" s="151">
        <v>8</v>
      </c>
      <c r="E425" s="151" t="s">
        <v>348</v>
      </c>
      <c r="F425" s="155" t="s">
        <v>349</v>
      </c>
      <c r="G425" s="175">
        <v>0</v>
      </c>
      <c r="H425" s="175">
        <v>0</v>
      </c>
      <c r="I425" s="171">
        <v>0</v>
      </c>
    </row>
    <row r="426" spans="1:9" s="144" customFormat="1" x14ac:dyDescent="0.25">
      <c r="A426" s="158">
        <v>2</v>
      </c>
      <c r="B426" s="151">
        <v>6</v>
      </c>
      <c r="C426" s="151">
        <v>8</v>
      </c>
      <c r="D426" s="151">
        <v>8</v>
      </c>
      <c r="E426" s="151" t="s">
        <v>350</v>
      </c>
      <c r="F426" s="155" t="s">
        <v>351</v>
      </c>
      <c r="G426" s="175">
        <v>0</v>
      </c>
      <c r="H426" s="175">
        <v>0</v>
      </c>
      <c r="I426" s="171">
        <v>0</v>
      </c>
    </row>
    <row r="427" spans="1:9" s="144" customFormat="1" x14ac:dyDescent="0.25">
      <c r="A427" s="158">
        <v>2</v>
      </c>
      <c r="B427" s="151">
        <v>6</v>
      </c>
      <c r="C427" s="151">
        <v>8</v>
      </c>
      <c r="D427" s="151">
        <v>8</v>
      </c>
      <c r="E427" s="151" t="s">
        <v>352</v>
      </c>
      <c r="F427" s="155" t="s">
        <v>353</v>
      </c>
      <c r="G427" s="175">
        <v>0</v>
      </c>
      <c r="H427" s="175">
        <v>0</v>
      </c>
      <c r="I427" s="171">
        <v>0</v>
      </c>
    </row>
    <row r="428" spans="1:9" s="144" customFormat="1" x14ac:dyDescent="0.25">
      <c r="A428" s="158">
        <v>2</v>
      </c>
      <c r="B428" s="151">
        <v>6</v>
      </c>
      <c r="C428" s="151">
        <v>8</v>
      </c>
      <c r="D428" s="151">
        <v>9</v>
      </c>
      <c r="E428" s="151"/>
      <c r="F428" s="155" t="s">
        <v>354</v>
      </c>
      <c r="G428" s="175">
        <v>0</v>
      </c>
      <c r="H428" s="175">
        <v>0</v>
      </c>
      <c r="I428" s="171">
        <v>0</v>
      </c>
    </row>
    <row r="429" spans="1:9" s="144" customFormat="1" x14ac:dyDescent="0.25">
      <c r="A429" s="158">
        <v>2</v>
      </c>
      <c r="B429" s="151">
        <v>6</v>
      </c>
      <c r="C429" s="151">
        <v>8</v>
      </c>
      <c r="D429" s="151">
        <v>9</v>
      </c>
      <c r="E429" s="151" t="s">
        <v>325</v>
      </c>
      <c r="F429" s="155" t="s">
        <v>354</v>
      </c>
      <c r="G429" s="175">
        <v>0</v>
      </c>
      <c r="H429" s="175">
        <v>0</v>
      </c>
      <c r="I429" s="171">
        <v>0</v>
      </c>
    </row>
    <row r="430" spans="1:9" s="144" customFormat="1" x14ac:dyDescent="0.25">
      <c r="A430" s="148">
        <v>2</v>
      </c>
      <c r="B430" s="149">
        <v>6</v>
      </c>
      <c r="C430" s="149">
        <v>9</v>
      </c>
      <c r="D430" s="149"/>
      <c r="E430" s="151"/>
      <c r="F430" s="166" t="s">
        <v>355</v>
      </c>
      <c r="G430" s="180">
        <v>0</v>
      </c>
      <c r="H430" s="180">
        <v>0</v>
      </c>
      <c r="I430" s="171">
        <v>0</v>
      </c>
    </row>
    <row r="431" spans="1:9" s="144" customFormat="1" x14ac:dyDescent="0.25">
      <c r="A431" s="158">
        <v>2</v>
      </c>
      <c r="B431" s="151">
        <v>6</v>
      </c>
      <c r="C431" s="151">
        <v>9</v>
      </c>
      <c r="D431" s="151">
        <v>1</v>
      </c>
      <c r="E431" s="151"/>
      <c r="F431" s="155" t="s">
        <v>356</v>
      </c>
      <c r="G431" s="175">
        <v>0</v>
      </c>
      <c r="H431" s="175">
        <v>0</v>
      </c>
      <c r="I431" s="171">
        <v>0</v>
      </c>
    </row>
    <row r="432" spans="1:9" s="144" customFormat="1" x14ac:dyDescent="0.25">
      <c r="A432" s="158">
        <v>2</v>
      </c>
      <c r="B432" s="151">
        <v>6</v>
      </c>
      <c r="C432" s="151">
        <v>9</v>
      </c>
      <c r="D432" s="151">
        <v>1</v>
      </c>
      <c r="E432" s="151" t="s">
        <v>35</v>
      </c>
      <c r="F432" s="155" t="s">
        <v>356</v>
      </c>
      <c r="G432" s="175">
        <v>0</v>
      </c>
      <c r="H432" s="175">
        <v>0</v>
      </c>
      <c r="I432" s="171">
        <v>0</v>
      </c>
    </row>
    <row r="433" spans="1:9" s="144" customFormat="1" x14ac:dyDescent="0.25">
      <c r="A433" s="158">
        <v>2</v>
      </c>
      <c r="B433" s="151">
        <v>6</v>
      </c>
      <c r="C433" s="151">
        <v>9</v>
      </c>
      <c r="D433" s="151">
        <v>1</v>
      </c>
      <c r="E433" s="151" t="s">
        <v>37</v>
      </c>
      <c r="F433" s="155" t="s">
        <v>357</v>
      </c>
      <c r="G433" s="175">
        <v>0</v>
      </c>
      <c r="H433" s="175">
        <v>0</v>
      </c>
      <c r="I433" s="171">
        <v>0</v>
      </c>
    </row>
    <row r="434" spans="1:9" s="144" customFormat="1" x14ac:dyDescent="0.25">
      <c r="A434" s="158">
        <v>2</v>
      </c>
      <c r="B434" s="151">
        <v>6</v>
      </c>
      <c r="C434" s="151">
        <v>9</v>
      </c>
      <c r="D434" s="151">
        <v>2</v>
      </c>
      <c r="E434" s="151"/>
      <c r="F434" s="155" t="s">
        <v>358</v>
      </c>
      <c r="G434" s="175">
        <v>0</v>
      </c>
      <c r="H434" s="175">
        <v>0</v>
      </c>
      <c r="I434" s="171">
        <v>0</v>
      </c>
    </row>
    <row r="435" spans="1:9" s="144" customFormat="1" x14ac:dyDescent="0.25">
      <c r="A435" s="158">
        <v>2</v>
      </c>
      <c r="B435" s="151">
        <v>6</v>
      </c>
      <c r="C435" s="151">
        <v>9</v>
      </c>
      <c r="D435" s="151">
        <v>2</v>
      </c>
      <c r="E435" s="152" t="s">
        <v>35</v>
      </c>
      <c r="F435" s="155" t="s">
        <v>358</v>
      </c>
      <c r="G435" s="175">
        <v>0</v>
      </c>
      <c r="H435" s="175">
        <v>0</v>
      </c>
      <c r="I435" s="171">
        <v>0</v>
      </c>
    </row>
    <row r="436" spans="1:9" s="144" customFormat="1" x14ac:dyDescent="0.25">
      <c r="A436" s="158">
        <v>2</v>
      </c>
      <c r="B436" s="151">
        <v>6</v>
      </c>
      <c r="C436" s="151">
        <v>9</v>
      </c>
      <c r="D436" s="151">
        <v>2</v>
      </c>
      <c r="E436" s="152" t="s">
        <v>37</v>
      </c>
      <c r="F436" s="155" t="s">
        <v>359</v>
      </c>
      <c r="G436" s="175">
        <v>0</v>
      </c>
      <c r="H436" s="175">
        <v>0</v>
      </c>
      <c r="I436" s="171">
        <v>0</v>
      </c>
    </row>
    <row r="437" spans="1:9" s="144" customFormat="1" x14ac:dyDescent="0.25">
      <c r="A437" s="158">
        <v>2</v>
      </c>
      <c r="B437" s="151">
        <v>6</v>
      </c>
      <c r="C437" s="151">
        <v>9</v>
      </c>
      <c r="D437" s="151">
        <v>3</v>
      </c>
      <c r="E437" s="151"/>
      <c r="F437" s="155" t="s">
        <v>360</v>
      </c>
      <c r="G437" s="175">
        <v>0</v>
      </c>
      <c r="H437" s="175">
        <v>0</v>
      </c>
      <c r="I437" s="171">
        <v>0</v>
      </c>
    </row>
    <row r="438" spans="1:9" s="144" customFormat="1" x14ac:dyDescent="0.25">
      <c r="A438" s="158">
        <v>2</v>
      </c>
      <c r="B438" s="151">
        <v>6</v>
      </c>
      <c r="C438" s="151">
        <v>9</v>
      </c>
      <c r="D438" s="151">
        <v>3</v>
      </c>
      <c r="E438" s="152" t="s">
        <v>35</v>
      </c>
      <c r="F438" s="155" t="s">
        <v>360</v>
      </c>
      <c r="G438" s="175">
        <v>0</v>
      </c>
      <c r="H438" s="175">
        <v>0</v>
      </c>
      <c r="I438" s="171">
        <v>0</v>
      </c>
    </row>
    <row r="439" spans="1:9" s="144" customFormat="1" x14ac:dyDescent="0.25">
      <c r="A439" s="158">
        <v>2</v>
      </c>
      <c r="B439" s="151">
        <v>6</v>
      </c>
      <c r="C439" s="151">
        <v>9</v>
      </c>
      <c r="D439" s="151">
        <v>4</v>
      </c>
      <c r="E439" s="151"/>
      <c r="F439" s="155" t="s">
        <v>361</v>
      </c>
      <c r="G439" s="175">
        <v>0</v>
      </c>
      <c r="H439" s="175">
        <v>0</v>
      </c>
      <c r="I439" s="171">
        <v>0</v>
      </c>
    </row>
    <row r="440" spans="1:9" s="144" customFormat="1" x14ac:dyDescent="0.25">
      <c r="A440" s="158">
        <v>2</v>
      </c>
      <c r="B440" s="151">
        <v>6</v>
      </c>
      <c r="C440" s="151">
        <v>9</v>
      </c>
      <c r="D440" s="151">
        <v>4</v>
      </c>
      <c r="E440" s="152" t="s">
        <v>35</v>
      </c>
      <c r="F440" s="155" t="s">
        <v>361</v>
      </c>
      <c r="G440" s="175">
        <v>0</v>
      </c>
      <c r="H440" s="175">
        <v>0</v>
      </c>
      <c r="I440" s="171">
        <v>0</v>
      </c>
    </row>
    <row r="441" spans="1:9" s="144" customFormat="1" x14ac:dyDescent="0.25">
      <c r="A441" s="158">
        <v>2</v>
      </c>
      <c r="B441" s="151">
        <v>6</v>
      </c>
      <c r="C441" s="151">
        <v>9</v>
      </c>
      <c r="D441" s="151">
        <v>5</v>
      </c>
      <c r="E441" s="151"/>
      <c r="F441" s="155" t="s">
        <v>362</v>
      </c>
      <c r="G441" s="175">
        <v>0</v>
      </c>
      <c r="H441" s="175">
        <v>0</v>
      </c>
      <c r="I441" s="171">
        <v>0</v>
      </c>
    </row>
    <row r="442" spans="1:9" s="144" customFormat="1" x14ac:dyDescent="0.25">
      <c r="A442" s="158">
        <v>2</v>
      </c>
      <c r="B442" s="151">
        <v>6</v>
      </c>
      <c r="C442" s="151">
        <v>9</v>
      </c>
      <c r="D442" s="151">
        <v>5</v>
      </c>
      <c r="E442" s="152" t="s">
        <v>35</v>
      </c>
      <c r="F442" s="155" t="s">
        <v>363</v>
      </c>
      <c r="G442" s="175">
        <v>0</v>
      </c>
      <c r="H442" s="175">
        <v>0</v>
      </c>
      <c r="I442" s="171">
        <v>0</v>
      </c>
    </row>
    <row r="443" spans="1:9" s="144" customFormat="1" x14ac:dyDescent="0.25">
      <c r="A443" s="158">
        <v>2</v>
      </c>
      <c r="B443" s="151">
        <v>6</v>
      </c>
      <c r="C443" s="151">
        <v>9</v>
      </c>
      <c r="D443" s="151">
        <v>5</v>
      </c>
      <c r="E443" s="152" t="s">
        <v>37</v>
      </c>
      <c r="F443" s="155" t="s">
        <v>364</v>
      </c>
      <c r="G443" s="175">
        <v>0</v>
      </c>
      <c r="H443" s="175">
        <v>0</v>
      </c>
      <c r="I443" s="171">
        <v>0</v>
      </c>
    </row>
    <row r="444" spans="1:9" s="144" customFormat="1" x14ac:dyDescent="0.25">
      <c r="A444" s="158">
        <v>2</v>
      </c>
      <c r="B444" s="151">
        <v>6</v>
      </c>
      <c r="C444" s="151">
        <v>9</v>
      </c>
      <c r="D444" s="151">
        <v>5</v>
      </c>
      <c r="E444" s="152" t="s">
        <v>39</v>
      </c>
      <c r="F444" s="155" t="s">
        <v>365</v>
      </c>
      <c r="G444" s="175">
        <v>0</v>
      </c>
      <c r="H444" s="175">
        <v>0</v>
      </c>
      <c r="I444" s="171">
        <v>0</v>
      </c>
    </row>
    <row r="445" spans="1:9" s="144" customFormat="1" x14ac:dyDescent="0.25">
      <c r="A445" s="158">
        <v>2</v>
      </c>
      <c r="B445" s="151">
        <v>6</v>
      </c>
      <c r="C445" s="151">
        <v>9</v>
      </c>
      <c r="D445" s="151">
        <v>9</v>
      </c>
      <c r="E445" s="151"/>
      <c r="F445" s="155" t="s">
        <v>366</v>
      </c>
      <c r="G445" s="175">
        <v>0</v>
      </c>
      <c r="H445" s="175">
        <v>0</v>
      </c>
      <c r="I445" s="171">
        <v>0</v>
      </c>
    </row>
    <row r="446" spans="1:9" s="144" customFormat="1" x14ac:dyDescent="0.25">
      <c r="A446" s="158">
        <v>2</v>
      </c>
      <c r="B446" s="151">
        <v>6</v>
      </c>
      <c r="C446" s="151">
        <v>9</v>
      </c>
      <c r="D446" s="151">
        <v>9</v>
      </c>
      <c r="E446" s="152" t="s">
        <v>35</v>
      </c>
      <c r="F446" s="155" t="s">
        <v>366</v>
      </c>
      <c r="G446" s="175">
        <v>0</v>
      </c>
      <c r="H446" s="175">
        <v>0</v>
      </c>
      <c r="I446" s="171">
        <v>0</v>
      </c>
    </row>
    <row r="447" spans="1:9" s="144" customFormat="1" x14ac:dyDescent="0.25">
      <c r="A447" s="156">
        <v>2</v>
      </c>
      <c r="B447" s="149">
        <v>7</v>
      </c>
      <c r="C447" s="149"/>
      <c r="D447" s="149"/>
      <c r="E447" s="149"/>
      <c r="F447" s="166" t="s">
        <v>367</v>
      </c>
      <c r="G447" s="180">
        <v>0</v>
      </c>
      <c r="H447" s="180">
        <v>0</v>
      </c>
      <c r="I447" s="171">
        <v>0</v>
      </c>
    </row>
    <row r="448" spans="1:9" s="144" customFormat="1" x14ac:dyDescent="0.25">
      <c r="A448" s="156">
        <v>2</v>
      </c>
      <c r="B448" s="149">
        <v>7</v>
      </c>
      <c r="C448" s="149">
        <v>1</v>
      </c>
      <c r="D448" s="149"/>
      <c r="E448" s="149"/>
      <c r="F448" s="166" t="s">
        <v>368</v>
      </c>
      <c r="G448" s="180">
        <v>0</v>
      </c>
      <c r="H448" s="180">
        <v>0</v>
      </c>
      <c r="I448" s="171">
        <v>0</v>
      </c>
    </row>
    <row r="449" spans="1:9" s="144" customFormat="1" x14ac:dyDescent="0.25">
      <c r="A449" s="158">
        <v>2</v>
      </c>
      <c r="B449" s="151">
        <v>7</v>
      </c>
      <c r="C449" s="151">
        <v>1</v>
      </c>
      <c r="D449" s="151">
        <v>1</v>
      </c>
      <c r="E449" s="149"/>
      <c r="F449" s="155" t="s">
        <v>369</v>
      </c>
      <c r="G449" s="175">
        <v>0</v>
      </c>
      <c r="H449" s="175">
        <v>0</v>
      </c>
      <c r="I449" s="171">
        <v>0</v>
      </c>
    </row>
    <row r="450" spans="1:9" s="144" customFormat="1" x14ac:dyDescent="0.25">
      <c r="A450" s="158">
        <v>2</v>
      </c>
      <c r="B450" s="151">
        <v>7</v>
      </c>
      <c r="C450" s="151">
        <v>1</v>
      </c>
      <c r="D450" s="151">
        <v>1</v>
      </c>
      <c r="E450" s="151" t="s">
        <v>325</v>
      </c>
      <c r="F450" s="155" t="s">
        <v>369</v>
      </c>
      <c r="G450" s="175">
        <v>0</v>
      </c>
      <c r="H450" s="175">
        <v>0</v>
      </c>
      <c r="I450" s="171">
        <v>0</v>
      </c>
    </row>
    <row r="451" spans="1:9" s="144" customFormat="1" x14ac:dyDescent="0.25">
      <c r="A451" s="158">
        <v>2</v>
      </c>
      <c r="B451" s="151">
        <v>7</v>
      </c>
      <c r="C451" s="151">
        <v>1</v>
      </c>
      <c r="D451" s="151">
        <v>2</v>
      </c>
      <c r="E451" s="149"/>
      <c r="F451" s="155" t="s">
        <v>370</v>
      </c>
      <c r="G451" s="175">
        <v>0</v>
      </c>
      <c r="H451" s="175">
        <v>0</v>
      </c>
      <c r="I451" s="171">
        <v>0</v>
      </c>
    </row>
    <row r="452" spans="1:9" s="144" customFormat="1" x14ac:dyDescent="0.25">
      <c r="A452" s="158">
        <v>2</v>
      </c>
      <c r="B452" s="151">
        <v>7</v>
      </c>
      <c r="C452" s="151">
        <v>1</v>
      </c>
      <c r="D452" s="151">
        <v>2</v>
      </c>
      <c r="E452" s="151" t="s">
        <v>325</v>
      </c>
      <c r="F452" s="155" t="s">
        <v>370</v>
      </c>
      <c r="G452" s="175">
        <v>0</v>
      </c>
      <c r="H452" s="175">
        <v>0</v>
      </c>
      <c r="I452" s="171">
        <v>0</v>
      </c>
    </row>
    <row r="453" spans="1:9" s="144" customFormat="1" x14ac:dyDescent="0.25">
      <c r="A453" s="158">
        <v>2</v>
      </c>
      <c r="B453" s="151">
        <v>7</v>
      </c>
      <c r="C453" s="151">
        <v>1</v>
      </c>
      <c r="D453" s="151">
        <v>3</v>
      </c>
      <c r="E453" s="149"/>
      <c r="F453" s="155" t="s">
        <v>371</v>
      </c>
      <c r="G453" s="175">
        <v>0</v>
      </c>
      <c r="H453" s="175">
        <v>0</v>
      </c>
      <c r="I453" s="171">
        <v>0</v>
      </c>
    </row>
    <row r="454" spans="1:9" s="144" customFormat="1" x14ac:dyDescent="0.25">
      <c r="A454" s="158">
        <v>2</v>
      </c>
      <c r="B454" s="151">
        <v>7</v>
      </c>
      <c r="C454" s="151">
        <v>1</v>
      </c>
      <c r="D454" s="151">
        <v>3</v>
      </c>
      <c r="E454" s="151" t="s">
        <v>325</v>
      </c>
      <c r="F454" s="155" t="s">
        <v>371</v>
      </c>
      <c r="G454" s="175">
        <v>0</v>
      </c>
      <c r="H454" s="175">
        <v>0</v>
      </c>
      <c r="I454" s="171">
        <v>0</v>
      </c>
    </row>
    <row r="455" spans="1:9" s="144" customFormat="1" x14ac:dyDescent="0.25">
      <c r="A455" s="158">
        <v>2</v>
      </c>
      <c r="B455" s="151">
        <v>7</v>
      </c>
      <c r="C455" s="151">
        <v>1</v>
      </c>
      <c r="D455" s="151">
        <v>4</v>
      </c>
      <c r="E455" s="149"/>
      <c r="F455" s="155" t="s">
        <v>372</v>
      </c>
      <c r="G455" s="175">
        <v>0</v>
      </c>
      <c r="H455" s="175">
        <v>0</v>
      </c>
      <c r="I455" s="171">
        <v>0</v>
      </c>
    </row>
    <row r="456" spans="1:9" s="144" customFormat="1" x14ac:dyDescent="0.25">
      <c r="A456" s="158">
        <v>2</v>
      </c>
      <c r="B456" s="151">
        <v>7</v>
      </c>
      <c r="C456" s="151">
        <v>1</v>
      </c>
      <c r="D456" s="151">
        <v>4</v>
      </c>
      <c r="E456" s="151" t="s">
        <v>325</v>
      </c>
      <c r="F456" s="155" t="s">
        <v>372</v>
      </c>
      <c r="G456" s="175">
        <v>0</v>
      </c>
      <c r="H456" s="175">
        <v>0</v>
      </c>
      <c r="I456" s="171">
        <v>0</v>
      </c>
    </row>
    <row r="457" spans="1:9" s="144" customFormat="1" x14ac:dyDescent="0.25">
      <c r="A457" s="156">
        <v>2</v>
      </c>
      <c r="B457" s="149">
        <v>7</v>
      </c>
      <c r="C457" s="149">
        <v>2</v>
      </c>
      <c r="D457" s="149"/>
      <c r="E457" s="149"/>
      <c r="F457" s="166" t="s">
        <v>373</v>
      </c>
      <c r="G457" s="180">
        <v>0</v>
      </c>
      <c r="H457" s="180">
        <v>0</v>
      </c>
      <c r="I457" s="171">
        <v>0</v>
      </c>
    </row>
    <row r="458" spans="1:9" s="144" customFormat="1" x14ac:dyDescent="0.25">
      <c r="A458" s="158">
        <v>2</v>
      </c>
      <c r="B458" s="151">
        <v>7</v>
      </c>
      <c r="C458" s="151">
        <v>2</v>
      </c>
      <c r="D458" s="151">
        <v>1</v>
      </c>
      <c r="E458" s="149"/>
      <c r="F458" s="155" t="s">
        <v>374</v>
      </c>
      <c r="G458" s="175">
        <v>0</v>
      </c>
      <c r="H458" s="175">
        <v>0</v>
      </c>
      <c r="I458" s="171">
        <v>0</v>
      </c>
    </row>
    <row r="459" spans="1:9" s="144" customFormat="1" x14ac:dyDescent="0.25">
      <c r="A459" s="158">
        <v>2</v>
      </c>
      <c r="B459" s="151">
        <v>7</v>
      </c>
      <c r="C459" s="151">
        <v>2</v>
      </c>
      <c r="D459" s="151">
        <v>1</v>
      </c>
      <c r="E459" s="151" t="s">
        <v>325</v>
      </c>
      <c r="F459" s="155" t="s">
        <v>374</v>
      </c>
      <c r="G459" s="175">
        <v>0</v>
      </c>
      <c r="H459" s="175">
        <v>0</v>
      </c>
      <c r="I459" s="171">
        <v>0</v>
      </c>
    </row>
    <row r="460" spans="1:9" s="144" customFormat="1" x14ac:dyDescent="0.25">
      <c r="A460" s="158">
        <v>2</v>
      </c>
      <c r="B460" s="151">
        <v>7</v>
      </c>
      <c r="C460" s="151">
        <v>2</v>
      </c>
      <c r="D460" s="151">
        <v>2</v>
      </c>
      <c r="E460" s="149"/>
      <c r="F460" s="155" t="s">
        <v>375</v>
      </c>
      <c r="G460" s="175">
        <v>0</v>
      </c>
      <c r="H460" s="175">
        <v>0</v>
      </c>
      <c r="I460" s="171">
        <v>0</v>
      </c>
    </row>
    <row r="461" spans="1:9" s="144" customFormat="1" x14ac:dyDescent="0.25">
      <c r="A461" s="158">
        <v>2</v>
      </c>
      <c r="B461" s="151">
        <v>7</v>
      </c>
      <c r="C461" s="151">
        <v>2</v>
      </c>
      <c r="D461" s="151">
        <v>2</v>
      </c>
      <c r="E461" s="151" t="s">
        <v>325</v>
      </c>
      <c r="F461" s="155" t="s">
        <v>375</v>
      </c>
      <c r="G461" s="175">
        <v>0</v>
      </c>
      <c r="H461" s="175">
        <v>0</v>
      </c>
      <c r="I461" s="171">
        <v>0</v>
      </c>
    </row>
    <row r="462" spans="1:9" s="144" customFormat="1" x14ac:dyDescent="0.25">
      <c r="A462" s="158">
        <v>2</v>
      </c>
      <c r="B462" s="151">
        <v>7</v>
      </c>
      <c r="C462" s="151">
        <v>2</v>
      </c>
      <c r="D462" s="151">
        <v>3</v>
      </c>
      <c r="E462" s="149"/>
      <c r="F462" s="155" t="s">
        <v>376</v>
      </c>
      <c r="G462" s="175">
        <v>0</v>
      </c>
      <c r="H462" s="175">
        <v>0</v>
      </c>
      <c r="I462" s="171">
        <v>0</v>
      </c>
    </row>
    <row r="463" spans="1:9" s="144" customFormat="1" x14ac:dyDescent="0.25">
      <c r="A463" s="158">
        <v>2</v>
      </c>
      <c r="B463" s="151">
        <v>7</v>
      </c>
      <c r="C463" s="151">
        <v>2</v>
      </c>
      <c r="D463" s="151">
        <v>3</v>
      </c>
      <c r="E463" s="151" t="s">
        <v>325</v>
      </c>
      <c r="F463" s="155" t="s">
        <v>376</v>
      </c>
      <c r="G463" s="175">
        <v>0</v>
      </c>
      <c r="H463" s="175">
        <v>0</v>
      </c>
      <c r="I463" s="171">
        <v>0</v>
      </c>
    </row>
    <row r="464" spans="1:9" s="144" customFormat="1" x14ac:dyDescent="0.25">
      <c r="A464" s="158">
        <v>2</v>
      </c>
      <c r="B464" s="151">
        <v>7</v>
      </c>
      <c r="C464" s="151">
        <v>2</v>
      </c>
      <c r="D464" s="151">
        <v>4</v>
      </c>
      <c r="E464" s="149"/>
      <c r="F464" s="155" t="s">
        <v>377</v>
      </c>
      <c r="G464" s="175">
        <v>0</v>
      </c>
      <c r="H464" s="175">
        <v>0</v>
      </c>
      <c r="I464" s="171">
        <v>0</v>
      </c>
    </row>
    <row r="465" spans="1:9" s="144" customFormat="1" x14ac:dyDescent="0.25">
      <c r="A465" s="158">
        <v>2</v>
      </c>
      <c r="B465" s="151">
        <v>7</v>
      </c>
      <c r="C465" s="151">
        <v>2</v>
      </c>
      <c r="D465" s="151">
        <v>4</v>
      </c>
      <c r="E465" s="151" t="s">
        <v>325</v>
      </c>
      <c r="F465" s="155" t="s">
        <v>377</v>
      </c>
      <c r="G465" s="175">
        <v>0</v>
      </c>
      <c r="H465" s="175">
        <v>0</v>
      </c>
      <c r="I465" s="171">
        <v>0</v>
      </c>
    </row>
    <row r="466" spans="1:9" s="144" customFormat="1" x14ac:dyDescent="0.25">
      <c r="A466" s="158">
        <v>2</v>
      </c>
      <c r="B466" s="151">
        <v>7</v>
      </c>
      <c r="C466" s="151">
        <v>2</v>
      </c>
      <c r="D466" s="151">
        <v>5</v>
      </c>
      <c r="E466" s="149"/>
      <c r="F466" s="155" t="s">
        <v>378</v>
      </c>
      <c r="G466" s="175">
        <v>0</v>
      </c>
      <c r="H466" s="175">
        <v>0</v>
      </c>
      <c r="I466" s="171">
        <v>0</v>
      </c>
    </row>
    <row r="467" spans="1:9" s="144" customFormat="1" x14ac:dyDescent="0.25">
      <c r="A467" s="158">
        <v>2</v>
      </c>
      <c r="B467" s="151">
        <v>7</v>
      </c>
      <c r="C467" s="151">
        <v>2</v>
      </c>
      <c r="D467" s="151">
        <v>5</v>
      </c>
      <c r="E467" s="151" t="s">
        <v>325</v>
      </c>
      <c r="F467" s="155" t="s">
        <v>378</v>
      </c>
      <c r="G467" s="175">
        <v>0</v>
      </c>
      <c r="H467" s="175">
        <v>0</v>
      </c>
      <c r="I467" s="171">
        <v>0</v>
      </c>
    </row>
    <row r="468" spans="1:9" s="144" customFormat="1" x14ac:dyDescent="0.25">
      <c r="A468" s="158">
        <v>2</v>
      </c>
      <c r="B468" s="151">
        <v>7</v>
      </c>
      <c r="C468" s="151">
        <v>2</v>
      </c>
      <c r="D468" s="151">
        <v>6</v>
      </c>
      <c r="E468" s="149"/>
      <c r="F468" s="155" t="s">
        <v>379</v>
      </c>
      <c r="G468" s="175">
        <v>0</v>
      </c>
      <c r="H468" s="175">
        <v>0</v>
      </c>
      <c r="I468" s="171">
        <v>0</v>
      </c>
    </row>
    <row r="469" spans="1:9" s="144" customFormat="1" x14ac:dyDescent="0.25">
      <c r="A469" s="158">
        <v>2</v>
      </c>
      <c r="B469" s="151">
        <v>7</v>
      </c>
      <c r="C469" s="151">
        <v>2</v>
      </c>
      <c r="D469" s="151">
        <v>6</v>
      </c>
      <c r="E469" s="151" t="s">
        <v>325</v>
      </c>
      <c r="F469" s="155" t="s">
        <v>379</v>
      </c>
      <c r="G469" s="175">
        <v>0</v>
      </c>
      <c r="H469" s="175">
        <v>0</v>
      </c>
      <c r="I469" s="171">
        <v>0</v>
      </c>
    </row>
    <row r="470" spans="1:9" s="144" customFormat="1" x14ac:dyDescent="0.25">
      <c r="A470" s="158">
        <v>2</v>
      </c>
      <c r="B470" s="151">
        <v>7</v>
      </c>
      <c r="C470" s="151">
        <v>2</v>
      </c>
      <c r="D470" s="151">
        <v>7</v>
      </c>
      <c r="E470" s="149"/>
      <c r="F470" s="155" t="s">
        <v>380</v>
      </c>
      <c r="G470" s="175">
        <v>0</v>
      </c>
      <c r="H470" s="175">
        <v>0</v>
      </c>
      <c r="I470" s="171">
        <v>0</v>
      </c>
    </row>
    <row r="471" spans="1:9" s="144" customFormat="1" x14ac:dyDescent="0.25">
      <c r="A471" s="158">
        <v>2</v>
      </c>
      <c r="B471" s="151">
        <v>7</v>
      </c>
      <c r="C471" s="151">
        <v>2</v>
      </c>
      <c r="D471" s="151">
        <v>7</v>
      </c>
      <c r="E471" s="151" t="s">
        <v>325</v>
      </c>
      <c r="F471" s="155" t="s">
        <v>380</v>
      </c>
      <c r="G471" s="175">
        <v>0</v>
      </c>
      <c r="H471" s="175">
        <v>0</v>
      </c>
      <c r="I471" s="171">
        <v>0</v>
      </c>
    </row>
    <row r="472" spans="1:9" s="144" customFormat="1" x14ac:dyDescent="0.25">
      <c r="A472" s="158">
        <v>2</v>
      </c>
      <c r="B472" s="151">
        <v>7</v>
      </c>
      <c r="C472" s="151">
        <v>2</v>
      </c>
      <c r="D472" s="151">
        <v>8</v>
      </c>
      <c r="E472" s="149"/>
      <c r="F472" s="155" t="s">
        <v>381</v>
      </c>
      <c r="G472" s="175">
        <v>0</v>
      </c>
      <c r="H472" s="175">
        <v>0</v>
      </c>
      <c r="I472" s="171">
        <v>0</v>
      </c>
    </row>
    <row r="473" spans="1:9" s="144" customFormat="1" x14ac:dyDescent="0.25">
      <c r="A473" s="158">
        <v>2</v>
      </c>
      <c r="B473" s="151">
        <v>7</v>
      </c>
      <c r="C473" s="151">
        <v>2</v>
      </c>
      <c r="D473" s="151">
        <v>8</v>
      </c>
      <c r="E473" s="151" t="s">
        <v>325</v>
      </c>
      <c r="F473" s="155" t="s">
        <v>381</v>
      </c>
      <c r="G473" s="175">
        <v>0</v>
      </c>
      <c r="H473" s="175">
        <v>0</v>
      </c>
      <c r="I473" s="171">
        <v>0</v>
      </c>
    </row>
    <row r="474" spans="1:9" s="144" customFormat="1" x14ac:dyDescent="0.25">
      <c r="A474" s="158">
        <v>2</v>
      </c>
      <c r="B474" s="151">
        <v>7</v>
      </c>
      <c r="C474" s="151">
        <v>2</v>
      </c>
      <c r="D474" s="151">
        <v>9</v>
      </c>
      <c r="E474" s="149"/>
      <c r="F474" s="155" t="s">
        <v>382</v>
      </c>
      <c r="G474" s="175">
        <v>0</v>
      </c>
      <c r="H474" s="175">
        <v>0</v>
      </c>
      <c r="I474" s="171">
        <v>0</v>
      </c>
    </row>
    <row r="475" spans="1:9" s="144" customFormat="1" x14ac:dyDescent="0.25">
      <c r="A475" s="158">
        <v>2</v>
      </c>
      <c r="B475" s="151">
        <v>7</v>
      </c>
      <c r="C475" s="151">
        <v>2</v>
      </c>
      <c r="D475" s="151">
        <v>9</v>
      </c>
      <c r="E475" s="151" t="s">
        <v>325</v>
      </c>
      <c r="F475" s="155" t="s">
        <v>382</v>
      </c>
      <c r="G475" s="175">
        <v>0</v>
      </c>
      <c r="H475" s="175">
        <v>0</v>
      </c>
      <c r="I475" s="171">
        <v>0</v>
      </c>
    </row>
    <row r="476" spans="1:9" s="144" customFormat="1" x14ac:dyDescent="0.25">
      <c r="A476" s="156">
        <v>2</v>
      </c>
      <c r="B476" s="149">
        <v>7</v>
      </c>
      <c r="C476" s="149">
        <v>3</v>
      </c>
      <c r="D476" s="149"/>
      <c r="E476" s="149"/>
      <c r="F476" s="166" t="s">
        <v>383</v>
      </c>
      <c r="G476" s="180">
        <v>0</v>
      </c>
      <c r="H476" s="180">
        <v>0</v>
      </c>
      <c r="I476" s="171">
        <v>0</v>
      </c>
    </row>
    <row r="477" spans="1:9" s="144" customFormat="1" x14ac:dyDescent="0.25">
      <c r="A477" s="158">
        <v>2</v>
      </c>
      <c r="B477" s="151">
        <v>7</v>
      </c>
      <c r="C477" s="151">
        <v>3</v>
      </c>
      <c r="D477" s="151">
        <v>1</v>
      </c>
      <c r="E477" s="149"/>
      <c r="F477" s="155" t="s">
        <v>384</v>
      </c>
      <c r="G477" s="175">
        <v>0</v>
      </c>
      <c r="H477" s="175">
        <v>0</v>
      </c>
      <c r="I477" s="171">
        <v>0</v>
      </c>
    </row>
    <row r="478" spans="1:9" s="144" customFormat="1" x14ac:dyDescent="0.25">
      <c r="A478" s="158">
        <v>2</v>
      </c>
      <c r="B478" s="151">
        <v>7</v>
      </c>
      <c r="C478" s="151">
        <v>3</v>
      </c>
      <c r="D478" s="151">
        <v>1</v>
      </c>
      <c r="E478" s="151" t="s">
        <v>325</v>
      </c>
      <c r="F478" s="155" t="s">
        <v>384</v>
      </c>
      <c r="G478" s="175">
        <v>0</v>
      </c>
      <c r="H478" s="175">
        <v>0</v>
      </c>
      <c r="I478" s="171">
        <v>0</v>
      </c>
    </row>
    <row r="479" spans="1:9" s="144" customFormat="1" x14ac:dyDescent="0.25">
      <c r="A479" s="158">
        <v>2</v>
      </c>
      <c r="B479" s="151">
        <v>7</v>
      </c>
      <c r="C479" s="151">
        <v>3</v>
      </c>
      <c r="D479" s="151">
        <v>2</v>
      </c>
      <c r="E479" s="149"/>
      <c r="F479" s="155" t="s">
        <v>385</v>
      </c>
      <c r="G479" s="175">
        <v>0</v>
      </c>
      <c r="H479" s="175">
        <v>0</v>
      </c>
      <c r="I479" s="171">
        <v>0</v>
      </c>
    </row>
    <row r="480" spans="1:9" s="144" customFormat="1" x14ac:dyDescent="0.25">
      <c r="A480" s="158">
        <v>2</v>
      </c>
      <c r="B480" s="151">
        <v>7</v>
      </c>
      <c r="C480" s="151">
        <v>3</v>
      </c>
      <c r="D480" s="151">
        <v>2</v>
      </c>
      <c r="E480" s="151" t="s">
        <v>325</v>
      </c>
      <c r="F480" s="155" t="s">
        <v>385</v>
      </c>
      <c r="G480" s="175">
        <v>0</v>
      </c>
      <c r="H480" s="175">
        <v>0</v>
      </c>
      <c r="I480" s="171">
        <v>0</v>
      </c>
    </row>
    <row r="481" spans="1:9" s="144" customFormat="1" ht="25.5" x14ac:dyDescent="0.25">
      <c r="A481" s="156">
        <v>2</v>
      </c>
      <c r="B481" s="149">
        <v>7</v>
      </c>
      <c r="C481" s="149">
        <v>4</v>
      </c>
      <c r="D481" s="149"/>
      <c r="E481" s="149"/>
      <c r="F481" s="166" t="s">
        <v>386</v>
      </c>
      <c r="G481" s="180">
        <v>0</v>
      </c>
      <c r="H481" s="180">
        <v>0</v>
      </c>
      <c r="I481" s="171">
        <v>0</v>
      </c>
    </row>
    <row r="482" spans="1:9" s="144" customFormat="1" x14ac:dyDescent="0.25">
      <c r="A482" s="158">
        <v>2</v>
      </c>
      <c r="B482" s="151">
        <v>7</v>
      </c>
      <c r="C482" s="151">
        <v>4</v>
      </c>
      <c r="D482" s="151">
        <v>1</v>
      </c>
      <c r="E482" s="149"/>
      <c r="F482" s="155" t="s">
        <v>387</v>
      </c>
      <c r="G482" s="175">
        <v>0</v>
      </c>
      <c r="H482" s="175">
        <v>0</v>
      </c>
      <c r="I482" s="171">
        <v>0</v>
      </c>
    </row>
    <row r="483" spans="1:9" s="144" customFormat="1" x14ac:dyDescent="0.25">
      <c r="A483" s="158">
        <v>2</v>
      </c>
      <c r="B483" s="151">
        <v>7</v>
      </c>
      <c r="C483" s="151">
        <v>4</v>
      </c>
      <c r="D483" s="151">
        <v>1</v>
      </c>
      <c r="E483" s="151" t="s">
        <v>325</v>
      </c>
      <c r="F483" s="155" t="s">
        <v>387</v>
      </c>
      <c r="G483" s="175">
        <v>0</v>
      </c>
      <c r="H483" s="175">
        <v>0</v>
      </c>
      <c r="I483" s="171">
        <v>0</v>
      </c>
    </row>
    <row r="484" spans="1:9" s="144" customFormat="1" ht="25.5" x14ac:dyDescent="0.25">
      <c r="A484" s="150">
        <v>2</v>
      </c>
      <c r="B484" s="151">
        <v>7</v>
      </c>
      <c r="C484" s="151">
        <v>4</v>
      </c>
      <c r="D484" s="151">
        <v>2</v>
      </c>
      <c r="E484" s="149"/>
      <c r="F484" s="155" t="s">
        <v>388</v>
      </c>
      <c r="G484" s="175">
        <v>0</v>
      </c>
      <c r="H484" s="175">
        <v>0</v>
      </c>
      <c r="I484" s="171">
        <v>0</v>
      </c>
    </row>
    <row r="485" spans="1:9" s="144" customFormat="1" ht="25.5" x14ac:dyDescent="0.25">
      <c r="A485" s="150">
        <v>2</v>
      </c>
      <c r="B485" s="151">
        <v>7</v>
      </c>
      <c r="C485" s="151">
        <v>4</v>
      </c>
      <c r="D485" s="151">
        <v>2</v>
      </c>
      <c r="E485" s="151" t="s">
        <v>325</v>
      </c>
      <c r="F485" s="155" t="s">
        <v>388</v>
      </c>
      <c r="G485" s="175">
        <v>0</v>
      </c>
      <c r="H485" s="175">
        <v>0</v>
      </c>
      <c r="I485" s="171">
        <v>0</v>
      </c>
    </row>
    <row r="486" spans="1:9" s="144" customFormat="1" x14ac:dyDescent="0.25">
      <c r="G486" s="183"/>
      <c r="H486" s="183"/>
      <c r="I486" s="183"/>
    </row>
  </sheetData>
  <mergeCells count="3">
    <mergeCell ref="A2:I2"/>
    <mergeCell ref="A3:I3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CONS. FUENTES FINAN</vt:lpstr>
      <vt:lpstr>Hoja2</vt:lpstr>
      <vt:lpstr>'CONS. FUENTES FINAN'!Área_de_impresión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2024-07-16T20:36:05Z</dcterms:created>
  <dcterms:modified xsi:type="dcterms:W3CDTF">2024-07-16T21:05:56Z</dcterms:modified>
</cp:coreProperties>
</file>